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taylorjosephs/Desktop/"/>
    </mc:Choice>
  </mc:AlternateContent>
  <xr:revisionPtr revIDLastSave="0" documentId="8_{4CE961D7-51C3-7A49-A011-E60699D44EBA}" xr6:coauthVersionLast="47" xr6:coauthVersionMax="47" xr10:uidLastSave="{00000000-0000-0000-0000-000000000000}"/>
  <bookViews>
    <workbookView xWindow="29400" yWindow="500" windowWidth="38400" windowHeight="19540" xr2:uid="{00000000-000D-0000-FFFF-FFFF00000000}"/>
  </bookViews>
  <sheets>
    <sheet name="About" sheetId="5" r:id="rId1"/>
    <sheet name="Charts" sheetId="6" r:id="rId2"/>
    <sheet name="Outputs" sheetId="3" r:id="rId3"/>
    <sheet name="Roster Input" sheetId="1" r:id="rId4"/>
    <sheet name="Lists" sheetId="4" r:id="rId5"/>
  </sheets>
  <definedNames>
    <definedName name="_xlnm._FilterDatabase" localSheetId="3" hidden="1">'Roster Input'!$B$16:$BB$89</definedName>
    <definedName name="Dept">Lists!$C$3:$C$12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Q16" i="1" l="1"/>
  <c r="N13" i="5"/>
  <c r="C65" i="3" l="1"/>
  <c r="C64" i="3"/>
  <c r="C13" i="3"/>
  <c r="C12" i="3"/>
  <c r="EO207" i="1"/>
  <c r="EB207" i="1"/>
  <c r="S12" i="1"/>
  <c r="S16" i="1" s="1"/>
  <c r="T16" i="1" l="1"/>
  <c r="AK10" i="1"/>
  <c r="AK14" i="1" s="1"/>
  <c r="AL10" i="1"/>
  <c r="AL14" i="1" s="1"/>
  <c r="CJ14" i="1" s="1"/>
  <c r="AM10" i="1"/>
  <c r="AM14" i="1" s="1"/>
  <c r="CK14" i="1" s="1"/>
  <c r="AN10" i="1"/>
  <c r="AN14" i="1" s="1"/>
  <c r="AO10" i="1"/>
  <c r="AO14" i="1" s="1"/>
  <c r="CM14" i="1" s="1"/>
  <c r="AP10" i="1"/>
  <c r="AP14" i="1" s="1"/>
  <c r="CN14" i="1" s="1"/>
  <c r="AQ10" i="1"/>
  <c r="AQ14" i="1" s="1"/>
  <c r="AR10" i="1"/>
  <c r="AR14" i="1" s="1"/>
  <c r="CP14" i="1" s="1"/>
  <c r="AS10" i="1"/>
  <c r="AS14" i="1" s="1"/>
  <c r="CQ14" i="1" s="1"/>
  <c r="AT10" i="1"/>
  <c r="AT14" i="1" s="1"/>
  <c r="AU10" i="1"/>
  <c r="AU14" i="1" s="1"/>
  <c r="CS14" i="1" s="1"/>
  <c r="AV10" i="1"/>
  <c r="AV14" i="1" s="1"/>
  <c r="CT14" i="1" s="1"/>
  <c r="AW10" i="1"/>
  <c r="AW14" i="1" s="1"/>
  <c r="AX10" i="1"/>
  <c r="AX14" i="1" s="1"/>
  <c r="CV14" i="1" s="1"/>
  <c r="AY10" i="1"/>
  <c r="AY14" i="1" s="1"/>
  <c r="CW14" i="1" s="1"/>
  <c r="AZ10" i="1"/>
  <c r="AZ14" i="1" s="1"/>
  <c r="BA10" i="1"/>
  <c r="BA14" i="1" s="1"/>
  <c r="CY14" i="1" s="1"/>
  <c r="BB10" i="1"/>
  <c r="BB14" i="1" s="1"/>
  <c r="CZ14" i="1" s="1"/>
  <c r="AK12" i="1"/>
  <c r="AL12" i="1"/>
  <c r="AM12" i="1"/>
  <c r="AN12" i="1"/>
  <c r="AO12" i="1"/>
  <c r="AP12" i="1"/>
  <c r="AQ12" i="1"/>
  <c r="AR12" i="1"/>
  <c r="AS12" i="1"/>
  <c r="AT12" i="1"/>
  <c r="AU12" i="1"/>
  <c r="AV12" i="1"/>
  <c r="AW12" i="1"/>
  <c r="AX12" i="1"/>
  <c r="AY12" i="1"/>
  <c r="AZ12" i="1"/>
  <c r="BA12" i="1"/>
  <c r="BB12" i="1"/>
  <c r="U10" i="1"/>
  <c r="U14" i="1" s="1"/>
  <c r="BS14" i="1" s="1"/>
  <c r="V10" i="1"/>
  <c r="V14" i="1" s="1"/>
  <c r="W10" i="1"/>
  <c r="W14" i="1" s="1"/>
  <c r="BU14" i="1" s="1"/>
  <c r="X10" i="1"/>
  <c r="X14" i="1" s="1"/>
  <c r="BV14" i="1" s="1"/>
  <c r="Y10" i="1"/>
  <c r="Y14" i="1" s="1"/>
  <c r="Z10" i="1"/>
  <c r="Z14" i="1" s="1"/>
  <c r="BX14" i="1" s="1"/>
  <c r="AA10" i="1"/>
  <c r="AA14" i="1" s="1"/>
  <c r="BY14" i="1" s="1"/>
  <c r="AB10" i="1"/>
  <c r="AB14" i="1" s="1"/>
  <c r="AC10" i="1"/>
  <c r="AC14" i="1" s="1"/>
  <c r="CA14" i="1" s="1"/>
  <c r="AD10" i="1"/>
  <c r="AD14" i="1" s="1"/>
  <c r="CB14" i="1" s="1"/>
  <c r="AE10" i="1"/>
  <c r="AE14" i="1" s="1"/>
  <c r="AF10" i="1"/>
  <c r="AF14" i="1" s="1"/>
  <c r="CD14" i="1" s="1"/>
  <c r="AG10" i="1"/>
  <c r="AG14" i="1" s="1"/>
  <c r="CE14" i="1" s="1"/>
  <c r="AH10" i="1"/>
  <c r="AH14" i="1" s="1"/>
  <c r="AI10" i="1"/>
  <c r="AI14" i="1" s="1"/>
  <c r="CG14" i="1" s="1"/>
  <c r="AJ10" i="1"/>
  <c r="AJ14" i="1" s="1"/>
  <c r="CH14" i="1" s="1"/>
  <c r="U12" i="1"/>
  <c r="U13" i="1" s="1"/>
  <c r="V12" i="1"/>
  <c r="W12" i="1"/>
  <c r="W13" i="1" s="1"/>
  <c r="X12" i="1"/>
  <c r="X13" i="1" s="1"/>
  <c r="Y12" i="1"/>
  <c r="Y13" i="1" s="1"/>
  <c r="Z12" i="1"/>
  <c r="Z13" i="1" s="1"/>
  <c r="AA12" i="1"/>
  <c r="AA13" i="1" s="1"/>
  <c r="AB12" i="1"/>
  <c r="AB13" i="1" s="1"/>
  <c r="AC12" i="1"/>
  <c r="AC13" i="1" s="1"/>
  <c r="AD12" i="1"/>
  <c r="AD13" i="1" s="1"/>
  <c r="AE12" i="1"/>
  <c r="AE13" i="1" s="1"/>
  <c r="AF12" i="1"/>
  <c r="AF13" i="1" s="1"/>
  <c r="AG12" i="1"/>
  <c r="AG13" i="1" s="1"/>
  <c r="AH12" i="1"/>
  <c r="AH13" i="1" s="1"/>
  <c r="AI12" i="1"/>
  <c r="AI13" i="1" s="1"/>
  <c r="AJ12" i="1"/>
  <c r="AJ13" i="1" s="1"/>
  <c r="T10" i="1"/>
  <c r="T14" i="1" s="1"/>
  <c r="BR14" i="1" s="1"/>
  <c r="T12" i="1"/>
  <c r="S10" i="1"/>
  <c r="S14" i="1" s="1"/>
  <c r="B22" i="3"/>
  <c r="B41" i="3" s="1"/>
  <c r="BR16" i="1"/>
  <c r="BS16" i="1" s="1"/>
  <c r="BT16" i="1" s="1"/>
  <c r="BU16" i="1" s="1"/>
  <c r="BV16" i="1" s="1"/>
  <c r="BW16" i="1" s="1"/>
  <c r="BX16" i="1" s="1"/>
  <c r="BY16" i="1" s="1"/>
  <c r="BZ16" i="1" s="1"/>
  <c r="CA16" i="1" s="1"/>
  <c r="CB16" i="1" s="1"/>
  <c r="CC16" i="1" s="1"/>
  <c r="CD16" i="1" s="1"/>
  <c r="CE16" i="1" s="1"/>
  <c r="CF16" i="1" s="1"/>
  <c r="CG16" i="1" s="1"/>
  <c r="CH16" i="1" s="1"/>
  <c r="CI16" i="1" s="1"/>
  <c r="CJ16" i="1" s="1"/>
  <c r="CK16" i="1" s="1"/>
  <c r="CL16" i="1" s="1"/>
  <c r="CM16" i="1" s="1"/>
  <c r="CN16" i="1" s="1"/>
  <c r="CO16" i="1" s="1"/>
  <c r="CP16" i="1" s="1"/>
  <c r="CQ16" i="1" s="1"/>
  <c r="CR16" i="1" s="1"/>
  <c r="CS16" i="1" s="1"/>
  <c r="CT16" i="1" s="1"/>
  <c r="CU16" i="1" s="1"/>
  <c r="CV16" i="1" s="1"/>
  <c r="CW16" i="1" s="1"/>
  <c r="CX16" i="1" s="1"/>
  <c r="CY16" i="1" s="1"/>
  <c r="CZ16" i="1" s="1"/>
  <c r="B23" i="3"/>
  <c r="B42" i="3" s="1"/>
  <c r="B24" i="3"/>
  <c r="B43" i="3" s="1"/>
  <c r="B25" i="3"/>
  <c r="B44" i="3" s="1"/>
  <c r="B26" i="3"/>
  <c r="B45" i="3" s="1"/>
  <c r="B27" i="3"/>
  <c r="B46" i="3" s="1"/>
  <c r="B28" i="3"/>
  <c r="B47" i="3" s="1"/>
  <c r="B29" i="3"/>
  <c r="B48" i="3" s="1"/>
  <c r="B30" i="3"/>
  <c r="B49" i="3" s="1"/>
  <c r="B31" i="3"/>
  <c r="B50" i="3" s="1"/>
  <c r="O2" i="6"/>
  <c r="M134" i="1"/>
  <c r="N134" i="1"/>
  <c r="O134" i="1" s="1"/>
  <c r="P134" i="1"/>
  <c r="M135" i="1"/>
  <c r="Q135" i="1" s="1"/>
  <c r="N135" i="1"/>
  <c r="O135" i="1" s="1"/>
  <c r="P135" i="1"/>
  <c r="M136" i="1"/>
  <c r="N136" i="1"/>
  <c r="P136" i="1" s="1"/>
  <c r="M137" i="1"/>
  <c r="N137" i="1"/>
  <c r="O137" i="1" s="1"/>
  <c r="P137" i="1"/>
  <c r="M138" i="1"/>
  <c r="Q138" i="1" s="1"/>
  <c r="N138" i="1"/>
  <c r="O138" i="1" s="1"/>
  <c r="P138" i="1"/>
  <c r="M139" i="1"/>
  <c r="N139" i="1"/>
  <c r="O139" i="1" s="1"/>
  <c r="P139" i="1"/>
  <c r="M140" i="1"/>
  <c r="N140" i="1"/>
  <c r="P140" i="1" s="1"/>
  <c r="M141" i="1"/>
  <c r="N141" i="1"/>
  <c r="O141" i="1" s="1"/>
  <c r="M142" i="1"/>
  <c r="N142" i="1"/>
  <c r="P142" i="1" s="1"/>
  <c r="M143" i="1"/>
  <c r="N143" i="1"/>
  <c r="O143" i="1" s="1"/>
  <c r="P143" i="1"/>
  <c r="M144" i="1"/>
  <c r="N144" i="1"/>
  <c r="O144" i="1" s="1"/>
  <c r="P144" i="1"/>
  <c r="M145" i="1"/>
  <c r="N145" i="1"/>
  <c r="O145" i="1" s="1"/>
  <c r="P145" i="1"/>
  <c r="M146" i="1"/>
  <c r="N146" i="1"/>
  <c r="O146" i="1" s="1"/>
  <c r="P146" i="1"/>
  <c r="M147" i="1"/>
  <c r="N147" i="1"/>
  <c r="O147" i="1" s="1"/>
  <c r="M148" i="1"/>
  <c r="N148" i="1"/>
  <c r="M149" i="1"/>
  <c r="N149" i="1"/>
  <c r="O149" i="1" s="1"/>
  <c r="P149" i="1"/>
  <c r="M150" i="1"/>
  <c r="N150" i="1"/>
  <c r="M151" i="1"/>
  <c r="N151" i="1"/>
  <c r="O151" i="1" s="1"/>
  <c r="P151" i="1"/>
  <c r="M152" i="1"/>
  <c r="N152" i="1"/>
  <c r="O152" i="1" s="1"/>
  <c r="P152" i="1"/>
  <c r="M153" i="1"/>
  <c r="N153" i="1"/>
  <c r="M154" i="1"/>
  <c r="N154" i="1"/>
  <c r="O154" i="1" s="1"/>
  <c r="M155" i="1"/>
  <c r="N155" i="1"/>
  <c r="O155" i="1" s="1"/>
  <c r="P155" i="1"/>
  <c r="M156" i="1"/>
  <c r="N156" i="1"/>
  <c r="O156" i="1" s="1"/>
  <c r="P156" i="1"/>
  <c r="M157" i="1"/>
  <c r="N157" i="1"/>
  <c r="O157" i="1" s="1"/>
  <c r="P157" i="1"/>
  <c r="M158" i="1"/>
  <c r="N158" i="1"/>
  <c r="O158" i="1" s="1"/>
  <c r="M159" i="1"/>
  <c r="N159" i="1"/>
  <c r="O159" i="1" s="1"/>
  <c r="M160" i="1"/>
  <c r="N160" i="1"/>
  <c r="O160" i="1" s="1"/>
  <c r="P160" i="1"/>
  <c r="M161" i="1"/>
  <c r="N161" i="1"/>
  <c r="O161" i="1" s="1"/>
  <c r="P161" i="1"/>
  <c r="M162" i="1"/>
  <c r="N162" i="1"/>
  <c r="M163" i="1"/>
  <c r="N163" i="1"/>
  <c r="O163" i="1" s="1"/>
  <c r="P163" i="1"/>
  <c r="M164" i="1"/>
  <c r="N164" i="1"/>
  <c r="O164" i="1" s="1"/>
  <c r="P164" i="1"/>
  <c r="M165" i="1"/>
  <c r="N165" i="1"/>
  <c r="M166" i="1"/>
  <c r="N166" i="1"/>
  <c r="O166" i="1" s="1"/>
  <c r="M167" i="1"/>
  <c r="N167" i="1"/>
  <c r="O167" i="1" s="1"/>
  <c r="P167" i="1"/>
  <c r="M168" i="1"/>
  <c r="N168" i="1"/>
  <c r="O168" i="1" s="1"/>
  <c r="P168" i="1"/>
  <c r="M169" i="1"/>
  <c r="N169" i="1"/>
  <c r="O169" i="1" s="1"/>
  <c r="P169" i="1"/>
  <c r="M170" i="1"/>
  <c r="N170" i="1"/>
  <c r="O170" i="1" s="1"/>
  <c r="M171" i="1"/>
  <c r="N171" i="1"/>
  <c r="O171" i="1" s="1"/>
  <c r="M172" i="1"/>
  <c r="N172" i="1"/>
  <c r="O172" i="1" s="1"/>
  <c r="P172" i="1"/>
  <c r="M173" i="1"/>
  <c r="N173" i="1"/>
  <c r="O173" i="1" s="1"/>
  <c r="P173" i="1"/>
  <c r="M174" i="1"/>
  <c r="N174" i="1"/>
  <c r="M175" i="1"/>
  <c r="N175" i="1"/>
  <c r="O175" i="1" s="1"/>
  <c r="P175" i="1"/>
  <c r="M176" i="1"/>
  <c r="N176" i="1"/>
  <c r="O176" i="1" s="1"/>
  <c r="P176" i="1"/>
  <c r="M177" i="1"/>
  <c r="N177" i="1"/>
  <c r="P177" i="1" s="1"/>
  <c r="M178" i="1"/>
  <c r="N178" i="1"/>
  <c r="M179" i="1"/>
  <c r="N179" i="1"/>
  <c r="O179" i="1" s="1"/>
  <c r="P179" i="1"/>
  <c r="M180" i="1"/>
  <c r="N180" i="1"/>
  <c r="O180" i="1" s="1"/>
  <c r="P180" i="1"/>
  <c r="M181" i="1"/>
  <c r="N181" i="1"/>
  <c r="O181" i="1" s="1"/>
  <c r="P181" i="1"/>
  <c r="M182" i="1"/>
  <c r="N182" i="1"/>
  <c r="M183" i="1"/>
  <c r="N183" i="1"/>
  <c r="M184" i="1"/>
  <c r="N184" i="1"/>
  <c r="O184" i="1" s="1"/>
  <c r="M185" i="1"/>
  <c r="N185" i="1"/>
  <c r="O185" i="1" s="1"/>
  <c r="P185" i="1"/>
  <c r="M186" i="1"/>
  <c r="N186" i="1"/>
  <c r="O186" i="1" s="1"/>
  <c r="M187" i="1"/>
  <c r="N187" i="1"/>
  <c r="O187" i="1" s="1"/>
  <c r="P187" i="1"/>
  <c r="M188" i="1"/>
  <c r="N188" i="1"/>
  <c r="P188" i="1"/>
  <c r="M189" i="1"/>
  <c r="N189" i="1"/>
  <c r="P189" i="1" s="1"/>
  <c r="M190" i="1"/>
  <c r="N190" i="1"/>
  <c r="O190" i="1" s="1"/>
  <c r="M191" i="1"/>
  <c r="N191" i="1"/>
  <c r="P191" i="1" s="1"/>
  <c r="M192" i="1"/>
  <c r="N192" i="1"/>
  <c r="O192" i="1" s="1"/>
  <c r="P192" i="1"/>
  <c r="M193" i="1"/>
  <c r="N193" i="1"/>
  <c r="P193" i="1" s="1"/>
  <c r="M194" i="1"/>
  <c r="N194" i="1"/>
  <c r="O194" i="1" s="1"/>
  <c r="M195" i="1"/>
  <c r="N195" i="1"/>
  <c r="O195" i="1" s="1"/>
  <c r="P195" i="1"/>
  <c r="M196" i="1"/>
  <c r="N196" i="1"/>
  <c r="O196" i="1" s="1"/>
  <c r="M197" i="1"/>
  <c r="N197" i="1"/>
  <c r="O197" i="1" s="1"/>
  <c r="P197" i="1"/>
  <c r="M198" i="1"/>
  <c r="N198" i="1"/>
  <c r="O198" i="1" s="1"/>
  <c r="M199" i="1"/>
  <c r="N199" i="1"/>
  <c r="O199" i="1" s="1"/>
  <c r="M200" i="1"/>
  <c r="N200" i="1"/>
  <c r="O200" i="1" s="1"/>
  <c r="P200" i="1"/>
  <c r="M201" i="1"/>
  <c r="N201" i="1"/>
  <c r="O201" i="1" s="1"/>
  <c r="P201" i="1"/>
  <c r="M202" i="1"/>
  <c r="N202" i="1"/>
  <c r="O202" i="1" s="1"/>
  <c r="M203" i="1"/>
  <c r="N203" i="1"/>
  <c r="P203" i="1" s="1"/>
  <c r="M204" i="1"/>
  <c r="N204" i="1"/>
  <c r="O204" i="1" s="1"/>
  <c r="P204" i="1"/>
  <c r="M205" i="1"/>
  <c r="N205" i="1"/>
  <c r="P205" i="1" s="1"/>
  <c r="M91" i="1"/>
  <c r="M103" i="1"/>
  <c r="M104" i="1"/>
  <c r="M116" i="1"/>
  <c r="M120" i="1"/>
  <c r="M126" i="1"/>
  <c r="M128" i="1"/>
  <c r="M132" i="1"/>
  <c r="M117" i="1"/>
  <c r="M95" i="1"/>
  <c r="M121" i="1"/>
  <c r="M127" i="1"/>
  <c r="N133" i="1"/>
  <c r="O133" i="1" s="1"/>
  <c r="M133" i="1"/>
  <c r="N132" i="1"/>
  <c r="P132" i="1" s="1"/>
  <c r="N131" i="1"/>
  <c r="P131" i="1" s="1"/>
  <c r="M131" i="1"/>
  <c r="N130" i="1"/>
  <c r="O130" i="1" s="1"/>
  <c r="M130" i="1"/>
  <c r="N129" i="1"/>
  <c r="O129" i="1" s="1"/>
  <c r="N128" i="1"/>
  <c r="P128" i="1" s="1"/>
  <c r="N127" i="1"/>
  <c r="P127" i="1" s="1"/>
  <c r="N126" i="1"/>
  <c r="P126" i="1" s="1"/>
  <c r="N125" i="1"/>
  <c r="P125" i="1" s="1"/>
  <c r="M125" i="1"/>
  <c r="N124" i="1"/>
  <c r="O124" i="1" s="1"/>
  <c r="M124" i="1"/>
  <c r="N123" i="1"/>
  <c r="P123" i="1" s="1"/>
  <c r="M123" i="1"/>
  <c r="N122" i="1"/>
  <c r="P122" i="1" s="1"/>
  <c r="N121" i="1"/>
  <c r="P121" i="1" s="1"/>
  <c r="N120" i="1"/>
  <c r="P120" i="1" s="1"/>
  <c r="N119" i="1"/>
  <c r="O119" i="1" s="1"/>
  <c r="M119" i="1"/>
  <c r="N118" i="1"/>
  <c r="O118" i="1" s="1"/>
  <c r="M118" i="1"/>
  <c r="N117" i="1"/>
  <c r="O117" i="1" s="1"/>
  <c r="N116" i="1"/>
  <c r="P116" i="1" s="1"/>
  <c r="N115" i="1"/>
  <c r="P115" i="1" s="1"/>
  <c r="M115" i="1"/>
  <c r="N114" i="1"/>
  <c r="P114" i="1" s="1"/>
  <c r="M114" i="1"/>
  <c r="N113" i="1"/>
  <c r="P113" i="1" s="1"/>
  <c r="M113" i="1"/>
  <c r="N112" i="1"/>
  <c r="P112" i="1" s="1"/>
  <c r="M112" i="1"/>
  <c r="N111" i="1"/>
  <c r="P111" i="1" s="1"/>
  <c r="M111" i="1"/>
  <c r="N110" i="1"/>
  <c r="O110" i="1" s="1"/>
  <c r="M110" i="1"/>
  <c r="N109" i="1"/>
  <c r="O109" i="1" s="1"/>
  <c r="M109" i="1"/>
  <c r="N108" i="1"/>
  <c r="O108" i="1" s="1"/>
  <c r="M108" i="1"/>
  <c r="N107" i="1"/>
  <c r="O107" i="1" s="1"/>
  <c r="M107" i="1"/>
  <c r="N106" i="1"/>
  <c r="P106" i="1" s="1"/>
  <c r="M106" i="1"/>
  <c r="N105" i="1"/>
  <c r="P105" i="1" s="1"/>
  <c r="N104" i="1"/>
  <c r="P104" i="1" s="1"/>
  <c r="N103" i="1"/>
  <c r="P103" i="1" s="1"/>
  <c r="N102" i="1"/>
  <c r="O102" i="1" s="1"/>
  <c r="M102" i="1"/>
  <c r="N101" i="1"/>
  <c r="P101" i="1" s="1"/>
  <c r="M101" i="1"/>
  <c r="N100" i="1"/>
  <c r="P100" i="1" s="1"/>
  <c r="M100" i="1"/>
  <c r="N99" i="1"/>
  <c r="P99" i="1" s="1"/>
  <c r="M99" i="1"/>
  <c r="N98" i="1"/>
  <c r="P98" i="1" s="1"/>
  <c r="M98" i="1"/>
  <c r="N97" i="1"/>
  <c r="O97" i="1" s="1"/>
  <c r="M97" i="1"/>
  <c r="N96" i="1"/>
  <c r="P96" i="1" s="1"/>
  <c r="M96" i="1"/>
  <c r="N95" i="1"/>
  <c r="P95" i="1" s="1"/>
  <c r="N94" i="1"/>
  <c r="P94" i="1" s="1"/>
  <c r="M94" i="1"/>
  <c r="N93" i="1"/>
  <c r="P93" i="1" s="1"/>
  <c r="M93" i="1"/>
  <c r="N92" i="1"/>
  <c r="P92" i="1" s="1"/>
  <c r="M92" i="1"/>
  <c r="N91" i="1"/>
  <c r="P91" i="1" s="1"/>
  <c r="N90" i="1"/>
  <c r="O90" i="1" s="1"/>
  <c r="M90" i="1"/>
  <c r="M86" i="1"/>
  <c r="N86" i="1"/>
  <c r="O86" i="1" s="1"/>
  <c r="M62" i="1"/>
  <c r="N62" i="1"/>
  <c r="O62" i="1" s="1"/>
  <c r="M65" i="1"/>
  <c r="N65" i="1"/>
  <c r="P65" i="1" s="1"/>
  <c r="M40" i="1"/>
  <c r="N40" i="1"/>
  <c r="O40" i="1" s="1"/>
  <c r="M46" i="1"/>
  <c r="N46" i="1"/>
  <c r="P46" i="1" s="1"/>
  <c r="M69" i="1"/>
  <c r="N69" i="1"/>
  <c r="P69" i="1" s="1"/>
  <c r="M77" i="1"/>
  <c r="N77" i="1"/>
  <c r="O77" i="1" s="1"/>
  <c r="M87" i="1"/>
  <c r="N87" i="1"/>
  <c r="O87" i="1" s="1"/>
  <c r="M56" i="1"/>
  <c r="N56" i="1"/>
  <c r="O56" i="1" s="1"/>
  <c r="M63" i="1"/>
  <c r="N63" i="1"/>
  <c r="P63" i="1" s="1"/>
  <c r="M48" i="1"/>
  <c r="N48" i="1"/>
  <c r="O48" i="1" s="1"/>
  <c r="M53" i="1"/>
  <c r="N53" i="1"/>
  <c r="O53" i="1" s="1"/>
  <c r="M32" i="1"/>
  <c r="N32" i="1"/>
  <c r="O32" i="1" s="1"/>
  <c r="M17" i="1"/>
  <c r="N17" i="1"/>
  <c r="O17" i="1" s="1"/>
  <c r="M34" i="1"/>
  <c r="N34" i="1"/>
  <c r="P34" i="1" s="1"/>
  <c r="M38" i="1"/>
  <c r="N38" i="1"/>
  <c r="P38" i="1" s="1"/>
  <c r="M54" i="1"/>
  <c r="N54" i="1"/>
  <c r="O54" i="1" s="1"/>
  <c r="M61" i="1"/>
  <c r="N61" i="1"/>
  <c r="P61" i="1" s="1"/>
  <c r="M37" i="1"/>
  <c r="N37" i="1"/>
  <c r="O37" i="1" s="1"/>
  <c r="M18" i="1"/>
  <c r="N18" i="1"/>
  <c r="O18" i="1" s="1"/>
  <c r="M21" i="1"/>
  <c r="N21" i="1"/>
  <c r="O21" i="1" s="1"/>
  <c r="M19" i="1"/>
  <c r="N19" i="1"/>
  <c r="P19" i="1" s="1"/>
  <c r="M23" i="1"/>
  <c r="N23" i="1"/>
  <c r="O23" i="1" s="1"/>
  <c r="M27" i="1"/>
  <c r="N27" i="1"/>
  <c r="O27" i="1" s="1"/>
  <c r="M73" i="1"/>
  <c r="N73" i="1"/>
  <c r="P73" i="1" s="1"/>
  <c r="M41" i="1"/>
  <c r="N41" i="1"/>
  <c r="O41" i="1" s="1"/>
  <c r="M44" i="1"/>
  <c r="N44" i="1"/>
  <c r="P44" i="1" s="1"/>
  <c r="M74" i="1"/>
  <c r="N74" i="1"/>
  <c r="O74" i="1" s="1"/>
  <c r="M80" i="1"/>
  <c r="N80" i="1"/>
  <c r="O80" i="1" s="1"/>
  <c r="M82" i="1"/>
  <c r="N82" i="1"/>
  <c r="O82" i="1" s="1"/>
  <c r="M84" i="1"/>
  <c r="N84" i="1"/>
  <c r="P84" i="1" s="1"/>
  <c r="M89" i="1"/>
  <c r="N89" i="1"/>
  <c r="O89" i="1" s="1"/>
  <c r="M70" i="1"/>
  <c r="N70" i="1"/>
  <c r="O70" i="1" s="1"/>
  <c r="M60" i="1"/>
  <c r="N60" i="1"/>
  <c r="P60" i="1" s="1"/>
  <c r="M29" i="1"/>
  <c r="N29" i="1"/>
  <c r="O29" i="1" s="1"/>
  <c r="M39" i="1"/>
  <c r="N39" i="1"/>
  <c r="O39" i="1" s="1"/>
  <c r="M52" i="1"/>
  <c r="N52" i="1"/>
  <c r="P52" i="1" s="1"/>
  <c r="M55" i="1"/>
  <c r="N55" i="1"/>
  <c r="O55" i="1" s="1"/>
  <c r="M64" i="1"/>
  <c r="N64" i="1"/>
  <c r="P64" i="1" s="1"/>
  <c r="M75" i="1"/>
  <c r="N75" i="1"/>
  <c r="P75" i="1" s="1"/>
  <c r="M88" i="1"/>
  <c r="N88" i="1"/>
  <c r="O88" i="1" s="1"/>
  <c r="M36" i="1"/>
  <c r="N36" i="1"/>
  <c r="O36" i="1" s="1"/>
  <c r="M20" i="1"/>
  <c r="N20" i="1"/>
  <c r="O20" i="1" s="1"/>
  <c r="M50" i="1"/>
  <c r="N50" i="1"/>
  <c r="O50" i="1" s="1"/>
  <c r="M67" i="1"/>
  <c r="N67" i="1"/>
  <c r="O67" i="1" s="1"/>
  <c r="M66" i="1"/>
  <c r="N66" i="1"/>
  <c r="O66" i="1" s="1"/>
  <c r="M30" i="1"/>
  <c r="N30" i="1"/>
  <c r="O30" i="1" s="1"/>
  <c r="M31" i="1"/>
  <c r="N31" i="1"/>
  <c r="O31" i="1" s="1"/>
  <c r="M47" i="1"/>
  <c r="N47" i="1"/>
  <c r="O47" i="1" s="1"/>
  <c r="M49" i="1"/>
  <c r="N49" i="1"/>
  <c r="O49" i="1" s="1"/>
  <c r="M71" i="1"/>
  <c r="N71" i="1"/>
  <c r="P71" i="1" s="1"/>
  <c r="M72" i="1"/>
  <c r="N72" i="1"/>
  <c r="P72" i="1" s="1"/>
  <c r="M78" i="1"/>
  <c r="N78" i="1"/>
  <c r="O78" i="1" s="1"/>
  <c r="M79" i="1"/>
  <c r="N79" i="1"/>
  <c r="O79" i="1" s="1"/>
  <c r="M35" i="1"/>
  <c r="N35" i="1"/>
  <c r="O35" i="1" s="1"/>
  <c r="M42" i="1"/>
  <c r="N42" i="1"/>
  <c r="O42" i="1" s="1"/>
  <c r="M28" i="1"/>
  <c r="N28" i="1"/>
  <c r="O28" i="1" s="1"/>
  <c r="M22" i="1"/>
  <c r="N22" i="1"/>
  <c r="O22" i="1" s="1"/>
  <c r="M43" i="1"/>
  <c r="N43" i="1"/>
  <c r="P43" i="1" s="1"/>
  <c r="M26" i="1"/>
  <c r="N26" i="1"/>
  <c r="O26" i="1" s="1"/>
  <c r="M58" i="1"/>
  <c r="N58" i="1"/>
  <c r="P58" i="1" s="1"/>
  <c r="M85" i="1"/>
  <c r="N85" i="1"/>
  <c r="O85" i="1" s="1"/>
  <c r="M25" i="1"/>
  <c r="N25" i="1"/>
  <c r="P25" i="1" s="1"/>
  <c r="M33" i="1"/>
  <c r="N33" i="1"/>
  <c r="O33" i="1" s="1"/>
  <c r="N83" i="1"/>
  <c r="P83" i="1" s="1"/>
  <c r="M83" i="1"/>
  <c r="N81" i="1"/>
  <c r="P81" i="1" s="1"/>
  <c r="M81" i="1"/>
  <c r="N76" i="1"/>
  <c r="O76" i="1" s="1"/>
  <c r="M76" i="1"/>
  <c r="N57" i="1"/>
  <c r="O57" i="1" s="1"/>
  <c r="M57" i="1"/>
  <c r="N51" i="1"/>
  <c r="O51" i="1" s="1"/>
  <c r="M51" i="1"/>
  <c r="N68" i="1"/>
  <c r="P68" i="1" s="1"/>
  <c r="M68" i="1"/>
  <c r="N59" i="1"/>
  <c r="P59" i="1" s="1"/>
  <c r="M59" i="1"/>
  <c r="N45" i="1"/>
  <c r="O45" i="1" s="1"/>
  <c r="M45" i="1"/>
  <c r="N24" i="1"/>
  <c r="P24" i="1" s="1"/>
  <c r="M24" i="1"/>
  <c r="CF14" i="1" l="1"/>
  <c r="BI14" i="1"/>
  <c r="CR14" i="1"/>
  <c r="BM14" i="1"/>
  <c r="BF14" i="1"/>
  <c r="BW14" i="1"/>
  <c r="CI14" i="1"/>
  <c r="BJ14" i="1"/>
  <c r="CX14" i="1"/>
  <c r="BO14" i="1"/>
  <c r="BD14" i="1"/>
  <c r="BQ14" i="1"/>
  <c r="BH14" i="1"/>
  <c r="CC14" i="1"/>
  <c r="BL14" i="1"/>
  <c r="CO14" i="1"/>
  <c r="BE14" i="1"/>
  <c r="BT14" i="1"/>
  <c r="Q145" i="1"/>
  <c r="AU13" i="1"/>
  <c r="AM13" i="1"/>
  <c r="CU14" i="1"/>
  <c r="BN14" i="1"/>
  <c r="BZ14" i="1"/>
  <c r="BG14" i="1"/>
  <c r="AL13" i="1"/>
  <c r="CL14" i="1"/>
  <c r="BK14" i="1"/>
  <c r="AK13" i="1"/>
  <c r="BB13" i="1"/>
  <c r="AT13" i="1"/>
  <c r="AN13" i="1"/>
  <c r="AV13" i="1"/>
  <c r="AW13" i="1"/>
  <c r="AO13" i="1"/>
  <c r="Q156" i="1"/>
  <c r="T156" i="1" s="1"/>
  <c r="V13" i="1"/>
  <c r="Q204" i="1"/>
  <c r="Q176" i="1"/>
  <c r="T176" i="1" s="1"/>
  <c r="Q173" i="1"/>
  <c r="Q167" i="1"/>
  <c r="Q181" i="1"/>
  <c r="S181" i="1" s="1"/>
  <c r="Q197" i="1"/>
  <c r="T197" i="1" s="1"/>
  <c r="Q187" i="1"/>
  <c r="Q168" i="1"/>
  <c r="Q146" i="1"/>
  <c r="T146" i="1" s="1"/>
  <c r="Q137" i="1"/>
  <c r="S137" i="1" s="1"/>
  <c r="Q134" i="1"/>
  <c r="S134" i="1" s="1"/>
  <c r="Q200" i="1"/>
  <c r="T200" i="1" s="1"/>
  <c r="Q180" i="1"/>
  <c r="T180" i="1" s="1"/>
  <c r="Q152" i="1"/>
  <c r="T152" i="1" s="1"/>
  <c r="Q149" i="1"/>
  <c r="Q143" i="1"/>
  <c r="Q164" i="1"/>
  <c r="Q161" i="1"/>
  <c r="Q155" i="1"/>
  <c r="Q139" i="1"/>
  <c r="S139" i="1" s="1"/>
  <c r="Q192" i="1"/>
  <c r="Q179" i="1"/>
  <c r="Q157" i="1"/>
  <c r="Q151" i="1"/>
  <c r="Q195" i="1"/>
  <c r="S195" i="1" s="1"/>
  <c r="Q185" i="1"/>
  <c r="Q169" i="1"/>
  <c r="Q163" i="1"/>
  <c r="T163" i="1" s="1"/>
  <c r="Q160" i="1"/>
  <c r="Q201" i="1"/>
  <c r="T201" i="1" s="1"/>
  <c r="Q175" i="1"/>
  <c r="Q172" i="1"/>
  <c r="Q144" i="1"/>
  <c r="AZ13" i="1"/>
  <c r="AR13" i="1"/>
  <c r="AS13" i="1"/>
  <c r="BA13" i="1"/>
  <c r="AX13" i="1"/>
  <c r="AP13" i="1"/>
  <c r="AH24" i="1"/>
  <c r="AH34" i="1"/>
  <c r="Z24" i="1"/>
  <c r="Z34" i="1"/>
  <c r="AY24" i="1"/>
  <c r="AY34" i="1"/>
  <c r="AQ24" i="1"/>
  <c r="AQ34" i="1"/>
  <c r="AG24" i="1"/>
  <c r="AG34" i="1"/>
  <c r="Y24" i="1"/>
  <c r="Y34" i="1"/>
  <c r="AX24" i="1"/>
  <c r="AX34" i="1"/>
  <c r="AP24" i="1"/>
  <c r="AP34" i="1"/>
  <c r="AF24" i="1"/>
  <c r="AF34" i="1"/>
  <c r="X24" i="1"/>
  <c r="X34" i="1"/>
  <c r="AW24" i="1"/>
  <c r="AW34" i="1"/>
  <c r="AO24" i="1"/>
  <c r="AO34" i="1"/>
  <c r="AE24" i="1"/>
  <c r="AE34" i="1"/>
  <c r="W24" i="1"/>
  <c r="AV24" i="1"/>
  <c r="AV34" i="1"/>
  <c r="AN24" i="1"/>
  <c r="AN34" i="1"/>
  <c r="AD24" i="1"/>
  <c r="AD34" i="1"/>
  <c r="AU24" i="1"/>
  <c r="AU34" i="1"/>
  <c r="AM24" i="1"/>
  <c r="AM34" i="1"/>
  <c r="AC24" i="1"/>
  <c r="AC34" i="1"/>
  <c r="BB24" i="1"/>
  <c r="BB34" i="1"/>
  <c r="AT24" i="1"/>
  <c r="AT34" i="1"/>
  <c r="AL24" i="1"/>
  <c r="AL34" i="1"/>
  <c r="AJ24" i="1"/>
  <c r="AJ34" i="1"/>
  <c r="AB24" i="1"/>
  <c r="AB34" i="1"/>
  <c r="BA24" i="1"/>
  <c r="BA34" i="1"/>
  <c r="AS24" i="1"/>
  <c r="AS34" i="1"/>
  <c r="AK24" i="1"/>
  <c r="AK34" i="1"/>
  <c r="AI24" i="1"/>
  <c r="AI34" i="1"/>
  <c r="AA24" i="1"/>
  <c r="AA34" i="1"/>
  <c r="AZ24" i="1"/>
  <c r="AZ34" i="1"/>
  <c r="AR24" i="1"/>
  <c r="AR34" i="1"/>
  <c r="AY13" i="1"/>
  <c r="AQ13" i="1"/>
  <c r="T13" i="1"/>
  <c r="S13" i="1"/>
  <c r="P133" i="1"/>
  <c r="Q133" i="1" s="1"/>
  <c r="O203" i="1"/>
  <c r="Q203" i="1" s="1"/>
  <c r="T135" i="1"/>
  <c r="O52" i="1"/>
  <c r="Q52" i="1" s="1"/>
  <c r="O188" i="1"/>
  <c r="Q188" i="1" s="1"/>
  <c r="O193" i="1"/>
  <c r="Q193" i="1" s="1"/>
  <c r="O189" i="1"/>
  <c r="Q189" i="1" s="1"/>
  <c r="O142" i="1"/>
  <c r="Q142" i="1" s="1"/>
  <c r="P102" i="1"/>
  <c r="Q102" i="1" s="1"/>
  <c r="AH102" i="1" s="1"/>
  <c r="P97" i="1"/>
  <c r="Q97" i="1" s="1"/>
  <c r="P124" i="1"/>
  <c r="Q124" i="1" s="1"/>
  <c r="AA124" i="1" s="1"/>
  <c r="P35" i="1"/>
  <c r="Q35" i="1" s="1"/>
  <c r="T145" i="1"/>
  <c r="O140" i="1"/>
  <c r="Q140" i="1" s="1"/>
  <c r="O191" i="1"/>
  <c r="Q191" i="1" s="1"/>
  <c r="O205" i="1"/>
  <c r="Q205" i="1" s="1"/>
  <c r="P153" i="1"/>
  <c r="O153" i="1"/>
  <c r="P165" i="1"/>
  <c r="O165" i="1"/>
  <c r="P148" i="1"/>
  <c r="O148" i="1"/>
  <c r="O136" i="1"/>
  <c r="Q136" i="1" s="1"/>
  <c r="P198" i="1"/>
  <c r="Q198" i="1" s="1"/>
  <c r="O174" i="1"/>
  <c r="P174" i="1"/>
  <c r="O150" i="1"/>
  <c r="P150" i="1"/>
  <c r="P202" i="1"/>
  <c r="Q202" i="1" s="1"/>
  <c r="P190" i="1"/>
  <c r="Q190" i="1" s="1"/>
  <c r="O178" i="1"/>
  <c r="P178" i="1"/>
  <c r="O182" i="1"/>
  <c r="P182" i="1"/>
  <c r="P199" i="1"/>
  <c r="Q199" i="1" s="1"/>
  <c r="P194" i="1"/>
  <c r="Q194" i="1" s="1"/>
  <c r="O177" i="1"/>
  <c r="Q177" i="1" s="1"/>
  <c r="O162" i="1"/>
  <c r="P162" i="1"/>
  <c r="P196" i="1"/>
  <c r="Q196" i="1" s="1"/>
  <c r="P186" i="1"/>
  <c r="Q186" i="1" s="1"/>
  <c r="P184" i="1"/>
  <c r="Q184" i="1" s="1"/>
  <c r="O183" i="1"/>
  <c r="P183" i="1"/>
  <c r="P171" i="1"/>
  <c r="Q171" i="1" s="1"/>
  <c r="P159" i="1"/>
  <c r="Q159" i="1" s="1"/>
  <c r="P147" i="1"/>
  <c r="Q147" i="1" s="1"/>
  <c r="P166" i="1"/>
  <c r="Q166" i="1" s="1"/>
  <c r="P154" i="1"/>
  <c r="Q154" i="1" s="1"/>
  <c r="P170" i="1"/>
  <c r="Q170" i="1" s="1"/>
  <c r="P158" i="1"/>
  <c r="Q158" i="1" s="1"/>
  <c r="P141" i="1"/>
  <c r="Q141" i="1" s="1"/>
  <c r="P88" i="1"/>
  <c r="Q88" i="1" s="1"/>
  <c r="T88" i="1" s="1"/>
  <c r="O69" i="1"/>
  <c r="O99" i="1"/>
  <c r="P118" i="1"/>
  <c r="Q118" i="1" s="1"/>
  <c r="W118" i="1" s="1"/>
  <c r="O96" i="1"/>
  <c r="Q96" i="1" s="1"/>
  <c r="Z96" i="1" s="1"/>
  <c r="O101" i="1"/>
  <c r="Q101" i="1" s="1"/>
  <c r="AH101" i="1" s="1"/>
  <c r="P77" i="1"/>
  <c r="Q77" i="1" s="1"/>
  <c r="U77" i="1" s="1"/>
  <c r="P80" i="1"/>
  <c r="Q80" i="1" s="1"/>
  <c r="P55" i="1"/>
  <c r="Q55" i="1" s="1"/>
  <c r="S55" i="1" s="1"/>
  <c r="O60" i="1"/>
  <c r="Q60" i="1" s="1"/>
  <c r="O61" i="1"/>
  <c r="P32" i="1"/>
  <c r="Q32" i="1" s="1"/>
  <c r="P119" i="1"/>
  <c r="Q119" i="1" s="1"/>
  <c r="AK119" i="1" s="1"/>
  <c r="O38" i="1"/>
  <c r="O63" i="1"/>
  <c r="Q63" i="1" s="1"/>
  <c r="T63" i="1" s="1"/>
  <c r="O25" i="1"/>
  <c r="Q25" i="1" s="1"/>
  <c r="P37" i="1"/>
  <c r="P29" i="1"/>
  <c r="O95" i="1"/>
  <c r="P110" i="1"/>
  <c r="O73" i="1"/>
  <c r="Q73" i="1" s="1"/>
  <c r="V73" i="1" s="1"/>
  <c r="P48" i="1"/>
  <c r="Q48" i="1" s="1"/>
  <c r="O131" i="1"/>
  <c r="Q131" i="1" s="1"/>
  <c r="O115" i="1"/>
  <c r="Q115" i="1" s="1"/>
  <c r="AC115" i="1" s="1"/>
  <c r="P107" i="1"/>
  <c r="O111" i="1"/>
  <c r="O121" i="1"/>
  <c r="Q121" i="1" s="1"/>
  <c r="AE121" i="1" s="1"/>
  <c r="P74" i="1"/>
  <c r="Q74" i="1" s="1"/>
  <c r="P117" i="1"/>
  <c r="Q117" i="1" s="1"/>
  <c r="AT117" i="1" s="1"/>
  <c r="O122" i="1"/>
  <c r="P108" i="1"/>
  <c r="O19" i="1"/>
  <c r="O112" i="1"/>
  <c r="P129" i="1"/>
  <c r="O75" i="1"/>
  <c r="O84" i="1"/>
  <c r="Q84" i="1" s="1"/>
  <c r="Y84" i="1" s="1"/>
  <c r="P53" i="1"/>
  <c r="Q53" i="1" s="1"/>
  <c r="O65" i="1"/>
  <c r="Q65" i="1" s="1"/>
  <c r="P109" i="1"/>
  <c r="Q109" i="1" s="1"/>
  <c r="AB109" i="1" s="1"/>
  <c r="O123" i="1"/>
  <c r="P130" i="1"/>
  <c r="Q130" i="1" s="1"/>
  <c r="AL130" i="1" s="1"/>
  <c r="P90" i="1"/>
  <c r="Q90" i="1" s="1"/>
  <c r="AE90" i="1" s="1"/>
  <c r="M105" i="1"/>
  <c r="M122" i="1"/>
  <c r="M129" i="1"/>
  <c r="O127" i="1"/>
  <c r="O120" i="1"/>
  <c r="Q120" i="1" s="1"/>
  <c r="AC120" i="1" s="1"/>
  <c r="O132" i="1"/>
  <c r="O113" i="1"/>
  <c r="O125" i="1"/>
  <c r="Q125" i="1" s="1"/>
  <c r="AR125" i="1" s="1"/>
  <c r="O116" i="1"/>
  <c r="Q116" i="1" s="1"/>
  <c r="AT116" i="1" s="1"/>
  <c r="O128" i="1"/>
  <c r="Q128" i="1" s="1"/>
  <c r="AK128" i="1" s="1"/>
  <c r="O114" i="1"/>
  <c r="Q114" i="1" s="1"/>
  <c r="AH114" i="1" s="1"/>
  <c r="O126" i="1"/>
  <c r="O100" i="1"/>
  <c r="Q100" i="1" s="1"/>
  <c r="O93" i="1"/>
  <c r="O105" i="1"/>
  <c r="O98" i="1"/>
  <c r="Q98" i="1" s="1"/>
  <c r="AJ98" i="1" s="1"/>
  <c r="O91" i="1"/>
  <c r="Q91" i="1" s="1"/>
  <c r="S91" i="1" s="1"/>
  <c r="O103" i="1"/>
  <c r="Q103" i="1" s="1"/>
  <c r="U103" i="1" s="1"/>
  <c r="O94" i="1"/>
  <c r="O106" i="1"/>
  <c r="Q106" i="1" s="1"/>
  <c r="W106" i="1" s="1"/>
  <c r="O92" i="1"/>
  <c r="O104" i="1"/>
  <c r="P22" i="1"/>
  <c r="AR22" i="1" s="1"/>
  <c r="O72" i="1"/>
  <c r="Q72" i="1" s="1"/>
  <c r="T72" i="1" s="1"/>
  <c r="P47" i="1"/>
  <c r="P20" i="1"/>
  <c r="P41" i="1"/>
  <c r="P40" i="1"/>
  <c r="Q40" i="1" s="1"/>
  <c r="P42" i="1"/>
  <c r="O71" i="1"/>
  <c r="P31" i="1"/>
  <c r="P78" i="1"/>
  <c r="Q78" i="1" s="1"/>
  <c r="U78" i="1" s="1"/>
  <c r="O64" i="1"/>
  <c r="Q64" i="1" s="1"/>
  <c r="S64" i="1" s="1"/>
  <c r="P39" i="1"/>
  <c r="Q39" i="1" s="1"/>
  <c r="O34" i="1"/>
  <c r="Q34" i="1" s="1"/>
  <c r="P30" i="1"/>
  <c r="P50" i="1"/>
  <c r="P49" i="1"/>
  <c r="Q49" i="1" s="1"/>
  <c r="O44" i="1"/>
  <c r="Q44" i="1" s="1"/>
  <c r="P27" i="1"/>
  <c r="Q27" i="1" s="1"/>
  <c r="P54" i="1"/>
  <c r="Q54" i="1" s="1"/>
  <c r="P17" i="1"/>
  <c r="P66" i="1"/>
  <c r="Q66" i="1" s="1"/>
  <c r="T66" i="1" s="1"/>
  <c r="P23" i="1"/>
  <c r="O46" i="1"/>
  <c r="P62" i="1"/>
  <c r="P67" i="1"/>
  <c r="Q67" i="1" s="1"/>
  <c r="P70" i="1"/>
  <c r="Q70" i="1" s="1"/>
  <c r="V70" i="1" s="1"/>
  <c r="P21" i="1"/>
  <c r="P56" i="1"/>
  <c r="Q56" i="1" s="1"/>
  <c r="S56" i="1" s="1"/>
  <c r="P79" i="1"/>
  <c r="P36" i="1"/>
  <c r="P82" i="1"/>
  <c r="Q82" i="1" s="1"/>
  <c r="P86" i="1"/>
  <c r="Q86" i="1" s="1"/>
  <c r="P89" i="1"/>
  <c r="Q89" i="1" s="1"/>
  <c r="Z89" i="1" s="1"/>
  <c r="P18" i="1"/>
  <c r="Q18" i="1" s="1"/>
  <c r="P87" i="1"/>
  <c r="P85" i="1"/>
  <c r="Q85" i="1" s="1"/>
  <c r="W85" i="1" s="1"/>
  <c r="O43" i="1"/>
  <c r="Q43" i="1" s="1"/>
  <c r="O58" i="1"/>
  <c r="P26" i="1"/>
  <c r="P28" i="1"/>
  <c r="Q28" i="1" s="1"/>
  <c r="P33" i="1"/>
  <c r="Q33" i="1" s="1"/>
  <c r="P57" i="1"/>
  <c r="Q57" i="1" s="1"/>
  <c r="S57" i="1" s="1"/>
  <c r="P76" i="1"/>
  <c r="Q76" i="1" s="1"/>
  <c r="U76" i="1" s="1"/>
  <c r="P51" i="1"/>
  <c r="Q51" i="1" s="1"/>
  <c r="P45" i="1"/>
  <c r="O59" i="1"/>
  <c r="O81" i="1"/>
  <c r="U16" i="1"/>
  <c r="O24" i="1"/>
  <c r="Q24" i="1" s="1"/>
  <c r="O68" i="1"/>
  <c r="Q68" i="1" s="1"/>
  <c r="O83" i="1"/>
  <c r="Q83" i="1" s="1"/>
  <c r="T83" i="1" s="1"/>
  <c r="DH14" i="1" l="1"/>
  <c r="DU14" i="1" s="1"/>
  <c r="EH14" i="1" s="1"/>
  <c r="EU14" i="1" s="1"/>
  <c r="I7" i="3"/>
  <c r="DL14" i="1"/>
  <c r="DY14" i="1" s="1"/>
  <c r="EL14" i="1" s="1"/>
  <c r="EY14" i="1" s="1"/>
  <c r="M7" i="3"/>
  <c r="DJ14" i="1"/>
  <c r="DW14" i="1" s="1"/>
  <c r="EJ14" i="1" s="1"/>
  <c r="EW14" i="1" s="1"/>
  <c r="K7" i="3"/>
  <c r="DF14" i="1"/>
  <c r="DS14" i="1" s="1"/>
  <c r="EF14" i="1" s="1"/>
  <c r="ES14" i="1" s="1"/>
  <c r="G7" i="3"/>
  <c r="DD14" i="1"/>
  <c r="DQ14" i="1" s="1"/>
  <c r="ED14" i="1" s="1"/>
  <c r="EQ14" i="1" s="1"/>
  <c r="E7" i="3"/>
  <c r="DI14" i="1"/>
  <c r="DV14" i="1" s="1"/>
  <c r="EI14" i="1" s="1"/>
  <c r="EV14" i="1" s="1"/>
  <c r="J7" i="3"/>
  <c r="DK14" i="1"/>
  <c r="DX14" i="1" s="1"/>
  <c r="EK14" i="1" s="1"/>
  <c r="EX14" i="1" s="1"/>
  <c r="L7" i="3"/>
  <c r="DB14" i="1"/>
  <c r="DO14" i="1" s="1"/>
  <c r="EB14" i="1" s="1"/>
  <c r="EO14" i="1" s="1"/>
  <c r="C7" i="3"/>
  <c r="DM14" i="1"/>
  <c r="DZ14" i="1" s="1"/>
  <c r="EM14" i="1" s="1"/>
  <c r="EZ14" i="1" s="1"/>
  <c r="N7" i="3"/>
  <c r="DG14" i="1"/>
  <c r="DT14" i="1" s="1"/>
  <c r="EG14" i="1" s="1"/>
  <c r="ET14" i="1" s="1"/>
  <c r="H7" i="3"/>
  <c r="DE14" i="1"/>
  <c r="DR14" i="1" s="1"/>
  <c r="EE14" i="1" s="1"/>
  <c r="ER14" i="1" s="1"/>
  <c r="F7" i="3"/>
  <c r="DC14" i="1"/>
  <c r="DP14" i="1" s="1"/>
  <c r="EC14" i="1" s="1"/>
  <c r="EP14" i="1" s="1"/>
  <c r="D7" i="3"/>
  <c r="AN114" i="1"/>
  <c r="T134" i="1"/>
  <c r="Q165" i="1"/>
  <c r="Q178" i="1"/>
  <c r="Q153" i="1"/>
  <c r="AI101" i="1"/>
  <c r="AA101" i="1"/>
  <c r="AA89" i="1"/>
  <c r="T98" i="1"/>
  <c r="BR98" i="1" s="1"/>
  <c r="U89" i="1"/>
  <c r="AB90" i="1"/>
  <c r="AI102" i="1"/>
  <c r="AE114" i="1"/>
  <c r="AA90" i="1"/>
  <c r="V117" i="1"/>
  <c r="AR114" i="1"/>
  <c r="CP114" i="1" s="1"/>
  <c r="AR119" i="1"/>
  <c r="CP119" i="1" s="1"/>
  <c r="AJ117" i="1"/>
  <c r="V101" i="1"/>
  <c r="T90" i="1"/>
  <c r="V130" i="1"/>
  <c r="AM119" i="1"/>
  <c r="W101" i="1"/>
  <c r="AI119" i="1"/>
  <c r="CG119" i="1" s="1"/>
  <c r="X130" i="1"/>
  <c r="AK116" i="1"/>
  <c r="T121" i="1"/>
  <c r="AL116" i="1"/>
  <c r="AM116" i="1"/>
  <c r="AR130" i="1"/>
  <c r="CP130" i="1" s="1"/>
  <c r="AA106" i="1"/>
  <c r="AI117" i="1"/>
  <c r="AK103" i="1"/>
  <c r="CI103" i="1" s="1"/>
  <c r="AB91" i="1"/>
  <c r="AJ101" i="1"/>
  <c r="T101" i="1"/>
  <c r="AM115" i="1"/>
  <c r="V114" i="1"/>
  <c r="AN121" i="1"/>
  <c r="W96" i="1"/>
  <c r="BU96" i="1" s="1"/>
  <c r="AF119" i="1"/>
  <c r="AQ117" i="1"/>
  <c r="AF106" i="1"/>
  <c r="AH128" i="1"/>
  <c r="AR118" i="1"/>
  <c r="AA121" i="1"/>
  <c r="AS118" i="1"/>
  <c r="AC103" i="1"/>
  <c r="CA103" i="1" s="1"/>
  <c r="AR116" i="1"/>
  <c r="CP116" i="1" s="1"/>
  <c r="AA117" i="1"/>
  <c r="AS115" i="1"/>
  <c r="AB114" i="1"/>
  <c r="AJ130" i="1"/>
  <c r="T114" i="1"/>
  <c r="T84" i="1"/>
  <c r="AC91" i="1"/>
  <c r="CA91" i="1" s="1"/>
  <c r="AU117" i="1"/>
  <c r="CS117" i="1" s="1"/>
  <c r="X101" i="1"/>
  <c r="AA128" i="1"/>
  <c r="AA116" i="1"/>
  <c r="AB128" i="1"/>
  <c r="AC128" i="1"/>
  <c r="CA128" i="1" s="1"/>
  <c r="AF102" i="1"/>
  <c r="Y91" i="1"/>
  <c r="AJ128" i="1"/>
  <c r="AA103" i="1"/>
  <c r="AI124" i="1"/>
  <c r="AK130" i="1"/>
  <c r="CI130" i="1" s="1"/>
  <c r="AS121" i="1"/>
  <c r="AB115" i="1"/>
  <c r="AJ114" i="1"/>
  <c r="T116" i="1"/>
  <c r="BR116" i="1" s="1"/>
  <c r="T64" i="1"/>
  <c r="BR64" i="1" s="1"/>
  <c r="X83" i="1"/>
  <c r="AP117" i="1"/>
  <c r="AG103" i="1"/>
  <c r="Z101" i="1"/>
  <c r="AB103" i="1"/>
  <c r="AA102" i="1"/>
  <c r="AI128" i="1"/>
  <c r="AK118" i="1"/>
  <c r="AB117" i="1"/>
  <c r="AJ121" i="1"/>
  <c r="T103" i="1"/>
  <c r="U118" i="1"/>
  <c r="S124" i="1"/>
  <c r="AO117" i="1"/>
  <c r="Y82" i="1"/>
  <c r="X82" i="1"/>
  <c r="BV82" i="1" s="1"/>
  <c r="DC82" i="1" s="1"/>
  <c r="W82" i="1"/>
  <c r="V82" i="1"/>
  <c r="T82" i="1"/>
  <c r="U82" i="1"/>
  <c r="Y131" i="1"/>
  <c r="AF131" i="1"/>
  <c r="AG131" i="1"/>
  <c r="CE131" i="1" s="1"/>
  <c r="DF131" i="1" s="1"/>
  <c r="X131" i="1"/>
  <c r="BV131" i="1" s="1"/>
  <c r="DC131" i="1" s="1"/>
  <c r="AE131" i="1"/>
  <c r="W131" i="1"/>
  <c r="AL131" i="1"/>
  <c r="AW131" i="1"/>
  <c r="CU131" i="1" s="1"/>
  <c r="AN131" i="1"/>
  <c r="AP131" i="1"/>
  <c r="AO131" i="1"/>
  <c r="CM131" i="1" s="1"/>
  <c r="V131" i="1"/>
  <c r="BT131" i="1" s="1"/>
  <c r="AC131" i="1"/>
  <c r="AH131" i="1"/>
  <c r="AQ131" i="1"/>
  <c r="AJ131" i="1"/>
  <c r="AV131" i="1"/>
  <c r="U131" i="1"/>
  <c r="AB131" i="1"/>
  <c r="BZ131" i="1" s="1"/>
  <c r="AR131" i="1"/>
  <c r="AD131" i="1"/>
  <c r="AM131" i="1"/>
  <c r="AS131" i="1"/>
  <c r="AI131" i="1"/>
  <c r="AK131" i="1"/>
  <c r="CI131" i="1" s="1"/>
  <c r="Z131" i="1"/>
  <c r="AU131" i="1"/>
  <c r="CS131" i="1" s="1"/>
  <c r="AA131" i="1"/>
  <c r="BY131" i="1" s="1"/>
  <c r="DD131" i="1" s="1"/>
  <c r="AX131" i="1"/>
  <c r="Y97" i="1"/>
  <c r="W97" i="1"/>
  <c r="S97" i="1"/>
  <c r="AG97" i="1"/>
  <c r="AD97" i="1"/>
  <c r="AH97" i="1"/>
  <c r="CF97" i="1" s="1"/>
  <c r="U97" i="1"/>
  <c r="BS97" i="1" s="1"/>
  <c r="DB97" i="1" s="1"/>
  <c r="DO97" i="1" s="1"/>
  <c r="V97" i="1"/>
  <c r="AF97" i="1"/>
  <c r="AC97" i="1"/>
  <c r="T97" i="1"/>
  <c r="AB97" i="1"/>
  <c r="AE97" i="1"/>
  <c r="AA97" i="1"/>
  <c r="BY97" i="1" s="1"/>
  <c r="DD97" i="1" s="1"/>
  <c r="X97" i="1"/>
  <c r="BV97" i="1" s="1"/>
  <c r="DC97" i="1" s="1"/>
  <c r="AI97" i="1"/>
  <c r="AT131" i="1"/>
  <c r="U124" i="1"/>
  <c r="U90" i="1"/>
  <c r="V124" i="1"/>
  <c r="S82" i="1"/>
  <c r="AQ120" i="1"/>
  <c r="Z97" i="1"/>
  <c r="BX97" i="1" s="1"/>
  <c r="AH100" i="1"/>
  <c r="Z100" i="1"/>
  <c r="W100" i="1"/>
  <c r="AF100" i="1"/>
  <c r="AE100" i="1"/>
  <c r="Y100" i="1"/>
  <c r="AC100" i="1"/>
  <c r="U100" i="1"/>
  <c r="BS100" i="1" s="1"/>
  <c r="DB100" i="1" s="1"/>
  <c r="DO100" i="1" s="1"/>
  <c r="X100" i="1"/>
  <c r="S100" i="1"/>
  <c r="AB100" i="1"/>
  <c r="AD100" i="1"/>
  <c r="T100" i="1"/>
  <c r="AJ100" i="1"/>
  <c r="AG100" i="1"/>
  <c r="CE100" i="1" s="1"/>
  <c r="DF100" i="1" s="1"/>
  <c r="S63" i="1"/>
  <c r="BQ63" i="1" s="1"/>
  <c r="U70" i="1"/>
  <c r="S70" i="1"/>
  <c r="T70" i="1"/>
  <c r="BR70" i="1" s="1"/>
  <c r="S78" i="1"/>
  <c r="W78" i="1"/>
  <c r="T78" i="1"/>
  <c r="X78" i="1"/>
  <c r="AG125" i="1"/>
  <c r="W125" i="1"/>
  <c r="AV125" i="1"/>
  <c r="AD125" i="1"/>
  <c r="AQ125" i="1"/>
  <c r="AW125" i="1"/>
  <c r="S125" i="1"/>
  <c r="AH125" i="1"/>
  <c r="Z125" i="1"/>
  <c r="BX125" i="1" s="1"/>
  <c r="AN125" i="1"/>
  <c r="AF125" i="1"/>
  <c r="AU125" i="1"/>
  <c r="AM125" i="1"/>
  <c r="T125" i="1"/>
  <c r="AE125" i="1"/>
  <c r="CC125" i="1" s="1"/>
  <c r="U125" i="1"/>
  <c r="BS125" i="1" s="1"/>
  <c r="DB125" i="1" s="1"/>
  <c r="DO125" i="1" s="1"/>
  <c r="Y125" i="1"/>
  <c r="BW125" i="1" s="1"/>
  <c r="AT125" i="1"/>
  <c r="X125" i="1"/>
  <c r="AL125" i="1"/>
  <c r="AS125" i="1"/>
  <c r="AK125" i="1"/>
  <c r="AA125" i="1"/>
  <c r="BY125" i="1" s="1"/>
  <c r="DD125" i="1" s="1"/>
  <c r="AP125" i="1"/>
  <c r="BK125" i="1" s="1"/>
  <c r="AC125" i="1"/>
  <c r="CA125" i="1" s="1"/>
  <c r="AJ125" i="1"/>
  <c r="AO125" i="1"/>
  <c r="S60" i="1"/>
  <c r="T60" i="1"/>
  <c r="AI125" i="1"/>
  <c r="AI100" i="1"/>
  <c r="AB125" i="1"/>
  <c r="BZ125" i="1" s="1"/>
  <c r="T131" i="1"/>
  <c r="AH120" i="1"/>
  <c r="AV120" i="1"/>
  <c r="AD120" i="1"/>
  <c r="AG120" i="1"/>
  <c r="Y120" i="1"/>
  <c r="AF120" i="1"/>
  <c r="Z120" i="1"/>
  <c r="BX120" i="1" s="1"/>
  <c r="AP120" i="1"/>
  <c r="CN120" i="1" s="1"/>
  <c r="DI120" i="1" s="1"/>
  <c r="AO120" i="1"/>
  <c r="W120" i="1"/>
  <c r="X120" i="1"/>
  <c r="AE120" i="1"/>
  <c r="U120" i="1"/>
  <c r="V120" i="1"/>
  <c r="S120" i="1"/>
  <c r="AM120" i="1"/>
  <c r="CK120" i="1" s="1"/>
  <c r="DH120" i="1" s="1"/>
  <c r="AS120" i="1"/>
  <c r="AN120" i="1"/>
  <c r="AK120" i="1"/>
  <c r="AR120" i="1"/>
  <c r="T120" i="1"/>
  <c r="AL120" i="1"/>
  <c r="AJ120" i="1"/>
  <c r="CH120" i="1" s="1"/>
  <c r="DG120" i="1" s="1"/>
  <c r="AB120" i="1"/>
  <c r="BZ120" i="1" s="1"/>
  <c r="AI120" i="1"/>
  <c r="AU120" i="1"/>
  <c r="S68" i="1"/>
  <c r="T68" i="1"/>
  <c r="U68" i="1"/>
  <c r="V68" i="1"/>
  <c r="V72" i="1"/>
  <c r="U72" i="1"/>
  <c r="BS72" i="1" s="1"/>
  <c r="DB72" i="1" s="1"/>
  <c r="DO72" i="1" s="1"/>
  <c r="S72" i="1"/>
  <c r="AH98" i="1"/>
  <c r="AD98" i="1"/>
  <c r="X98" i="1"/>
  <c r="U98" i="1"/>
  <c r="AG98" i="1"/>
  <c r="Z98" i="1"/>
  <c r="BX98" i="1" s="1"/>
  <c r="AE98" i="1"/>
  <c r="CC98" i="1" s="1"/>
  <c r="W98" i="1"/>
  <c r="V98" i="1"/>
  <c r="AC98" i="1"/>
  <c r="AA98" i="1"/>
  <c r="BY98" i="1" s="1"/>
  <c r="DD98" i="1" s="1"/>
  <c r="AI98" i="1"/>
  <c r="CG98" i="1" s="1"/>
  <c r="Y98" i="1"/>
  <c r="AF98" i="1"/>
  <c r="CD98" i="1" s="1"/>
  <c r="S98" i="1"/>
  <c r="BQ98" i="1" s="1"/>
  <c r="AB98" i="1"/>
  <c r="Z90" i="1"/>
  <c r="AD90" i="1"/>
  <c r="AH90" i="1"/>
  <c r="X90" i="1"/>
  <c r="W90" i="1"/>
  <c r="S90" i="1"/>
  <c r="AF90" i="1"/>
  <c r="CD90" i="1" s="1"/>
  <c r="V90" i="1"/>
  <c r="AC90" i="1"/>
  <c r="Y90" i="1"/>
  <c r="AG90" i="1"/>
  <c r="V100" i="1"/>
  <c r="AG109" i="1"/>
  <c r="AF109" i="1"/>
  <c r="AE109" i="1"/>
  <c r="CC109" i="1" s="1"/>
  <c r="X109" i="1"/>
  <c r="W109" i="1"/>
  <c r="S109" i="1"/>
  <c r="AH109" i="1"/>
  <c r="AD109" i="1"/>
  <c r="AL109" i="1"/>
  <c r="T109" i="1"/>
  <c r="Z109" i="1"/>
  <c r="BX109" i="1" s="1"/>
  <c r="U109" i="1"/>
  <c r="AI109" i="1"/>
  <c r="AC109" i="1"/>
  <c r="Y109" i="1"/>
  <c r="V109" i="1"/>
  <c r="AA109" i="1"/>
  <c r="AJ109" i="1"/>
  <c r="AK109" i="1"/>
  <c r="CI109" i="1" s="1"/>
  <c r="AT120" i="1"/>
  <c r="AA100" i="1"/>
  <c r="BY100" i="1" s="1"/>
  <c r="DD100" i="1" s="1"/>
  <c r="S86" i="1"/>
  <c r="X86" i="1"/>
  <c r="W86" i="1"/>
  <c r="U86" i="1"/>
  <c r="Y86" i="1"/>
  <c r="BW86" i="1" s="1"/>
  <c r="Z86" i="1"/>
  <c r="V86" i="1"/>
  <c r="Z115" i="1"/>
  <c r="W115" i="1"/>
  <c r="AH115" i="1"/>
  <c r="AF115" i="1"/>
  <c r="S115" i="1"/>
  <c r="AE115" i="1"/>
  <c r="AP115" i="1"/>
  <c r="X115" i="1"/>
  <c r="AG115" i="1"/>
  <c r="AO115" i="1"/>
  <c r="V115" i="1"/>
  <c r="AL115" i="1"/>
  <c r="AQ115" i="1"/>
  <c r="AT115" i="1"/>
  <c r="CR115" i="1" s="1"/>
  <c r="AJ115" i="1"/>
  <c r="CH115" i="1" s="1"/>
  <c r="DG115" i="1" s="1"/>
  <c r="AI115" i="1"/>
  <c r="U115" i="1"/>
  <c r="AK115" i="1"/>
  <c r="AR115" i="1"/>
  <c r="T115" i="1"/>
  <c r="BR115" i="1" s="1"/>
  <c r="AA115" i="1"/>
  <c r="BY115" i="1" s="1"/>
  <c r="DD115" i="1" s="1"/>
  <c r="Y115" i="1"/>
  <c r="AD115" i="1"/>
  <c r="CB115" i="1" s="1"/>
  <c r="DE115" i="1" s="1"/>
  <c r="X80" i="1"/>
  <c r="W80" i="1"/>
  <c r="V80" i="1"/>
  <c r="T80" i="1"/>
  <c r="U80" i="1"/>
  <c r="S80" i="1"/>
  <c r="AA88" i="1"/>
  <c r="BY88" i="1" s="1"/>
  <c r="DD88" i="1" s="1"/>
  <c r="DQ88" i="1" s="1"/>
  <c r="Z88" i="1"/>
  <c r="BX88" i="1" s="1"/>
  <c r="W88" i="1"/>
  <c r="X88" i="1"/>
  <c r="Y88" i="1"/>
  <c r="S88" i="1"/>
  <c r="V88" i="1"/>
  <c r="U88" i="1"/>
  <c r="AZ124" i="1"/>
  <c r="AH124" i="1"/>
  <c r="CF124" i="1" s="1"/>
  <c r="AD124" i="1"/>
  <c r="W124" i="1"/>
  <c r="Z124" i="1"/>
  <c r="Y124" i="1"/>
  <c r="AO124" i="1"/>
  <c r="AV124" i="1"/>
  <c r="AQ124" i="1"/>
  <c r="CO124" i="1" s="1"/>
  <c r="AG124" i="1"/>
  <c r="X124" i="1"/>
  <c r="AM124" i="1"/>
  <c r="AL124" i="1"/>
  <c r="AU124" i="1"/>
  <c r="AC124" i="1"/>
  <c r="AN124" i="1"/>
  <c r="AJ124" i="1"/>
  <c r="AR124" i="1"/>
  <c r="CP124" i="1" s="1"/>
  <c r="AE124" i="1"/>
  <c r="CC124" i="1" s="1"/>
  <c r="AK124" i="1"/>
  <c r="CI124" i="1" s="1"/>
  <c r="AT124" i="1"/>
  <c r="AS124" i="1"/>
  <c r="AF124" i="1"/>
  <c r="T124" i="1"/>
  <c r="AP124" i="1"/>
  <c r="CN124" i="1" s="1"/>
  <c r="DI124" i="1" s="1"/>
  <c r="AA120" i="1"/>
  <c r="BY120" i="1" s="1"/>
  <c r="DD120" i="1" s="1"/>
  <c r="AB124" i="1"/>
  <c r="T86" i="1"/>
  <c r="V125" i="1"/>
  <c r="V78" i="1"/>
  <c r="S131" i="1"/>
  <c r="AN115" i="1"/>
  <c r="W89" i="1"/>
  <c r="S89" i="1"/>
  <c r="BQ89" i="1" s="1"/>
  <c r="V89" i="1"/>
  <c r="T89" i="1"/>
  <c r="Y89" i="1"/>
  <c r="S67" i="1"/>
  <c r="T67" i="1"/>
  <c r="U67" i="1"/>
  <c r="Y130" i="1"/>
  <c r="AF130" i="1"/>
  <c r="AG130" i="1"/>
  <c r="AP130" i="1"/>
  <c r="AQ130" i="1"/>
  <c r="AO130" i="1"/>
  <c r="W130" i="1"/>
  <c r="AV130" i="1"/>
  <c r="AE130" i="1"/>
  <c r="CC130" i="1" s="1"/>
  <c r="AT130" i="1"/>
  <c r="AX130" i="1"/>
  <c r="S130" i="1"/>
  <c r="AD130" i="1"/>
  <c r="AC130" i="1"/>
  <c r="AH130" i="1"/>
  <c r="Z130" i="1"/>
  <c r="AN130" i="1"/>
  <c r="CL130" i="1" s="1"/>
  <c r="AU130" i="1"/>
  <c r="CS130" i="1" s="1"/>
  <c r="AA91" i="1"/>
  <c r="AI114" i="1"/>
  <c r="CG114" i="1" s="1"/>
  <c r="AI121" i="1"/>
  <c r="AI103" i="1"/>
  <c r="AI96" i="1"/>
  <c r="AS130" i="1"/>
  <c r="AS116" i="1"/>
  <c r="CQ116" i="1" s="1"/>
  <c r="DJ116" i="1" s="1"/>
  <c r="AB96" i="1"/>
  <c r="BZ96" i="1" s="1"/>
  <c r="T128" i="1"/>
  <c r="T102" i="1"/>
  <c r="T96" i="1"/>
  <c r="AL128" i="1"/>
  <c r="CJ128" i="1" s="1"/>
  <c r="AT128" i="1"/>
  <c r="U84" i="1"/>
  <c r="AC121" i="1"/>
  <c r="CA121" i="1" s="1"/>
  <c r="AM130" i="1"/>
  <c r="AM114" i="1"/>
  <c r="V102" i="1"/>
  <c r="S66" i="1"/>
  <c r="AN116" i="1"/>
  <c r="W84" i="1"/>
  <c r="AF118" i="1"/>
  <c r="AQ114" i="1"/>
  <c r="Z91" i="1"/>
  <c r="BX91" i="1" s="1"/>
  <c r="Z106" i="1"/>
  <c r="AE106" i="1"/>
  <c r="S106" i="1"/>
  <c r="AH106" i="1"/>
  <c r="X106" i="1"/>
  <c r="AG106" i="1"/>
  <c r="V106" i="1"/>
  <c r="AC106" i="1"/>
  <c r="CA106" i="1" s="1"/>
  <c r="Y106" i="1"/>
  <c r="Y114" i="1"/>
  <c r="X114" i="1"/>
  <c r="AG114" i="1"/>
  <c r="AO114" i="1"/>
  <c r="W114" i="1"/>
  <c r="S114" i="1"/>
  <c r="AP114" i="1"/>
  <c r="AF114" i="1"/>
  <c r="AD114" i="1"/>
  <c r="U114" i="1"/>
  <c r="AT114" i="1"/>
  <c r="CR114" i="1" s="1"/>
  <c r="AD117" i="1"/>
  <c r="AG117" i="1"/>
  <c r="Y117" i="1"/>
  <c r="AF117" i="1"/>
  <c r="W117" i="1"/>
  <c r="AH117" i="1"/>
  <c r="X117" i="1"/>
  <c r="S117" i="1"/>
  <c r="AN117" i="1"/>
  <c r="AE117" i="1"/>
  <c r="CC117" i="1" s="1"/>
  <c r="U117" i="1"/>
  <c r="BS117" i="1" s="1"/>
  <c r="DB117" i="1" s="1"/>
  <c r="DO117" i="1" s="1"/>
  <c r="Z117" i="1"/>
  <c r="BX117" i="1" s="1"/>
  <c r="AM117" i="1"/>
  <c r="AC117" i="1"/>
  <c r="AL117" i="1"/>
  <c r="S73" i="1"/>
  <c r="W73" i="1"/>
  <c r="T73" i="1"/>
  <c r="U73" i="1"/>
  <c r="BS73" i="1" s="1"/>
  <c r="DB73" i="1" s="1"/>
  <c r="DO73" i="1" s="1"/>
  <c r="AO119" i="1"/>
  <c r="AP119" i="1"/>
  <c r="AE119" i="1"/>
  <c r="AQ119" i="1"/>
  <c r="X119" i="1"/>
  <c r="BV119" i="1" s="1"/>
  <c r="DC119" i="1" s="1"/>
  <c r="AN119" i="1"/>
  <c r="AD119" i="1"/>
  <c r="AC119" i="1"/>
  <c r="CA119" i="1" s="1"/>
  <c r="U119" i="1"/>
  <c r="BS119" i="1" s="1"/>
  <c r="DB119" i="1" s="1"/>
  <c r="DO119" i="1" s="1"/>
  <c r="AJ119" i="1"/>
  <c r="CH119" i="1" s="1"/>
  <c r="DG119" i="1" s="1"/>
  <c r="AT119" i="1"/>
  <c r="AH119" i="1"/>
  <c r="AG101" i="1"/>
  <c r="AF101" i="1"/>
  <c r="AD101" i="1"/>
  <c r="AE101" i="1"/>
  <c r="AB101" i="1"/>
  <c r="BZ101" i="1" s="1"/>
  <c r="AC101" i="1"/>
  <c r="Y101" i="1"/>
  <c r="S101" i="1"/>
  <c r="AR121" i="1"/>
  <c r="AA114" i="1"/>
  <c r="BY114" i="1" s="1"/>
  <c r="DD114" i="1" s="1"/>
  <c r="AI130" i="1"/>
  <c r="AI118" i="1"/>
  <c r="CG118" i="1" s="1"/>
  <c r="AK121" i="1"/>
  <c r="AS117" i="1"/>
  <c r="AB119" i="1"/>
  <c r="AB106" i="1"/>
  <c r="AJ118" i="1"/>
  <c r="T130" i="1"/>
  <c r="T117" i="1"/>
  <c r="AL114" i="1"/>
  <c r="CJ114" i="1" s="1"/>
  <c r="AC114" i="1"/>
  <c r="CA114" i="1" s="1"/>
  <c r="V119" i="1"/>
  <c r="S119" i="1"/>
  <c r="W119" i="1"/>
  <c r="AE118" i="1"/>
  <c r="X89" i="1"/>
  <c r="AF121" i="1"/>
  <c r="Z114" i="1"/>
  <c r="BX114" i="1" s="1"/>
  <c r="X102" i="1"/>
  <c r="BV102" i="1" s="1"/>
  <c r="DC102" i="1" s="1"/>
  <c r="AE102" i="1"/>
  <c r="AG102" i="1"/>
  <c r="AD102" i="1"/>
  <c r="Z102" i="1"/>
  <c r="Y102" i="1"/>
  <c r="W102" i="1"/>
  <c r="S102" i="1"/>
  <c r="U102" i="1"/>
  <c r="BS102" i="1" s="1"/>
  <c r="DB102" i="1" s="1"/>
  <c r="DO102" i="1" s="1"/>
  <c r="AC102" i="1"/>
  <c r="AJ106" i="1"/>
  <c r="AD106" i="1"/>
  <c r="Z85" i="1"/>
  <c r="Y85" i="1"/>
  <c r="S85" i="1"/>
  <c r="U85" i="1"/>
  <c r="BS85" i="1" s="1"/>
  <c r="DB85" i="1" s="1"/>
  <c r="DO85" i="1" s="1"/>
  <c r="T85" i="1"/>
  <c r="BR85" i="1" s="1"/>
  <c r="V85" i="1"/>
  <c r="X85" i="1"/>
  <c r="Z103" i="1"/>
  <c r="AF103" i="1"/>
  <c r="S103" i="1"/>
  <c r="Y103" i="1"/>
  <c r="AE103" i="1"/>
  <c r="CC103" i="1" s="1"/>
  <c r="X103" i="1"/>
  <c r="BV103" i="1" s="1"/>
  <c r="DC103" i="1" s="1"/>
  <c r="AH103" i="1"/>
  <c r="W103" i="1"/>
  <c r="V103" i="1"/>
  <c r="AD103" i="1"/>
  <c r="AG128" i="1"/>
  <c r="X128" i="1"/>
  <c r="W128" i="1"/>
  <c r="AV128" i="1"/>
  <c r="CT128" i="1" s="1"/>
  <c r="DK128" i="1" s="1"/>
  <c r="AD128" i="1"/>
  <c r="AQ128" i="1"/>
  <c r="AF128" i="1"/>
  <c r="AW128" i="1"/>
  <c r="S128" i="1"/>
  <c r="Y128" i="1"/>
  <c r="AP128" i="1"/>
  <c r="AO128" i="1"/>
  <c r="Z128" i="1"/>
  <c r="AU128" i="1"/>
  <c r="AM128" i="1"/>
  <c r="AE128" i="1"/>
  <c r="AN128" i="1"/>
  <c r="U128" i="1"/>
  <c r="BS128" i="1" s="1"/>
  <c r="DB128" i="1" s="1"/>
  <c r="DO128" i="1" s="1"/>
  <c r="V128" i="1"/>
  <c r="S84" i="1"/>
  <c r="BQ84" i="1" s="1"/>
  <c r="V84" i="1"/>
  <c r="X84" i="1"/>
  <c r="S74" i="1"/>
  <c r="W74" i="1"/>
  <c r="U74" i="1"/>
  <c r="AZ96" i="1"/>
  <c r="CX96" i="1" s="1"/>
  <c r="AH96" i="1"/>
  <c r="S96" i="1"/>
  <c r="BQ96" i="1" s="1"/>
  <c r="AG96" i="1"/>
  <c r="AD96" i="1"/>
  <c r="AF96" i="1"/>
  <c r="X96" i="1"/>
  <c r="AE96" i="1"/>
  <c r="Y96" i="1"/>
  <c r="V96" i="1"/>
  <c r="U96" i="1"/>
  <c r="BS96" i="1" s="1"/>
  <c r="DB96" i="1" s="1"/>
  <c r="DO96" i="1" s="1"/>
  <c r="AC96" i="1"/>
  <c r="AA119" i="1"/>
  <c r="BY119" i="1" s="1"/>
  <c r="DD119" i="1" s="1"/>
  <c r="AA96" i="1"/>
  <c r="AI116" i="1"/>
  <c r="CG116" i="1" s="1"/>
  <c r="AI106" i="1"/>
  <c r="AK114" i="1"/>
  <c r="AK106" i="1"/>
  <c r="CI106" i="1" s="1"/>
  <c r="AS128" i="1"/>
  <c r="AS114" i="1"/>
  <c r="AB130" i="1"/>
  <c r="AB118" i="1"/>
  <c r="AJ116" i="1"/>
  <c r="AJ103" i="1"/>
  <c r="T74" i="1"/>
  <c r="AL119" i="1"/>
  <c r="BJ119" i="1" s="1"/>
  <c r="U121" i="1"/>
  <c r="BS121" i="1" s="1"/>
  <c r="DB121" i="1" s="1"/>
  <c r="DO121" i="1" s="1"/>
  <c r="U91" i="1"/>
  <c r="U64" i="1"/>
  <c r="AM121" i="1"/>
  <c r="V118" i="1"/>
  <c r="S118" i="1"/>
  <c r="AW130" i="1"/>
  <c r="Z119" i="1"/>
  <c r="BX119" i="1" s="1"/>
  <c r="S65" i="1"/>
  <c r="BQ65" i="1" s="1"/>
  <c r="U65" i="1"/>
  <c r="AZ77" i="1"/>
  <c r="CX77" i="1" s="1"/>
  <c r="W77" i="1"/>
  <c r="S77" i="1"/>
  <c r="V77" i="1"/>
  <c r="T77" i="1"/>
  <c r="S83" i="1"/>
  <c r="BQ83" i="1" s="1"/>
  <c r="Y83" i="1"/>
  <c r="BW83" i="1" s="1"/>
  <c r="W83" i="1"/>
  <c r="V83" i="1"/>
  <c r="U83" i="1"/>
  <c r="X76" i="1"/>
  <c r="BV76" i="1" s="1"/>
  <c r="DC76" i="1" s="1"/>
  <c r="W76" i="1"/>
  <c r="V76" i="1"/>
  <c r="BT76" i="1" s="1"/>
  <c r="T76" i="1"/>
  <c r="BR76" i="1" s="1"/>
  <c r="AH91" i="1"/>
  <c r="CF91" i="1" s="1"/>
  <c r="AE91" i="1"/>
  <c r="AG91" i="1"/>
  <c r="W91" i="1"/>
  <c r="AD91" i="1"/>
  <c r="X91" i="1"/>
  <c r="T91" i="1"/>
  <c r="BR91" i="1" s="1"/>
  <c r="AF91" i="1"/>
  <c r="CD91" i="1" s="1"/>
  <c r="V91" i="1"/>
  <c r="BT91" i="1" s="1"/>
  <c r="AQ116" i="1"/>
  <c r="Z116" i="1"/>
  <c r="AE116" i="1"/>
  <c r="AH116" i="1"/>
  <c r="AF116" i="1"/>
  <c r="S116" i="1"/>
  <c r="AO116" i="1"/>
  <c r="CM116" i="1" s="1"/>
  <c r="X116" i="1"/>
  <c r="BV116" i="1" s="1"/>
  <c r="DC116" i="1" s="1"/>
  <c r="AG116" i="1"/>
  <c r="AP116" i="1"/>
  <c r="V116" i="1"/>
  <c r="Y116" i="1"/>
  <c r="W116" i="1"/>
  <c r="AD116" i="1"/>
  <c r="AC116" i="1"/>
  <c r="U116" i="1"/>
  <c r="BS116" i="1" s="1"/>
  <c r="DB116" i="1" s="1"/>
  <c r="DO116" i="1" s="1"/>
  <c r="AH121" i="1"/>
  <c r="S121" i="1"/>
  <c r="Y121" i="1"/>
  <c r="AO121" i="1"/>
  <c r="AD121" i="1"/>
  <c r="AQ121" i="1"/>
  <c r="AL121" i="1"/>
  <c r="CJ121" i="1" s="1"/>
  <c r="AB121" i="1"/>
  <c r="BZ121" i="1" s="1"/>
  <c r="AG121" i="1"/>
  <c r="AP121" i="1"/>
  <c r="X121" i="1"/>
  <c r="W121" i="1"/>
  <c r="AU121" i="1"/>
  <c r="AP118" i="1"/>
  <c r="AQ118" i="1"/>
  <c r="Z118" i="1"/>
  <c r="BX118" i="1" s="1"/>
  <c r="AG118" i="1"/>
  <c r="Y118" i="1"/>
  <c r="AU118" i="1"/>
  <c r="AT118" i="1"/>
  <c r="CR118" i="1" s="1"/>
  <c r="T118" i="1"/>
  <c r="AH118" i="1"/>
  <c r="X118" i="1"/>
  <c r="AO118" i="1"/>
  <c r="AN118" i="1"/>
  <c r="AM118" i="1"/>
  <c r="AR128" i="1"/>
  <c r="AR117" i="1"/>
  <c r="CP117" i="1" s="1"/>
  <c r="AA130" i="1"/>
  <c r="BY130" i="1" s="1"/>
  <c r="DD130" i="1" s="1"/>
  <c r="AA118" i="1"/>
  <c r="BY118" i="1" s="1"/>
  <c r="DD118" i="1" s="1"/>
  <c r="AK117" i="1"/>
  <c r="CI117" i="1" s="1"/>
  <c r="AS119" i="1"/>
  <c r="AB116" i="1"/>
  <c r="AB102" i="1"/>
  <c r="BZ102" i="1" s="1"/>
  <c r="AJ102" i="1"/>
  <c r="T119" i="1"/>
  <c r="T106" i="1"/>
  <c r="T65" i="1"/>
  <c r="AL118" i="1"/>
  <c r="CJ118" i="1" s="1"/>
  <c r="AT121" i="1"/>
  <c r="CR121" i="1" s="1"/>
  <c r="U130" i="1"/>
  <c r="U101" i="1"/>
  <c r="U106" i="1"/>
  <c r="U66" i="1"/>
  <c r="AC118" i="1"/>
  <c r="AU119" i="1"/>
  <c r="CS119" i="1" s="1"/>
  <c r="V121" i="1"/>
  <c r="V74" i="1"/>
  <c r="BT74" i="1" s="1"/>
  <c r="AD118" i="1"/>
  <c r="S76" i="1"/>
  <c r="AV121" i="1"/>
  <c r="X77" i="1"/>
  <c r="Y119" i="1"/>
  <c r="AG119" i="1"/>
  <c r="Z121" i="1"/>
  <c r="BX121" i="1" s="1"/>
  <c r="Q150" i="1"/>
  <c r="T150" i="1" s="1"/>
  <c r="Q148" i="1"/>
  <c r="Q182" i="1"/>
  <c r="Q174" i="1"/>
  <c r="Q129" i="1"/>
  <c r="Q162" i="1"/>
  <c r="Q122" i="1"/>
  <c r="Q183" i="1"/>
  <c r="Q111" i="1"/>
  <c r="AN111" i="1" s="1"/>
  <c r="Q46" i="1"/>
  <c r="AR46" i="1" s="1"/>
  <c r="CP46" i="1" s="1"/>
  <c r="AA40" i="1"/>
  <c r="BY40" i="1" s="1"/>
  <c r="DD40" i="1" s="1"/>
  <c r="AR100" i="1"/>
  <c r="CP100" i="1" s="1"/>
  <c r="AI60" i="1"/>
  <c r="CG60" i="1" s="1"/>
  <c r="Q107" i="1"/>
  <c r="AR107" i="1" s="1"/>
  <c r="CP107" i="1" s="1"/>
  <c r="Q26" i="1"/>
  <c r="AH26" i="1" s="1"/>
  <c r="Q23" i="1"/>
  <c r="AA23" i="1" s="1"/>
  <c r="BY23" i="1" s="1"/>
  <c r="DD23" i="1" s="1"/>
  <c r="Q95" i="1"/>
  <c r="AY95" i="1" s="1"/>
  <c r="CW95" i="1" s="1"/>
  <c r="DL95" i="1" s="1"/>
  <c r="Q58" i="1"/>
  <c r="AQ58" i="1" s="1"/>
  <c r="Q69" i="1"/>
  <c r="AI82" i="1"/>
  <c r="CG82" i="1" s="1"/>
  <c r="Q42" i="1"/>
  <c r="T42" i="1" s="1"/>
  <c r="BR42" i="1" s="1"/>
  <c r="Q62" i="1"/>
  <c r="BA62" i="1" s="1"/>
  <c r="Q81" i="1"/>
  <c r="AY81" i="1" s="1"/>
  <c r="CW81" i="1" s="1"/>
  <c r="DL81" i="1" s="1"/>
  <c r="T43" i="1"/>
  <c r="BR43" i="1" s="1"/>
  <c r="AC66" i="1"/>
  <c r="CA66" i="1" s="1"/>
  <c r="BA115" i="1"/>
  <c r="CY115" i="1" s="1"/>
  <c r="AR55" i="1"/>
  <c r="CP55" i="1" s="1"/>
  <c r="T142" i="1"/>
  <c r="Q93" i="1"/>
  <c r="AX93" i="1" s="1"/>
  <c r="CV93" i="1" s="1"/>
  <c r="Q45" i="1"/>
  <c r="Z45" i="1" s="1"/>
  <c r="BX45" i="1" s="1"/>
  <c r="Q36" i="1"/>
  <c r="AB36" i="1" s="1"/>
  <c r="BZ36" i="1" s="1"/>
  <c r="Q126" i="1"/>
  <c r="Q59" i="1"/>
  <c r="X59" i="1" s="1"/>
  <c r="BV59" i="1" s="1"/>
  <c r="DC59" i="1" s="1"/>
  <c r="Q112" i="1"/>
  <c r="BA112" i="1" s="1"/>
  <c r="CY112" i="1" s="1"/>
  <c r="AA28" i="1"/>
  <c r="BY28" i="1" s="1"/>
  <c r="DD28" i="1" s="1"/>
  <c r="AL85" i="1"/>
  <c r="CJ85" i="1" s="1"/>
  <c r="BB109" i="1"/>
  <c r="CZ109" i="1" s="1"/>
  <c r="DM109" i="1" s="1"/>
  <c r="Q71" i="1"/>
  <c r="Y71" i="1" s="1"/>
  <c r="Q17" i="1"/>
  <c r="AJ17" i="1" s="1"/>
  <c r="CH17" i="1" s="1"/>
  <c r="DG17" i="1" s="1"/>
  <c r="Q94" i="1"/>
  <c r="AR94" i="1" s="1"/>
  <c r="CP94" i="1" s="1"/>
  <c r="AZ83" i="1"/>
  <c r="CX83" i="1" s="1"/>
  <c r="AR76" i="1"/>
  <c r="CP76" i="1" s="1"/>
  <c r="AZ54" i="1"/>
  <c r="CX54" i="1" s="1"/>
  <c r="AA64" i="1"/>
  <c r="BY64" i="1" s="1"/>
  <c r="DD64" i="1" s="1"/>
  <c r="AM103" i="1"/>
  <c r="CK103" i="1" s="1"/>
  <c r="DH103" i="1" s="1"/>
  <c r="AZ128" i="1"/>
  <c r="CX128" i="1" s="1"/>
  <c r="AI65" i="1"/>
  <c r="CG65" i="1" s="1"/>
  <c r="Q87" i="1"/>
  <c r="AO87" i="1" s="1"/>
  <c r="Q75" i="1"/>
  <c r="X75" i="1" s="1"/>
  <c r="BV75" i="1" s="1"/>
  <c r="DC75" i="1" s="1"/>
  <c r="Q110" i="1"/>
  <c r="AS110" i="1" s="1"/>
  <c r="CQ110" i="1" s="1"/>
  <c r="DJ110" i="1" s="1"/>
  <c r="Q21" i="1"/>
  <c r="AA21" i="1" s="1"/>
  <c r="BY21" i="1" s="1"/>
  <c r="DD21" i="1" s="1"/>
  <c r="Q29" i="1"/>
  <c r="AM29" i="1" s="1"/>
  <c r="CK29" i="1" s="1"/>
  <c r="DH29" i="1" s="1"/>
  <c r="Q127" i="1"/>
  <c r="AX127" i="1" s="1"/>
  <c r="Q61" i="1"/>
  <c r="AR61" i="1" s="1"/>
  <c r="CP61" i="1" s="1"/>
  <c r="Q37" i="1"/>
  <c r="AI37" i="1" s="1"/>
  <c r="CG37" i="1" s="1"/>
  <c r="Q50" i="1"/>
  <c r="AI50" i="1" s="1"/>
  <c r="CG50" i="1" s="1"/>
  <c r="Q104" i="1"/>
  <c r="AU104" i="1" s="1"/>
  <c r="CS104" i="1" s="1"/>
  <c r="Q19" i="1"/>
  <c r="AZ19" i="1" s="1"/>
  <c r="Q79" i="1"/>
  <c r="Q123" i="1"/>
  <c r="AW123" i="1" s="1"/>
  <c r="CU123" i="1" s="1"/>
  <c r="BB86" i="1"/>
  <c r="CZ86" i="1" s="1"/>
  <c r="DM86" i="1" s="1"/>
  <c r="AK49" i="1"/>
  <c r="CI49" i="1" s="1"/>
  <c r="AC32" i="1"/>
  <c r="CA32" i="1" s="1"/>
  <c r="AT51" i="1"/>
  <c r="CR51" i="1" s="1"/>
  <c r="T39" i="1"/>
  <c r="BR39" i="1" s="1"/>
  <c r="AS25" i="1"/>
  <c r="CQ25" i="1" s="1"/>
  <c r="DJ25" i="1" s="1"/>
  <c r="AK80" i="1"/>
  <c r="CI80" i="1" s="1"/>
  <c r="AZ68" i="1"/>
  <c r="CX68" i="1" s="1"/>
  <c r="AA57" i="1"/>
  <c r="BY57" i="1" s="1"/>
  <c r="DD57" i="1" s="1"/>
  <c r="AI18" i="1"/>
  <c r="CG18" i="1" s="1"/>
  <c r="AI70" i="1"/>
  <c r="CG70" i="1" s="1"/>
  <c r="AS27" i="1"/>
  <c r="CQ27" i="1" s="1"/>
  <c r="DJ27" i="1" s="1"/>
  <c r="BB78" i="1"/>
  <c r="CZ78" i="1" s="1"/>
  <c r="DM78" i="1" s="1"/>
  <c r="AC72" i="1"/>
  <c r="CA72" i="1" s="1"/>
  <c r="AR91" i="1"/>
  <c r="CP91" i="1" s="1"/>
  <c r="AZ116" i="1"/>
  <c r="CX116" i="1" s="1"/>
  <c r="Q105" i="1"/>
  <c r="V53" i="1"/>
  <c r="BT53" i="1" s="1"/>
  <c r="AR48" i="1"/>
  <c r="CP48" i="1" s="1"/>
  <c r="AZ101" i="1"/>
  <c r="CX101" i="1" s="1"/>
  <c r="AZ33" i="1"/>
  <c r="CX33" i="1" s="1"/>
  <c r="AS89" i="1"/>
  <c r="CQ89" i="1" s="1"/>
  <c r="DJ89" i="1" s="1"/>
  <c r="AR67" i="1"/>
  <c r="CP67" i="1" s="1"/>
  <c r="BB44" i="1"/>
  <c r="CZ44" i="1" s="1"/>
  <c r="DM44" i="1" s="1"/>
  <c r="BB98" i="1"/>
  <c r="CZ98" i="1" s="1"/>
  <c r="DM98" i="1" s="1"/>
  <c r="AK90" i="1"/>
  <c r="CI90" i="1" s="1"/>
  <c r="AI84" i="1"/>
  <c r="CG84" i="1" s="1"/>
  <c r="BA74" i="1"/>
  <c r="CY74" i="1" s="1"/>
  <c r="AK73" i="1"/>
  <c r="CI73" i="1" s="1"/>
  <c r="BB119" i="1"/>
  <c r="CZ119" i="1" s="1"/>
  <c r="DM119" i="1" s="1"/>
  <c r="Q132" i="1"/>
  <c r="Q38" i="1"/>
  <c r="AA38" i="1" s="1"/>
  <c r="BY38" i="1" s="1"/>
  <c r="DD38" i="1" s="1"/>
  <c r="Q31" i="1"/>
  <c r="AZ31" i="1" s="1"/>
  <c r="CX31" i="1" s="1"/>
  <c r="Q108" i="1"/>
  <c r="AW108" i="1" s="1"/>
  <c r="Q47" i="1"/>
  <c r="AL47" i="1" s="1"/>
  <c r="CJ47" i="1" s="1"/>
  <c r="Q92" i="1"/>
  <c r="AX92" i="1" s="1"/>
  <c r="CV92" i="1" s="1"/>
  <c r="Q113" i="1"/>
  <c r="Q41" i="1"/>
  <c r="AR41" i="1" s="1"/>
  <c r="CP41" i="1" s="1"/>
  <c r="Q22" i="1"/>
  <c r="CP22" i="1" s="1"/>
  <c r="Q20" i="1"/>
  <c r="AB20" i="1" s="1"/>
  <c r="BZ20" i="1" s="1"/>
  <c r="Q99" i="1"/>
  <c r="AO99" i="1" s="1"/>
  <c r="CM99" i="1" s="1"/>
  <c r="Q30" i="1"/>
  <c r="AR30" i="1" s="1"/>
  <c r="CP30" i="1" s="1"/>
  <c r="S176" i="1"/>
  <c r="AA77" i="1"/>
  <c r="BY77" i="1" s="1"/>
  <c r="DD77" i="1" s="1"/>
  <c r="AZ72" i="1"/>
  <c r="S200" i="1"/>
  <c r="S152" i="1"/>
  <c r="T181" i="1"/>
  <c r="AZ18" i="1"/>
  <c r="CX18" i="1" s="1"/>
  <c r="AA60" i="1"/>
  <c r="BY60" i="1" s="1"/>
  <c r="DD60" i="1" s="1"/>
  <c r="AB57" i="1"/>
  <c r="BZ57" i="1" s="1"/>
  <c r="AR70" i="1"/>
  <c r="CP70" i="1" s="1"/>
  <c r="AA44" i="1"/>
  <c r="BY44" i="1" s="1"/>
  <c r="DD44" i="1" s="1"/>
  <c r="AA32" i="1"/>
  <c r="BY32" i="1" s="1"/>
  <c r="DD32" i="1" s="1"/>
  <c r="AI90" i="1"/>
  <c r="CG90" i="1" s="1"/>
  <c r="CG101" i="1"/>
  <c r="CG109" i="1"/>
  <c r="AL98" i="1"/>
  <c r="CJ98" i="1" s="1"/>
  <c r="AT70" i="1"/>
  <c r="CR70" i="1" s="1"/>
  <c r="AI27" i="1"/>
  <c r="CG27" i="1" s="1"/>
  <c r="AS91" i="1"/>
  <c r="CQ91" i="1" s="1"/>
  <c r="DJ91" i="1" s="1"/>
  <c r="CJ24" i="1"/>
  <c r="AT22" i="1"/>
  <c r="AZ40" i="1"/>
  <c r="CX40" i="1" s="1"/>
  <c r="AR98" i="1"/>
  <c r="CP98" i="1" s="1"/>
  <c r="AR72" i="1"/>
  <c r="CP72" i="1" s="1"/>
  <c r="AZ67" i="1"/>
  <c r="CX67" i="1" s="1"/>
  <c r="AA70" i="1"/>
  <c r="BY70" i="1" s="1"/>
  <c r="DD70" i="1" s="1"/>
  <c r="BY34" i="1"/>
  <c r="DD34" i="1" s="1"/>
  <c r="AS67" i="1"/>
  <c r="CQ67" i="1" s="1"/>
  <c r="DJ67" i="1" s="1"/>
  <c r="BA70" i="1"/>
  <c r="CY70" i="1" s="1"/>
  <c r="AT60" i="1"/>
  <c r="CR60" i="1" s="1"/>
  <c r="BB55" i="1"/>
  <c r="CZ55" i="1" s="1"/>
  <c r="DM55" i="1" s="1"/>
  <c r="AJ40" i="1"/>
  <c r="CH40" i="1" s="1"/>
  <c r="DG40" i="1" s="1"/>
  <c r="AR40" i="1"/>
  <c r="CP40" i="1" s="1"/>
  <c r="AA65" i="1"/>
  <c r="BY65" i="1" s="1"/>
  <c r="DD65" i="1" s="1"/>
  <c r="AA43" i="1"/>
  <c r="BY43" i="1" s="1"/>
  <c r="DD43" i="1" s="1"/>
  <c r="AI76" i="1"/>
  <c r="CG76" i="1" s="1"/>
  <c r="AI43" i="1"/>
  <c r="CG43" i="1" s="1"/>
  <c r="AK82" i="1"/>
  <c r="CI82" i="1" s="1"/>
  <c r="BA44" i="1"/>
  <c r="CY44" i="1" s="1"/>
  <c r="BB46" i="1"/>
  <c r="CZ46" i="1" s="1"/>
  <c r="DM46" i="1" s="1"/>
  <c r="AM65" i="1"/>
  <c r="CK65" i="1" s="1"/>
  <c r="DH65" i="1" s="1"/>
  <c r="AE88" i="1"/>
  <c r="CC88" i="1" s="1"/>
  <c r="AR80" i="1"/>
  <c r="CP80" i="1" s="1"/>
  <c r="AR33" i="1"/>
  <c r="CP33" i="1" s="1"/>
  <c r="AZ60" i="1"/>
  <c r="CX60" i="1" s="1"/>
  <c r="AA80" i="1"/>
  <c r="BY80" i="1" s="1"/>
  <c r="DD80" i="1" s="1"/>
  <c r="CG124" i="1"/>
  <c r="AI25" i="1"/>
  <c r="CG25" i="1" s="1"/>
  <c r="AB68" i="1"/>
  <c r="BZ68" i="1" s="1"/>
  <c r="AL66" i="1"/>
  <c r="CJ66" i="1" s="1"/>
  <c r="U54" i="1"/>
  <c r="BS54" i="1" s="1"/>
  <c r="DB54" i="1" s="1"/>
  <c r="DO54" i="1" s="1"/>
  <c r="AR66" i="1"/>
  <c r="CP66" i="1" s="1"/>
  <c r="AZ90" i="1"/>
  <c r="CX90" i="1" s="1"/>
  <c r="AZ27" i="1"/>
  <c r="CX27" i="1" s="1"/>
  <c r="AA55" i="1"/>
  <c r="BY55" i="1" s="1"/>
  <c r="DD55" i="1" s="1"/>
  <c r="AI80" i="1"/>
  <c r="CG80" i="1" s="1"/>
  <c r="AI57" i="1"/>
  <c r="CG57" i="1" s="1"/>
  <c r="CQ24" i="1"/>
  <c r="DJ24" i="1" s="1"/>
  <c r="AB33" i="1"/>
  <c r="BZ33" i="1" s="1"/>
  <c r="AJ77" i="1"/>
  <c r="CH77" i="1" s="1"/>
  <c r="DG77" i="1" s="1"/>
  <c r="AL57" i="1"/>
  <c r="CJ57" i="1" s="1"/>
  <c r="BB19" i="1"/>
  <c r="CZ19" i="1" s="1"/>
  <c r="DM19" i="1" s="1"/>
  <c r="AR88" i="1"/>
  <c r="CP88" i="1" s="1"/>
  <c r="AR82" i="1"/>
  <c r="CP82" i="1" s="1"/>
  <c r="AR78" i="1"/>
  <c r="CP78" i="1" s="1"/>
  <c r="AR60" i="1"/>
  <c r="CP60" i="1" s="1"/>
  <c r="AR25" i="1"/>
  <c r="CP25" i="1" s="1"/>
  <c r="AZ115" i="1"/>
  <c r="AZ43" i="1"/>
  <c r="CX43" i="1" s="1"/>
  <c r="AZ25" i="1"/>
  <c r="CX25" i="1" s="1"/>
  <c r="AA72" i="1"/>
  <c r="BY72" i="1" s="1"/>
  <c r="DD72" i="1" s="1"/>
  <c r="BY24" i="1"/>
  <c r="DD24" i="1" s="1"/>
  <c r="AK68" i="1"/>
  <c r="CI68" i="1" s="1"/>
  <c r="BA19" i="1"/>
  <c r="CY19" i="1" s="1"/>
  <c r="AJ65" i="1"/>
  <c r="CH65" i="1" s="1"/>
  <c r="DG65" i="1" s="1"/>
  <c r="AL89" i="1"/>
  <c r="CJ89" i="1" s="1"/>
  <c r="CJ34" i="1"/>
  <c r="AT89" i="1"/>
  <c r="CR89" i="1" s="1"/>
  <c r="BB91" i="1"/>
  <c r="CZ91" i="1" s="1"/>
  <c r="DM91" i="1" s="1"/>
  <c r="AZ103" i="1"/>
  <c r="CX103" i="1" s="1"/>
  <c r="AZ78" i="1"/>
  <c r="CX78" i="1" s="1"/>
  <c r="AA78" i="1"/>
  <c r="BY78" i="1" s="1"/>
  <c r="DD78" i="1" s="1"/>
  <c r="CI34" i="1"/>
  <c r="AL33" i="1"/>
  <c r="CJ33" i="1" s="1"/>
  <c r="AX97" i="1"/>
  <c r="CV97" i="1" s="1"/>
  <c r="AY97" i="1"/>
  <c r="CW97" i="1" s="1"/>
  <c r="DL97" i="1" s="1"/>
  <c r="AW97" i="1"/>
  <c r="AQ97" i="1"/>
  <c r="AP97" i="1"/>
  <c r="CN97" i="1" s="1"/>
  <c r="DI97" i="1" s="1"/>
  <c r="AV97" i="1"/>
  <c r="CT97" i="1" s="1"/>
  <c r="DK97" i="1" s="1"/>
  <c r="AO97" i="1"/>
  <c r="CM97" i="1" s="1"/>
  <c r="AM97" i="1"/>
  <c r="CK97" i="1" s="1"/>
  <c r="DH97" i="1" s="1"/>
  <c r="AN97" i="1"/>
  <c r="AU97" i="1"/>
  <c r="CS97" i="1" s="1"/>
  <c r="BB97" i="1"/>
  <c r="CZ97" i="1" s="1"/>
  <c r="DM97" i="1" s="1"/>
  <c r="AT97" i="1"/>
  <c r="AL97" i="1"/>
  <c r="CJ97" i="1" s="1"/>
  <c r="AS97" i="1"/>
  <c r="CQ97" i="1" s="1"/>
  <c r="DJ97" i="1" s="1"/>
  <c r="BA97" i="1"/>
  <c r="CY97" i="1" s="1"/>
  <c r="AZ97" i="1"/>
  <c r="AJ97" i="1"/>
  <c r="CH97" i="1" s="1"/>
  <c r="DG97" i="1" s="1"/>
  <c r="AR97" i="1"/>
  <c r="CP97" i="1" s="1"/>
  <c r="AK97" i="1"/>
  <c r="AY52" i="1"/>
  <c r="CW52" i="1" s="1"/>
  <c r="DL52" i="1" s="1"/>
  <c r="AH52" i="1"/>
  <c r="AX52" i="1"/>
  <c r="AQ52" i="1"/>
  <c r="Y52" i="1"/>
  <c r="AP52" i="1"/>
  <c r="CN52" i="1" s="1"/>
  <c r="DI52" i="1" s="1"/>
  <c r="AF52" i="1"/>
  <c r="CD52" i="1" s="1"/>
  <c r="AW52" i="1"/>
  <c r="CU52" i="1" s="1"/>
  <c r="Z52" i="1"/>
  <c r="BX52" i="1" s="1"/>
  <c r="X52" i="1"/>
  <c r="BV52" i="1" s="1"/>
  <c r="DC52" i="1" s="1"/>
  <c r="AD52" i="1"/>
  <c r="CB52" i="1" s="1"/>
  <c r="DE52" i="1" s="1"/>
  <c r="W52" i="1"/>
  <c r="V52" i="1"/>
  <c r="BT52" i="1" s="1"/>
  <c r="AM52" i="1"/>
  <c r="AN52" i="1"/>
  <c r="AC52" i="1"/>
  <c r="CA52" i="1" s="1"/>
  <c r="AG52" i="1"/>
  <c r="CE52" i="1" s="1"/>
  <c r="DF52" i="1" s="1"/>
  <c r="S52" i="1"/>
  <c r="AU52" i="1"/>
  <c r="AV52" i="1"/>
  <c r="CT52" i="1" s="1"/>
  <c r="DK52" i="1" s="1"/>
  <c r="AK52" i="1"/>
  <c r="CI52" i="1" s="1"/>
  <c r="BB52" i="1"/>
  <c r="CZ52" i="1" s="1"/>
  <c r="DM52" i="1" s="1"/>
  <c r="AT52" i="1"/>
  <c r="CR52" i="1" s="1"/>
  <c r="AS52" i="1"/>
  <c r="CQ52" i="1" s="1"/>
  <c r="DJ52" i="1" s="1"/>
  <c r="AO52" i="1"/>
  <c r="CM52" i="1" s="1"/>
  <c r="AE52" i="1"/>
  <c r="AL52" i="1"/>
  <c r="CJ52" i="1" s="1"/>
  <c r="AB52" i="1"/>
  <c r="T52" i="1"/>
  <c r="BR52" i="1" s="1"/>
  <c r="AA52" i="1"/>
  <c r="BY52" i="1" s="1"/>
  <c r="DD52" i="1" s="1"/>
  <c r="AZ52" i="1"/>
  <c r="AR52" i="1"/>
  <c r="CP52" i="1" s="1"/>
  <c r="U52" i="1"/>
  <c r="BS52" i="1" s="1"/>
  <c r="DB52" i="1" s="1"/>
  <c r="DO52" i="1" s="1"/>
  <c r="AI52" i="1"/>
  <c r="CG52" i="1" s="1"/>
  <c r="AJ52" i="1"/>
  <c r="CH52" i="1" s="1"/>
  <c r="DG52" i="1" s="1"/>
  <c r="BA52" i="1"/>
  <c r="CY52" i="1" s="1"/>
  <c r="S133" i="1"/>
  <c r="T133" i="1"/>
  <c r="AX118" i="1"/>
  <c r="AY118" i="1"/>
  <c r="CW118" i="1" s="1"/>
  <c r="DL118" i="1" s="1"/>
  <c r="AW118" i="1"/>
  <c r="CU118" i="1" s="1"/>
  <c r="BA118" i="1"/>
  <c r="CY118" i="1" s="1"/>
  <c r="AV118" i="1"/>
  <c r="CT118" i="1" s="1"/>
  <c r="DK118" i="1" s="1"/>
  <c r="AZ118" i="1"/>
  <c r="BB118" i="1"/>
  <c r="CZ118" i="1" s="1"/>
  <c r="DM118" i="1" s="1"/>
  <c r="AQ35" i="1"/>
  <c r="Y35" i="1"/>
  <c r="AH35" i="1"/>
  <c r="AO35" i="1"/>
  <c r="CM35" i="1" s="1"/>
  <c r="AG35" i="1"/>
  <c r="CE35" i="1" s="1"/>
  <c r="DF35" i="1" s="1"/>
  <c r="AP35" i="1"/>
  <c r="CN35" i="1" s="1"/>
  <c r="DI35" i="1" s="1"/>
  <c r="AF35" i="1"/>
  <c r="CD35" i="1" s="1"/>
  <c r="AX35" i="1"/>
  <c r="CV35" i="1" s="1"/>
  <c r="X35" i="1"/>
  <c r="BV35" i="1" s="1"/>
  <c r="DC35" i="1" s="1"/>
  <c r="Z35" i="1"/>
  <c r="BX35" i="1" s="1"/>
  <c r="AY35" i="1"/>
  <c r="CW35" i="1" s="1"/>
  <c r="DL35" i="1" s="1"/>
  <c r="U35" i="1"/>
  <c r="BS35" i="1" s="1"/>
  <c r="DB35" i="1" s="1"/>
  <c r="DO35" i="1" s="1"/>
  <c r="AV35" i="1"/>
  <c r="CT35" i="1" s="1"/>
  <c r="DK35" i="1" s="1"/>
  <c r="AU35" i="1"/>
  <c r="AN35" i="1"/>
  <c r="S35" i="1"/>
  <c r="AD35" i="1"/>
  <c r="CB35" i="1" s="1"/>
  <c r="DE35" i="1" s="1"/>
  <c r="AM35" i="1"/>
  <c r="AW35" i="1"/>
  <c r="W35" i="1"/>
  <c r="V35" i="1"/>
  <c r="BT35" i="1" s="1"/>
  <c r="T35" i="1"/>
  <c r="BR35" i="1" s="1"/>
  <c r="AL35" i="1"/>
  <c r="CJ35" i="1" s="1"/>
  <c r="AK35" i="1"/>
  <c r="CI35" i="1" s="1"/>
  <c r="AE35" i="1"/>
  <c r="AC35" i="1"/>
  <c r="CA35" i="1" s="1"/>
  <c r="BB35" i="1"/>
  <c r="CZ35" i="1" s="1"/>
  <c r="DM35" i="1" s="1"/>
  <c r="AJ35" i="1"/>
  <c r="CH35" i="1" s="1"/>
  <c r="DG35" i="1" s="1"/>
  <c r="AT35" i="1"/>
  <c r="CR35" i="1" s="1"/>
  <c r="AB35" i="1"/>
  <c r="AS35" i="1"/>
  <c r="CQ35" i="1" s="1"/>
  <c r="DJ35" i="1" s="1"/>
  <c r="BA35" i="1"/>
  <c r="CY35" i="1" s="1"/>
  <c r="AA35" i="1"/>
  <c r="BY35" i="1" s="1"/>
  <c r="DD35" i="1" s="1"/>
  <c r="AR35" i="1"/>
  <c r="CP35" i="1" s="1"/>
  <c r="AI35" i="1"/>
  <c r="CG35" i="1" s="1"/>
  <c r="AZ35" i="1"/>
  <c r="AY102" i="1"/>
  <c r="CW102" i="1" s="1"/>
  <c r="DL102" i="1" s="1"/>
  <c r="AW102" i="1"/>
  <c r="AQ102" i="1"/>
  <c r="AV102" i="1"/>
  <c r="CT102" i="1" s="1"/>
  <c r="DK102" i="1" s="1"/>
  <c r="AU102" i="1"/>
  <c r="CS102" i="1" s="1"/>
  <c r="AP102" i="1"/>
  <c r="CN102" i="1" s="1"/>
  <c r="DI102" i="1" s="1"/>
  <c r="AO102" i="1"/>
  <c r="CM102" i="1" s="1"/>
  <c r="AM102" i="1"/>
  <c r="CK102" i="1" s="1"/>
  <c r="DH102" i="1" s="1"/>
  <c r="AN102" i="1"/>
  <c r="AL102" i="1"/>
  <c r="CJ102" i="1" s="1"/>
  <c r="BA102" i="1"/>
  <c r="CY102" i="1" s="1"/>
  <c r="AK102" i="1"/>
  <c r="AT102" i="1"/>
  <c r="AZ102" i="1"/>
  <c r="AR102" i="1"/>
  <c r="CP102" i="1" s="1"/>
  <c r="AS102" i="1"/>
  <c r="CQ102" i="1" s="1"/>
  <c r="DJ102" i="1" s="1"/>
  <c r="BB102" i="1"/>
  <c r="CZ102" i="1" s="1"/>
  <c r="DM102" i="1" s="1"/>
  <c r="AX102" i="1"/>
  <c r="CV102" i="1" s="1"/>
  <c r="AX56" i="1"/>
  <c r="CV56" i="1" s="1"/>
  <c r="X56" i="1"/>
  <c r="BV56" i="1" s="1"/>
  <c r="DC56" i="1" s="1"/>
  <c r="Z56" i="1"/>
  <c r="BX56" i="1" s="1"/>
  <c r="AQ56" i="1"/>
  <c r="AG56" i="1"/>
  <c r="CE56" i="1" s="1"/>
  <c r="DF56" i="1" s="1"/>
  <c r="AP56" i="1"/>
  <c r="CN56" i="1" s="1"/>
  <c r="DI56" i="1" s="1"/>
  <c r="AW56" i="1"/>
  <c r="AY56" i="1"/>
  <c r="CW56" i="1" s="1"/>
  <c r="DL56" i="1" s="1"/>
  <c r="Y56" i="1"/>
  <c r="AE56" i="1"/>
  <c r="AH56" i="1"/>
  <c r="AO56" i="1"/>
  <c r="CM56" i="1" s="1"/>
  <c r="AV56" i="1"/>
  <c r="CT56" i="1" s="1"/>
  <c r="DK56" i="1" s="1"/>
  <c r="AD56" i="1"/>
  <c r="CB56" i="1" s="1"/>
  <c r="DE56" i="1" s="1"/>
  <c r="AM56" i="1"/>
  <c r="CK56" i="1" s="1"/>
  <c r="DH56" i="1" s="1"/>
  <c r="AN56" i="1"/>
  <c r="AC56" i="1"/>
  <c r="CA56" i="1" s="1"/>
  <c r="V56" i="1"/>
  <c r="AF56" i="1"/>
  <c r="CD56" i="1" s="1"/>
  <c r="W56" i="1"/>
  <c r="BU56" i="1" s="1"/>
  <c r="BB56" i="1"/>
  <c r="CZ56" i="1" s="1"/>
  <c r="DM56" i="1" s="1"/>
  <c r="AU56" i="1"/>
  <c r="CS56" i="1" s="1"/>
  <c r="U56" i="1"/>
  <c r="BS56" i="1" s="1"/>
  <c r="DB56" i="1" s="1"/>
  <c r="DO56" i="1" s="1"/>
  <c r="AT56" i="1"/>
  <c r="BA56" i="1"/>
  <c r="CY56" i="1" s="1"/>
  <c r="AK56" i="1"/>
  <c r="AQ106" i="1"/>
  <c r="AP106" i="1"/>
  <c r="CN106" i="1" s="1"/>
  <c r="DI106" i="1" s="1"/>
  <c r="AY106" i="1"/>
  <c r="CW106" i="1" s="1"/>
  <c r="DL106" i="1" s="1"/>
  <c r="AO106" i="1"/>
  <c r="CM106" i="1" s="1"/>
  <c r="AX106" i="1"/>
  <c r="CV106" i="1" s="1"/>
  <c r="AW106" i="1"/>
  <c r="AU106" i="1"/>
  <c r="AV106" i="1"/>
  <c r="CT106" i="1" s="1"/>
  <c r="DK106" i="1" s="1"/>
  <c r="AN106" i="1"/>
  <c r="AM106" i="1"/>
  <c r="CK106" i="1" s="1"/>
  <c r="DH106" i="1" s="1"/>
  <c r="BB106" i="1"/>
  <c r="CZ106" i="1" s="1"/>
  <c r="DM106" i="1" s="1"/>
  <c r="AL106" i="1"/>
  <c r="CJ106" i="1" s="1"/>
  <c r="AY120" i="1"/>
  <c r="CW120" i="1" s="1"/>
  <c r="DL120" i="1" s="1"/>
  <c r="AX120" i="1"/>
  <c r="AW120" i="1"/>
  <c r="CU120" i="1" s="1"/>
  <c r="BA120" i="1"/>
  <c r="CY120" i="1" s="1"/>
  <c r="BB120" i="1"/>
  <c r="CZ120" i="1" s="1"/>
  <c r="DM120" i="1" s="1"/>
  <c r="AP63" i="1"/>
  <c r="CN63" i="1" s="1"/>
  <c r="DI63" i="1" s="1"/>
  <c r="AY63" i="1"/>
  <c r="CW63" i="1" s="1"/>
  <c r="DL63" i="1" s="1"/>
  <c r="AH63" i="1"/>
  <c r="Y63" i="1"/>
  <c r="X63" i="1"/>
  <c r="BV63" i="1" s="1"/>
  <c r="DC63" i="1" s="1"/>
  <c r="AQ63" i="1"/>
  <c r="AO63" i="1"/>
  <c r="CM63" i="1" s="1"/>
  <c r="AF63" i="1"/>
  <c r="CD63" i="1" s="1"/>
  <c r="AG63" i="1"/>
  <c r="CE63" i="1" s="1"/>
  <c r="DF63" i="1" s="1"/>
  <c r="AN63" i="1"/>
  <c r="AU63" i="1"/>
  <c r="CS63" i="1" s="1"/>
  <c r="AC63" i="1"/>
  <c r="CA63" i="1" s="1"/>
  <c r="V63" i="1"/>
  <c r="AX63" i="1"/>
  <c r="CV63" i="1" s="1"/>
  <c r="W63" i="1"/>
  <c r="BU63" i="1" s="1"/>
  <c r="AE63" i="1"/>
  <c r="Z63" i="1"/>
  <c r="BX63" i="1" s="1"/>
  <c r="AW63" i="1"/>
  <c r="AM63" i="1"/>
  <c r="CK63" i="1" s="1"/>
  <c r="DH63" i="1" s="1"/>
  <c r="AJ63" i="1"/>
  <c r="CH63" i="1" s="1"/>
  <c r="DG63" i="1" s="1"/>
  <c r="AV63" i="1"/>
  <c r="CT63" i="1" s="1"/>
  <c r="DK63" i="1" s="1"/>
  <c r="U63" i="1"/>
  <c r="BS63" i="1" s="1"/>
  <c r="DB63" i="1" s="1"/>
  <c r="DO63" i="1" s="1"/>
  <c r="AL63" i="1"/>
  <c r="CJ63" i="1" s="1"/>
  <c r="AT63" i="1"/>
  <c r="AB63" i="1"/>
  <c r="AS63" i="1"/>
  <c r="CQ63" i="1" s="1"/>
  <c r="DJ63" i="1" s="1"/>
  <c r="BA63" i="1"/>
  <c r="CY63" i="1" s="1"/>
  <c r="AZ85" i="1"/>
  <c r="AP76" i="1"/>
  <c r="CN76" i="1" s="1"/>
  <c r="DI76" i="1" s="1"/>
  <c r="AO76" i="1"/>
  <c r="CM76" i="1" s="1"/>
  <c r="AH76" i="1"/>
  <c r="AG76" i="1"/>
  <c r="CE76" i="1" s="1"/>
  <c r="DF76" i="1" s="1"/>
  <c r="AX76" i="1"/>
  <c r="CV76" i="1" s="1"/>
  <c r="AQ76" i="1"/>
  <c r="AY76" i="1"/>
  <c r="CW76" i="1" s="1"/>
  <c r="DL76" i="1" s="1"/>
  <c r="Y76" i="1"/>
  <c r="AW76" i="1"/>
  <c r="AE76" i="1"/>
  <c r="AF76" i="1"/>
  <c r="CD76" i="1" s="1"/>
  <c r="AU76" i="1"/>
  <c r="CS76" i="1" s="1"/>
  <c r="AN76" i="1"/>
  <c r="AV76" i="1"/>
  <c r="CT76" i="1" s="1"/>
  <c r="DK76" i="1" s="1"/>
  <c r="AD76" i="1"/>
  <c r="CB76" i="1" s="1"/>
  <c r="DE76" i="1" s="1"/>
  <c r="AC76" i="1"/>
  <c r="CA76" i="1" s="1"/>
  <c r="Z76" i="1"/>
  <c r="BX76" i="1" s="1"/>
  <c r="AM76" i="1"/>
  <c r="CK76" i="1" s="1"/>
  <c r="DH76" i="1" s="1"/>
  <c r="AL76" i="1"/>
  <c r="BB76" i="1"/>
  <c r="CZ76" i="1" s="1"/>
  <c r="DM76" i="1" s="1"/>
  <c r="AB76" i="1"/>
  <c r="BA76" i="1"/>
  <c r="CY76" i="1" s="1"/>
  <c r="AT76" i="1"/>
  <c r="AJ76" i="1"/>
  <c r="CH76" i="1" s="1"/>
  <c r="DG76" i="1" s="1"/>
  <c r="X21" i="1"/>
  <c r="BV21" i="1" s="1"/>
  <c r="DC21" i="1" s="1"/>
  <c r="AH28" i="1"/>
  <c r="AY28" i="1"/>
  <c r="CW28" i="1" s="1"/>
  <c r="DL28" i="1" s="1"/>
  <c r="AW28" i="1"/>
  <c r="Y28" i="1"/>
  <c r="AX28" i="1"/>
  <c r="CV28" i="1" s="1"/>
  <c r="AF28" i="1"/>
  <c r="CD28" i="1" s="1"/>
  <c r="AQ28" i="1"/>
  <c r="AO28" i="1"/>
  <c r="CM28" i="1" s="1"/>
  <c r="Z28" i="1"/>
  <c r="BX28" i="1" s="1"/>
  <c r="AG28" i="1"/>
  <c r="CE28" i="1" s="1"/>
  <c r="DF28" i="1" s="1"/>
  <c r="X28" i="1"/>
  <c r="BV28" i="1" s="1"/>
  <c r="DC28" i="1" s="1"/>
  <c r="AE28" i="1"/>
  <c r="AP28" i="1"/>
  <c r="CN28" i="1" s="1"/>
  <c r="DI28" i="1" s="1"/>
  <c r="V28" i="1"/>
  <c r="BT28" i="1" s="1"/>
  <c r="AM28" i="1"/>
  <c r="AN28" i="1"/>
  <c r="W28" i="1"/>
  <c r="S28" i="1"/>
  <c r="AD28" i="1"/>
  <c r="CB28" i="1" s="1"/>
  <c r="DE28" i="1" s="1"/>
  <c r="AU28" i="1"/>
  <c r="AC28" i="1"/>
  <c r="CA28" i="1" s="1"/>
  <c r="U28" i="1"/>
  <c r="BS28" i="1" s="1"/>
  <c r="DB28" i="1" s="1"/>
  <c r="DO28" i="1" s="1"/>
  <c r="AB28" i="1"/>
  <c r="AS28" i="1"/>
  <c r="CQ28" i="1" s="1"/>
  <c r="DJ28" i="1" s="1"/>
  <c r="AT28" i="1"/>
  <c r="CR28" i="1" s="1"/>
  <c r="T28" i="1"/>
  <c r="BR28" i="1" s="1"/>
  <c r="AK28" i="1"/>
  <c r="CI28" i="1" s="1"/>
  <c r="AJ28" i="1"/>
  <c r="CH28" i="1" s="1"/>
  <c r="DG28" i="1" s="1"/>
  <c r="BB28" i="1"/>
  <c r="CZ28" i="1" s="1"/>
  <c r="DM28" i="1" s="1"/>
  <c r="AH31" i="1"/>
  <c r="AZ51" i="1"/>
  <c r="AA41" i="1"/>
  <c r="BY41" i="1" s="1"/>
  <c r="DD41" i="1" s="1"/>
  <c r="AI53" i="1"/>
  <c r="CG53" i="1" s="1"/>
  <c r="CA115" i="1"/>
  <c r="AX82" i="1"/>
  <c r="CV82" i="1" s="1"/>
  <c r="Z82" i="1"/>
  <c r="BX82" i="1" s="1"/>
  <c r="AY82" i="1"/>
  <c r="CW82" i="1" s="1"/>
  <c r="DL82" i="1" s="1"/>
  <c r="AQ82" i="1"/>
  <c r="AP82" i="1"/>
  <c r="CN82" i="1" s="1"/>
  <c r="DI82" i="1" s="1"/>
  <c r="AW82" i="1"/>
  <c r="AH82" i="1"/>
  <c r="AG82" i="1"/>
  <c r="CE82" i="1" s="1"/>
  <c r="DF82" i="1" s="1"/>
  <c r="AD82" i="1"/>
  <c r="CB82" i="1" s="1"/>
  <c r="DE82" i="1" s="1"/>
  <c r="AF82" i="1"/>
  <c r="CD82" i="1" s="1"/>
  <c r="AU82" i="1"/>
  <c r="CS82" i="1" s="1"/>
  <c r="AO82" i="1"/>
  <c r="CM82" i="1" s="1"/>
  <c r="AC82" i="1"/>
  <c r="CA82" i="1" s="1"/>
  <c r="AE82" i="1"/>
  <c r="AM82" i="1"/>
  <c r="CK82" i="1" s="1"/>
  <c r="DH82" i="1" s="1"/>
  <c r="BB82" i="1"/>
  <c r="CZ82" i="1" s="1"/>
  <c r="DM82" i="1" s="1"/>
  <c r="AL82" i="1"/>
  <c r="AJ82" i="1"/>
  <c r="CH82" i="1" s="1"/>
  <c r="DG82" i="1" s="1"/>
  <c r="BA82" i="1"/>
  <c r="CY82" i="1" s="1"/>
  <c r="AS82" i="1"/>
  <c r="CQ82" i="1" s="1"/>
  <c r="DJ82" i="1" s="1"/>
  <c r="AV82" i="1"/>
  <c r="CT82" i="1" s="1"/>
  <c r="DK82" i="1" s="1"/>
  <c r="AB82" i="1"/>
  <c r="AN82" i="1"/>
  <c r="Z71" i="1"/>
  <c r="AX71" i="1"/>
  <c r="W71" i="1"/>
  <c r="AT71" i="1"/>
  <c r="AW104" i="1"/>
  <c r="AY125" i="1"/>
  <c r="CW125" i="1" s="1"/>
  <c r="DL125" i="1" s="1"/>
  <c r="AX125" i="1"/>
  <c r="BB125" i="1"/>
  <c r="CZ125" i="1" s="1"/>
  <c r="DM125" i="1" s="1"/>
  <c r="BA125" i="1"/>
  <c r="CY125" i="1" s="1"/>
  <c r="AH84" i="1"/>
  <c r="AQ84" i="1"/>
  <c r="AX84" i="1"/>
  <c r="CV84" i="1" s="1"/>
  <c r="AF84" i="1"/>
  <c r="CD84" i="1" s="1"/>
  <c r="Z84" i="1"/>
  <c r="BX84" i="1" s="1"/>
  <c r="AY84" i="1"/>
  <c r="CW84" i="1" s="1"/>
  <c r="DL84" i="1" s="1"/>
  <c r="AW84" i="1"/>
  <c r="AO84" i="1"/>
  <c r="CM84" i="1" s="1"/>
  <c r="AG84" i="1"/>
  <c r="CE84" i="1" s="1"/>
  <c r="DF84" i="1" s="1"/>
  <c r="AN84" i="1"/>
  <c r="AM84" i="1"/>
  <c r="CK84" i="1" s="1"/>
  <c r="DH84" i="1" s="1"/>
  <c r="AC84" i="1"/>
  <c r="CA84" i="1" s="1"/>
  <c r="AP84" i="1"/>
  <c r="CN84" i="1" s="1"/>
  <c r="DI84" i="1" s="1"/>
  <c r="AV84" i="1"/>
  <c r="CT84" i="1" s="1"/>
  <c r="DK84" i="1" s="1"/>
  <c r="AD84" i="1"/>
  <c r="CB84" i="1" s="1"/>
  <c r="DE84" i="1" s="1"/>
  <c r="AE84" i="1"/>
  <c r="AU84" i="1"/>
  <c r="CS84" i="1" s="1"/>
  <c r="AT84" i="1"/>
  <c r="AL84" i="1"/>
  <c r="BA84" i="1"/>
  <c r="CY84" i="1" s="1"/>
  <c r="AK84" i="1"/>
  <c r="CI84" i="1" s="1"/>
  <c r="BB84" i="1"/>
  <c r="CZ84" i="1" s="1"/>
  <c r="DM84" i="1" s="1"/>
  <c r="AB84" i="1"/>
  <c r="AS84" i="1"/>
  <c r="CQ84" i="1" s="1"/>
  <c r="DJ84" i="1" s="1"/>
  <c r="Z29" i="1"/>
  <c r="BX29" i="1" s="1"/>
  <c r="U29" i="1"/>
  <c r="BS29" i="1" s="1"/>
  <c r="DB29" i="1" s="1"/>
  <c r="DO29" i="1" s="1"/>
  <c r="AE29" i="1"/>
  <c r="AX60" i="1"/>
  <c r="CV60" i="1" s="1"/>
  <c r="AF60" i="1"/>
  <c r="CD60" i="1" s="1"/>
  <c r="AG60" i="1"/>
  <c r="CE60" i="1" s="1"/>
  <c r="DF60" i="1" s="1"/>
  <c r="AP60" i="1"/>
  <c r="CN60" i="1" s="1"/>
  <c r="DI60" i="1" s="1"/>
  <c r="AW60" i="1"/>
  <c r="AH60" i="1"/>
  <c r="X60" i="1"/>
  <c r="BV60" i="1" s="1"/>
  <c r="DC60" i="1" s="1"/>
  <c r="Z60" i="1"/>
  <c r="BX60" i="1" s="1"/>
  <c r="AQ60" i="1"/>
  <c r="AO60" i="1"/>
  <c r="CM60" i="1" s="1"/>
  <c r="AV60" i="1"/>
  <c r="CT60" i="1" s="1"/>
  <c r="DK60" i="1" s="1"/>
  <c r="AD60" i="1"/>
  <c r="CB60" i="1" s="1"/>
  <c r="DE60" i="1" s="1"/>
  <c r="AU60" i="1"/>
  <c r="CS60" i="1" s="1"/>
  <c r="AN60" i="1"/>
  <c r="V60" i="1"/>
  <c r="AC60" i="1"/>
  <c r="CA60" i="1" s="1"/>
  <c r="AM60" i="1"/>
  <c r="AE60" i="1"/>
  <c r="W60" i="1"/>
  <c r="BU60" i="1" s="1"/>
  <c r="AY60" i="1"/>
  <c r="CW60" i="1" s="1"/>
  <c r="DL60" i="1" s="1"/>
  <c r="Y60" i="1"/>
  <c r="AJ60" i="1"/>
  <c r="CH60" i="1" s="1"/>
  <c r="DG60" i="1" s="1"/>
  <c r="AS60" i="1"/>
  <c r="CQ60" i="1" s="1"/>
  <c r="DJ60" i="1" s="1"/>
  <c r="U60" i="1"/>
  <c r="BS60" i="1" s="1"/>
  <c r="DB60" i="1" s="1"/>
  <c r="DO60" i="1" s="1"/>
  <c r="AL60" i="1"/>
  <c r="CJ60" i="1" s="1"/>
  <c r="BA60" i="1"/>
  <c r="CY60" i="1" s="1"/>
  <c r="AK60" i="1"/>
  <c r="CI60" i="1" s="1"/>
  <c r="AM59" i="1"/>
  <c r="AJ59" i="1"/>
  <c r="AY130" i="1"/>
  <c r="CW130" i="1" s="1"/>
  <c r="DL130" i="1" s="1"/>
  <c r="BB130" i="1"/>
  <c r="CZ130" i="1" s="1"/>
  <c r="DM130" i="1" s="1"/>
  <c r="AP75" i="1"/>
  <c r="AE75" i="1"/>
  <c r="AY117" i="1"/>
  <c r="CW117" i="1" s="1"/>
  <c r="DL117" i="1" s="1"/>
  <c r="AW117" i="1"/>
  <c r="CU117" i="1" s="1"/>
  <c r="AX117" i="1"/>
  <c r="AV117" i="1"/>
  <c r="CT117" i="1" s="1"/>
  <c r="DK117" i="1" s="1"/>
  <c r="BB117" i="1"/>
  <c r="CZ117" i="1" s="1"/>
  <c r="DM117" i="1" s="1"/>
  <c r="BA117" i="1"/>
  <c r="CY117" i="1" s="1"/>
  <c r="AY131" i="1"/>
  <c r="CW131" i="1" s="1"/>
  <c r="DL131" i="1" s="1"/>
  <c r="BA131" i="1"/>
  <c r="CY131" i="1" s="1"/>
  <c r="BB131" i="1"/>
  <c r="CZ131" i="1" s="1"/>
  <c r="DM131" i="1" s="1"/>
  <c r="Y55" i="1"/>
  <c r="AQ55" i="1"/>
  <c r="AO55" i="1"/>
  <c r="CM55" i="1" s="1"/>
  <c r="AE55" i="1"/>
  <c r="AH55" i="1"/>
  <c r="AX55" i="1"/>
  <c r="CV55" i="1" s="1"/>
  <c r="AF55" i="1"/>
  <c r="CD55" i="1" s="1"/>
  <c r="AY55" i="1"/>
  <c r="CW55" i="1" s="1"/>
  <c r="DL55" i="1" s="1"/>
  <c r="AG55" i="1"/>
  <c r="CE55" i="1" s="1"/>
  <c r="DF55" i="1" s="1"/>
  <c r="AP55" i="1"/>
  <c r="CN55" i="1" s="1"/>
  <c r="DI55" i="1" s="1"/>
  <c r="X55" i="1"/>
  <c r="BV55" i="1" s="1"/>
  <c r="DC55" i="1" s="1"/>
  <c r="U55" i="1"/>
  <c r="BS55" i="1" s="1"/>
  <c r="DB55" i="1" s="1"/>
  <c r="DO55" i="1" s="1"/>
  <c r="AW55" i="1"/>
  <c r="Z55" i="1"/>
  <c r="BX55" i="1" s="1"/>
  <c r="AU55" i="1"/>
  <c r="AV55" i="1"/>
  <c r="CT55" i="1" s="1"/>
  <c r="DK55" i="1" s="1"/>
  <c r="AD55" i="1"/>
  <c r="CB55" i="1" s="1"/>
  <c r="DE55" i="1" s="1"/>
  <c r="AN55" i="1"/>
  <c r="V55" i="1"/>
  <c r="AM55" i="1"/>
  <c r="AT55" i="1"/>
  <c r="CR55" i="1" s="1"/>
  <c r="AS55" i="1"/>
  <c r="CQ55" i="1" s="1"/>
  <c r="DJ55" i="1" s="1"/>
  <c r="AB55" i="1"/>
  <c r="AC55" i="1"/>
  <c r="CA55" i="1" s="1"/>
  <c r="AL55" i="1"/>
  <c r="CJ55" i="1" s="1"/>
  <c r="W55" i="1"/>
  <c r="BU55" i="1" s="1"/>
  <c r="T55" i="1"/>
  <c r="BR55" i="1" s="1"/>
  <c r="BA55" i="1"/>
  <c r="CY55" i="1" s="1"/>
  <c r="AK55" i="1"/>
  <c r="CI55" i="1" s="1"/>
  <c r="AJ55" i="1"/>
  <c r="CH55" i="1" s="1"/>
  <c r="DG55" i="1" s="1"/>
  <c r="CP125" i="1"/>
  <c r="AR103" i="1"/>
  <c r="CP103" i="1" s="1"/>
  <c r="AR64" i="1"/>
  <c r="CP64" i="1" s="1"/>
  <c r="AR65" i="1"/>
  <c r="CP65" i="1" s="1"/>
  <c r="AR27" i="1"/>
  <c r="CP27" i="1" s="1"/>
  <c r="AZ131" i="1"/>
  <c r="AZ91" i="1"/>
  <c r="CX91" i="1" s="1"/>
  <c r="AZ64" i="1"/>
  <c r="AZ65" i="1"/>
  <c r="AZ44" i="1"/>
  <c r="AZ22" i="1"/>
  <c r="BY102" i="1"/>
  <c r="DD102" i="1" s="1"/>
  <c r="AA83" i="1"/>
  <c r="BY83" i="1" s="1"/>
  <c r="DD83" i="1" s="1"/>
  <c r="AA68" i="1"/>
  <c r="BY68" i="1" s="1"/>
  <c r="DD68" i="1" s="1"/>
  <c r="AI85" i="1"/>
  <c r="CG85" i="1" s="1"/>
  <c r="AI86" i="1"/>
  <c r="CG86" i="1" s="1"/>
  <c r="AI72" i="1"/>
  <c r="CG72" i="1" s="1"/>
  <c r="AI79" i="1"/>
  <c r="CG79" i="1" s="1"/>
  <c r="AI56" i="1"/>
  <c r="CG56" i="1" s="1"/>
  <c r="CG34" i="1"/>
  <c r="AI19" i="1"/>
  <c r="CG19" i="1" s="1"/>
  <c r="AK39" i="1"/>
  <c r="CI39" i="1" s="1"/>
  <c r="AB18" i="1"/>
  <c r="AJ21" i="1"/>
  <c r="CH21" i="1" s="1"/>
  <c r="DG21" i="1" s="1"/>
  <c r="CJ120" i="1"/>
  <c r="AL49" i="1"/>
  <c r="CJ49" i="1" s="1"/>
  <c r="AT98" i="1"/>
  <c r="AT27" i="1"/>
  <c r="CR27" i="1" s="1"/>
  <c r="BB68" i="1"/>
  <c r="CZ68" i="1" s="1"/>
  <c r="DM68" i="1" s="1"/>
  <c r="CK116" i="1"/>
  <c r="DH116" i="1" s="1"/>
  <c r="CS120" i="1"/>
  <c r="BM34" i="1"/>
  <c r="CS34" i="1"/>
  <c r="W65" i="1"/>
  <c r="BU65" i="1" s="1"/>
  <c r="AH85" i="1"/>
  <c r="AY85" i="1"/>
  <c r="CW85" i="1" s="1"/>
  <c r="DL85" i="1" s="1"/>
  <c r="AG85" i="1"/>
  <c r="CE85" i="1" s="1"/>
  <c r="DF85" i="1" s="1"/>
  <c r="AX85" i="1"/>
  <c r="CV85" i="1" s="1"/>
  <c r="AF85" i="1"/>
  <c r="CD85" i="1" s="1"/>
  <c r="AQ85" i="1"/>
  <c r="AO85" i="1"/>
  <c r="CM85" i="1" s="1"/>
  <c r="AE85" i="1"/>
  <c r="AV85" i="1"/>
  <c r="CT85" i="1" s="1"/>
  <c r="DK85" i="1" s="1"/>
  <c r="AW85" i="1"/>
  <c r="AD85" i="1"/>
  <c r="CB85" i="1" s="1"/>
  <c r="DE85" i="1" s="1"/>
  <c r="AM85" i="1"/>
  <c r="CK85" i="1" s="1"/>
  <c r="DH85" i="1" s="1"/>
  <c r="AN85" i="1"/>
  <c r="AS85" i="1"/>
  <c r="CQ85" i="1" s="1"/>
  <c r="DJ85" i="1" s="1"/>
  <c r="AJ85" i="1"/>
  <c r="CH85" i="1" s="1"/>
  <c r="DG85" i="1" s="1"/>
  <c r="AC85" i="1"/>
  <c r="CA85" i="1" s="1"/>
  <c r="BA85" i="1"/>
  <c r="CY85" i="1" s="1"/>
  <c r="AK85" i="1"/>
  <c r="AU85" i="1"/>
  <c r="CS85" i="1" s="1"/>
  <c r="AT85" i="1"/>
  <c r="AH41" i="1"/>
  <c r="AQ41" i="1"/>
  <c r="Z41" i="1"/>
  <c r="BX41" i="1" s="1"/>
  <c r="AY41" i="1"/>
  <c r="CW41" i="1" s="1"/>
  <c r="DL41" i="1" s="1"/>
  <c r="AF41" i="1"/>
  <c r="CD41" i="1" s="1"/>
  <c r="X41" i="1"/>
  <c r="BV41" i="1" s="1"/>
  <c r="DC41" i="1" s="1"/>
  <c r="AW41" i="1"/>
  <c r="AU41" i="1"/>
  <c r="AC41" i="1"/>
  <c r="CA41" i="1" s="1"/>
  <c r="AN41" i="1"/>
  <c r="AM41" i="1"/>
  <c r="BB41" i="1"/>
  <c r="CZ41" i="1" s="1"/>
  <c r="DM41" i="1" s="1"/>
  <c r="BA41" i="1"/>
  <c r="CY41" i="1" s="1"/>
  <c r="AT41" i="1"/>
  <c r="CR41" i="1" s="1"/>
  <c r="AJ41" i="1"/>
  <c r="CH41" i="1" s="1"/>
  <c r="DG41" i="1" s="1"/>
  <c r="AK41" i="1"/>
  <c r="CI41" i="1" s="1"/>
  <c r="AY100" i="1"/>
  <c r="CW100" i="1" s="1"/>
  <c r="DL100" i="1" s="1"/>
  <c r="AQ100" i="1"/>
  <c r="AX100" i="1"/>
  <c r="CV100" i="1" s="1"/>
  <c r="AM100" i="1"/>
  <c r="CK100" i="1" s="1"/>
  <c r="DH100" i="1" s="1"/>
  <c r="AN100" i="1"/>
  <c r="AP100" i="1"/>
  <c r="CN100" i="1" s="1"/>
  <c r="DI100" i="1" s="1"/>
  <c r="AU100" i="1"/>
  <c r="CS100" i="1" s="1"/>
  <c r="AW100" i="1"/>
  <c r="AV100" i="1"/>
  <c r="CT100" i="1" s="1"/>
  <c r="DK100" i="1" s="1"/>
  <c r="AO100" i="1"/>
  <c r="CM100" i="1" s="1"/>
  <c r="BB100" i="1"/>
  <c r="CZ100" i="1" s="1"/>
  <c r="DM100" i="1" s="1"/>
  <c r="AK100" i="1"/>
  <c r="BA100" i="1"/>
  <c r="CY100" i="1" s="1"/>
  <c r="AS100" i="1"/>
  <c r="CQ100" i="1" s="1"/>
  <c r="DJ100" i="1" s="1"/>
  <c r="AL100" i="1"/>
  <c r="CJ100" i="1" s="1"/>
  <c r="AQ96" i="1"/>
  <c r="AW96" i="1"/>
  <c r="AX96" i="1"/>
  <c r="CV96" i="1" s="1"/>
  <c r="AP96" i="1"/>
  <c r="CN96" i="1" s="1"/>
  <c r="DI96" i="1" s="1"/>
  <c r="AN96" i="1"/>
  <c r="CL96" i="1" s="1"/>
  <c r="AO96" i="1"/>
  <c r="AY96" i="1"/>
  <c r="CW96" i="1" s="1"/>
  <c r="DL96" i="1" s="1"/>
  <c r="AU96" i="1"/>
  <c r="AV96" i="1"/>
  <c r="CT96" i="1" s="1"/>
  <c r="DK96" i="1" s="1"/>
  <c r="AS96" i="1"/>
  <c r="CQ96" i="1" s="1"/>
  <c r="DJ96" i="1" s="1"/>
  <c r="AK96" i="1"/>
  <c r="AJ96" i="1"/>
  <c r="CH96" i="1" s="1"/>
  <c r="DG96" i="1" s="1"/>
  <c r="BA96" i="1"/>
  <c r="CY96" i="1" s="1"/>
  <c r="AM96" i="1"/>
  <c r="CK96" i="1" s="1"/>
  <c r="DH96" i="1" s="1"/>
  <c r="AL96" i="1"/>
  <c r="CJ96" i="1" s="1"/>
  <c r="BB96" i="1"/>
  <c r="CZ96" i="1" s="1"/>
  <c r="DM96" i="1" s="1"/>
  <c r="Y48" i="1"/>
  <c r="AP48" i="1"/>
  <c r="CN48" i="1" s="1"/>
  <c r="DI48" i="1" s="1"/>
  <c r="AY48" i="1"/>
  <c r="CW48" i="1" s="1"/>
  <c r="DL48" i="1" s="1"/>
  <c r="AH48" i="1"/>
  <c r="X48" i="1"/>
  <c r="BV48" i="1" s="1"/>
  <c r="DC48" i="1" s="1"/>
  <c r="AO48" i="1"/>
  <c r="CM48" i="1" s="1"/>
  <c r="Z48" i="1"/>
  <c r="BX48" i="1" s="1"/>
  <c r="AG48" i="1"/>
  <c r="CE48" i="1" s="1"/>
  <c r="DF48" i="1" s="1"/>
  <c r="AX48" i="1"/>
  <c r="CV48" i="1" s="1"/>
  <c r="AN48" i="1"/>
  <c r="AC48" i="1"/>
  <c r="CA48" i="1" s="1"/>
  <c r="AF48" i="1"/>
  <c r="CD48" i="1" s="1"/>
  <c r="W48" i="1"/>
  <c r="V48" i="1"/>
  <c r="BT48" i="1" s="1"/>
  <c r="AV48" i="1"/>
  <c r="CT48" i="1" s="1"/>
  <c r="DK48" i="1" s="1"/>
  <c r="AQ48" i="1"/>
  <c r="U48" i="1"/>
  <c r="BS48" i="1" s="1"/>
  <c r="DB48" i="1" s="1"/>
  <c r="DO48" i="1" s="1"/>
  <c r="AM48" i="1"/>
  <c r="AJ48" i="1"/>
  <c r="CH48" i="1" s="1"/>
  <c r="DG48" i="1" s="1"/>
  <c r="BB48" i="1"/>
  <c r="CZ48" i="1" s="1"/>
  <c r="DM48" i="1" s="1"/>
  <c r="AS48" i="1"/>
  <c r="CQ48" i="1" s="1"/>
  <c r="DJ48" i="1" s="1"/>
  <c r="AD48" i="1"/>
  <c r="CB48" i="1" s="1"/>
  <c r="DE48" i="1" s="1"/>
  <c r="AB48" i="1"/>
  <c r="S48" i="1"/>
  <c r="AT48" i="1"/>
  <c r="CR48" i="1" s="1"/>
  <c r="AL48" i="1"/>
  <c r="CJ48" i="1" s="1"/>
  <c r="BA48" i="1"/>
  <c r="CY48" i="1" s="1"/>
  <c r="AW48" i="1"/>
  <c r="AU48" i="1"/>
  <c r="AZ106" i="1"/>
  <c r="Z64" i="1"/>
  <c r="BX64" i="1" s="1"/>
  <c r="AF64" i="1"/>
  <c r="CD64" i="1" s="1"/>
  <c r="X64" i="1"/>
  <c r="BV64" i="1" s="1"/>
  <c r="DC64" i="1" s="1"/>
  <c r="AG64" i="1"/>
  <c r="CE64" i="1" s="1"/>
  <c r="DF64" i="1" s="1"/>
  <c r="AW64" i="1"/>
  <c r="AY64" i="1"/>
  <c r="CW64" i="1" s="1"/>
  <c r="DL64" i="1" s="1"/>
  <c r="Y64" i="1"/>
  <c r="AX64" i="1"/>
  <c r="CV64" i="1" s="1"/>
  <c r="AE64" i="1"/>
  <c r="AQ64" i="1"/>
  <c r="AP64" i="1"/>
  <c r="CN64" i="1" s="1"/>
  <c r="DI64" i="1" s="1"/>
  <c r="V64" i="1"/>
  <c r="AM64" i="1"/>
  <c r="CK64" i="1" s="1"/>
  <c r="DH64" i="1" s="1"/>
  <c r="AC64" i="1"/>
  <c r="CA64" i="1" s="1"/>
  <c r="W64" i="1"/>
  <c r="BU64" i="1" s="1"/>
  <c r="AN64" i="1"/>
  <c r="AH64" i="1"/>
  <c r="AO64" i="1"/>
  <c r="CM64" i="1" s="1"/>
  <c r="AK64" i="1"/>
  <c r="BA64" i="1"/>
  <c r="CY64" i="1" s="1"/>
  <c r="AV64" i="1"/>
  <c r="CT64" i="1" s="1"/>
  <c r="DK64" i="1" s="1"/>
  <c r="BB64" i="1"/>
  <c r="CZ64" i="1" s="1"/>
  <c r="DM64" i="1" s="1"/>
  <c r="AT64" i="1"/>
  <c r="AB64" i="1"/>
  <c r="AM108" i="1"/>
  <c r="BA108" i="1"/>
  <c r="AN108" i="1"/>
  <c r="AO95" i="1"/>
  <c r="AV95" i="1"/>
  <c r="AU95" i="1"/>
  <c r="AM95" i="1"/>
  <c r="BA95" i="1"/>
  <c r="AK95" i="1"/>
  <c r="BB95" i="1"/>
  <c r="CZ95" i="1" s="1"/>
  <c r="DM95" i="1" s="1"/>
  <c r="AL95" i="1"/>
  <c r="AZ53" i="1"/>
  <c r="AA73" i="1"/>
  <c r="BY73" i="1" s="1"/>
  <c r="DD73" i="1" s="1"/>
  <c r="AI39" i="1"/>
  <c r="CG39" i="1" s="1"/>
  <c r="AI21" i="1"/>
  <c r="CG21" i="1" s="1"/>
  <c r="CQ115" i="1"/>
  <c r="DJ115" i="1" s="1"/>
  <c r="BZ97" i="1"/>
  <c r="BG97" i="1"/>
  <c r="AB49" i="1"/>
  <c r="BR63" i="1"/>
  <c r="V22" i="1"/>
  <c r="AY98" i="1"/>
  <c r="CW98" i="1" s="1"/>
  <c r="DL98" i="1" s="1"/>
  <c r="AX98" i="1"/>
  <c r="CV98" i="1" s="1"/>
  <c r="AW98" i="1"/>
  <c r="AQ98" i="1"/>
  <c r="AP98" i="1"/>
  <c r="CN98" i="1" s="1"/>
  <c r="DI98" i="1" s="1"/>
  <c r="AU98" i="1"/>
  <c r="CS98" i="1" s="1"/>
  <c r="AO98" i="1"/>
  <c r="CM98" i="1" s="1"/>
  <c r="AM98" i="1"/>
  <c r="CK98" i="1" s="1"/>
  <c r="DH98" i="1" s="1"/>
  <c r="AV98" i="1"/>
  <c r="CT98" i="1" s="1"/>
  <c r="DK98" i="1" s="1"/>
  <c r="AN98" i="1"/>
  <c r="AK98" i="1"/>
  <c r="AS98" i="1"/>
  <c r="CQ98" i="1" s="1"/>
  <c r="DJ98" i="1" s="1"/>
  <c r="BA98" i="1"/>
  <c r="CY98" i="1" s="1"/>
  <c r="AV58" i="1"/>
  <c r="CT58" i="1" s="1"/>
  <c r="DK58" i="1" s="1"/>
  <c r="AB58" i="1"/>
  <c r="BB58" i="1"/>
  <c r="CZ58" i="1" s="1"/>
  <c r="DM58" i="1" s="1"/>
  <c r="AK58" i="1"/>
  <c r="CI58" i="1" s="1"/>
  <c r="AY23" i="1"/>
  <c r="Y23" i="1"/>
  <c r="Z23" i="1"/>
  <c r="W23" i="1"/>
  <c r="U23" i="1"/>
  <c r="BA23" i="1"/>
  <c r="V45" i="1"/>
  <c r="U45" i="1"/>
  <c r="W45" i="1"/>
  <c r="AH43" i="1"/>
  <c r="AQ43" i="1"/>
  <c r="AG43" i="1"/>
  <c r="CE43" i="1" s="1"/>
  <c r="DF43" i="1" s="1"/>
  <c r="AX43" i="1"/>
  <c r="CV43" i="1" s="1"/>
  <c r="AW43" i="1"/>
  <c r="AO43" i="1"/>
  <c r="CM43" i="1" s="1"/>
  <c r="AE43" i="1"/>
  <c r="Z43" i="1"/>
  <c r="BX43" i="1" s="1"/>
  <c r="Y43" i="1"/>
  <c r="AP43" i="1"/>
  <c r="CN43" i="1" s="1"/>
  <c r="DI43" i="1" s="1"/>
  <c r="AY43" i="1"/>
  <c r="CW43" i="1" s="1"/>
  <c r="DL43" i="1" s="1"/>
  <c r="AF43" i="1"/>
  <c r="CD43" i="1" s="1"/>
  <c r="W43" i="1"/>
  <c r="AC43" i="1"/>
  <c r="CA43" i="1" s="1"/>
  <c r="AV43" i="1"/>
  <c r="CT43" i="1" s="1"/>
  <c r="DK43" i="1" s="1"/>
  <c r="AD43" i="1"/>
  <c r="CB43" i="1" s="1"/>
  <c r="DE43" i="1" s="1"/>
  <c r="AU43" i="1"/>
  <c r="S43" i="1"/>
  <c r="AL43" i="1"/>
  <c r="CJ43" i="1" s="1"/>
  <c r="AK43" i="1"/>
  <c r="CI43" i="1" s="1"/>
  <c r="BA43" i="1"/>
  <c r="CY43" i="1" s="1"/>
  <c r="AS43" i="1"/>
  <c r="CQ43" i="1" s="1"/>
  <c r="DJ43" i="1" s="1"/>
  <c r="U43" i="1"/>
  <c r="BS43" i="1" s="1"/>
  <c r="DB43" i="1" s="1"/>
  <c r="DO43" i="1" s="1"/>
  <c r="AJ43" i="1"/>
  <c r="CH43" i="1" s="1"/>
  <c r="DG43" i="1" s="1"/>
  <c r="AB43" i="1"/>
  <c r="X43" i="1"/>
  <c r="BV43" i="1" s="1"/>
  <c r="DC43" i="1" s="1"/>
  <c r="AN43" i="1"/>
  <c r="BB43" i="1"/>
  <c r="CZ43" i="1" s="1"/>
  <c r="DM43" i="1" s="1"/>
  <c r="V43" i="1"/>
  <c r="BT43" i="1" s="1"/>
  <c r="AM43" i="1"/>
  <c r="Z79" i="1"/>
  <c r="BX79" i="1" s="1"/>
  <c r="AY79" i="1"/>
  <c r="CW79" i="1" s="1"/>
  <c r="DL79" i="1" s="1"/>
  <c r="AG79" i="1"/>
  <c r="CE79" i="1" s="1"/>
  <c r="DF79" i="1" s="1"/>
  <c r="Y79" i="1"/>
  <c r="AX79" i="1"/>
  <c r="CV79" i="1" s="1"/>
  <c r="AF79" i="1"/>
  <c r="CD79" i="1" s="1"/>
  <c r="AH79" i="1"/>
  <c r="AQ79" i="1"/>
  <c r="AU79" i="1"/>
  <c r="CS79" i="1" s="1"/>
  <c r="AC79" i="1"/>
  <c r="CA79" i="1" s="1"/>
  <c r="AE79" i="1"/>
  <c r="AV79" i="1"/>
  <c r="CT79" i="1" s="1"/>
  <c r="DK79" i="1" s="1"/>
  <c r="AM79" i="1"/>
  <c r="CK79" i="1" s="1"/>
  <c r="DH79" i="1" s="1"/>
  <c r="AD79" i="1"/>
  <c r="CB79" i="1" s="1"/>
  <c r="DE79" i="1" s="1"/>
  <c r="AP79" i="1"/>
  <c r="CN79" i="1" s="1"/>
  <c r="DI79" i="1" s="1"/>
  <c r="AO79" i="1"/>
  <c r="CM79" i="1" s="1"/>
  <c r="AW79" i="1"/>
  <c r="AN79" i="1"/>
  <c r="AT79" i="1"/>
  <c r="AJ79" i="1"/>
  <c r="CH79" i="1" s="1"/>
  <c r="DG79" i="1" s="1"/>
  <c r="AL79" i="1"/>
  <c r="BA79" i="1"/>
  <c r="CY79" i="1" s="1"/>
  <c r="AK79" i="1"/>
  <c r="CI79" i="1" s="1"/>
  <c r="AG66" i="1"/>
  <c r="CE66" i="1" s="1"/>
  <c r="DF66" i="1" s="1"/>
  <c r="AW66" i="1"/>
  <c r="AQ66" i="1"/>
  <c r="Z66" i="1"/>
  <c r="BX66" i="1" s="1"/>
  <c r="AY66" i="1"/>
  <c r="CW66" i="1" s="1"/>
  <c r="DL66" i="1" s="1"/>
  <c r="Y66" i="1"/>
  <c r="AE66" i="1"/>
  <c r="AH66" i="1"/>
  <c r="AF66" i="1"/>
  <c r="CD66" i="1" s="1"/>
  <c r="AO66" i="1"/>
  <c r="CM66" i="1" s="1"/>
  <c r="AM66" i="1"/>
  <c r="CK66" i="1" s="1"/>
  <c r="DH66" i="1" s="1"/>
  <c r="AP66" i="1"/>
  <c r="CN66" i="1" s="1"/>
  <c r="DI66" i="1" s="1"/>
  <c r="V66" i="1"/>
  <c r="AU66" i="1"/>
  <c r="CS66" i="1" s="1"/>
  <c r="AX66" i="1"/>
  <c r="CV66" i="1" s="1"/>
  <c r="AV66" i="1"/>
  <c r="CT66" i="1" s="1"/>
  <c r="DK66" i="1" s="1"/>
  <c r="AN66" i="1"/>
  <c r="X66" i="1"/>
  <c r="BV66" i="1" s="1"/>
  <c r="DC66" i="1" s="1"/>
  <c r="W66" i="1"/>
  <c r="BU66" i="1" s="1"/>
  <c r="AD66" i="1"/>
  <c r="CB66" i="1" s="1"/>
  <c r="DE66" i="1" s="1"/>
  <c r="AB66" i="1"/>
  <c r="BA66" i="1"/>
  <c r="CY66" i="1" s="1"/>
  <c r="AK66" i="1"/>
  <c r="CI66" i="1" s="1"/>
  <c r="BB66" i="1"/>
  <c r="CZ66" i="1" s="1"/>
  <c r="DM66" i="1" s="1"/>
  <c r="AS66" i="1"/>
  <c r="CQ66" i="1" s="1"/>
  <c r="DJ66" i="1" s="1"/>
  <c r="AT66" i="1"/>
  <c r="AJ66" i="1"/>
  <c r="CH66" i="1" s="1"/>
  <c r="DG66" i="1" s="1"/>
  <c r="AI66" i="1"/>
  <c r="CG66" i="1" s="1"/>
  <c r="W34" i="1"/>
  <c r="V34" i="1"/>
  <c r="BT34" i="1" s="1"/>
  <c r="S34" i="1"/>
  <c r="T34" i="1"/>
  <c r="BR34" i="1" s="1"/>
  <c r="AX40" i="1"/>
  <c r="CV40" i="1" s="1"/>
  <c r="Y40" i="1"/>
  <c r="AP40" i="1"/>
  <c r="CN40" i="1" s="1"/>
  <c r="DI40" i="1" s="1"/>
  <c r="AY40" i="1"/>
  <c r="CW40" i="1" s="1"/>
  <c r="DL40" i="1" s="1"/>
  <c r="X40" i="1"/>
  <c r="BV40" i="1" s="1"/>
  <c r="DC40" i="1" s="1"/>
  <c r="AW40" i="1"/>
  <c r="AE40" i="1"/>
  <c r="AO40" i="1"/>
  <c r="CM40" i="1" s="1"/>
  <c r="Z40" i="1"/>
  <c r="BX40" i="1" s="1"/>
  <c r="AG40" i="1"/>
  <c r="CE40" i="1" s="1"/>
  <c r="DF40" i="1" s="1"/>
  <c r="AF40" i="1"/>
  <c r="CD40" i="1" s="1"/>
  <c r="S40" i="1"/>
  <c r="V40" i="1"/>
  <c r="BT40" i="1" s="1"/>
  <c r="AM40" i="1"/>
  <c r="AC40" i="1"/>
  <c r="CA40" i="1" s="1"/>
  <c r="AN40" i="1"/>
  <c r="AQ40" i="1"/>
  <c r="AH40" i="1"/>
  <c r="AD40" i="1"/>
  <c r="CB40" i="1" s="1"/>
  <c r="DE40" i="1" s="1"/>
  <c r="W40" i="1"/>
  <c r="AV40" i="1"/>
  <c r="CT40" i="1" s="1"/>
  <c r="DK40" i="1" s="1"/>
  <c r="AT40" i="1"/>
  <c r="CR40" i="1" s="1"/>
  <c r="AB40" i="1"/>
  <c r="AU40" i="1"/>
  <c r="AS40" i="1"/>
  <c r="CQ40" i="1" s="1"/>
  <c r="DJ40" i="1" s="1"/>
  <c r="AL40" i="1"/>
  <c r="CJ40" i="1" s="1"/>
  <c r="BA40" i="1"/>
  <c r="CY40" i="1" s="1"/>
  <c r="U40" i="1"/>
  <c r="BS40" i="1" s="1"/>
  <c r="DB40" i="1" s="1"/>
  <c r="DO40" i="1" s="1"/>
  <c r="AI40" i="1"/>
  <c r="CG40" i="1" s="1"/>
  <c r="AY88" i="1"/>
  <c r="CW88" i="1" s="1"/>
  <c r="DL88" i="1" s="1"/>
  <c r="AH88" i="1"/>
  <c r="AQ88" i="1"/>
  <c r="AG88" i="1"/>
  <c r="CE88" i="1" s="1"/>
  <c r="DF88" i="1" s="1"/>
  <c r="AX88" i="1"/>
  <c r="CV88" i="1" s="1"/>
  <c r="AF88" i="1"/>
  <c r="CD88" i="1" s="1"/>
  <c r="AP88" i="1"/>
  <c r="CN88" i="1" s="1"/>
  <c r="DI88" i="1" s="1"/>
  <c r="AC88" i="1"/>
  <c r="CA88" i="1" s="1"/>
  <c r="AW88" i="1"/>
  <c r="AV88" i="1"/>
  <c r="CT88" i="1" s="1"/>
  <c r="DK88" i="1" s="1"/>
  <c r="AO88" i="1"/>
  <c r="CM88" i="1" s="1"/>
  <c r="AN88" i="1"/>
  <c r="AD88" i="1"/>
  <c r="AU88" i="1"/>
  <c r="BB88" i="1"/>
  <c r="AT88" i="1"/>
  <c r="CR88" i="1" s="1"/>
  <c r="AB88" i="1"/>
  <c r="BZ88" i="1" s="1"/>
  <c r="AK88" i="1"/>
  <c r="BA88" i="1"/>
  <c r="CY88" i="1" s="1"/>
  <c r="AS88" i="1"/>
  <c r="CQ88" i="1" s="1"/>
  <c r="DJ88" i="1" s="1"/>
  <c r="BA93" i="1"/>
  <c r="CY93" i="1" s="1"/>
  <c r="AJ93" i="1"/>
  <c r="CH93" i="1" s="1"/>
  <c r="DG93" i="1" s="1"/>
  <c r="AX124" i="1"/>
  <c r="AW124" i="1"/>
  <c r="CU124" i="1" s="1"/>
  <c r="AY124" i="1"/>
  <c r="CW124" i="1" s="1"/>
  <c r="DL124" i="1" s="1"/>
  <c r="BA124" i="1"/>
  <c r="CY124" i="1" s="1"/>
  <c r="BB124" i="1"/>
  <c r="CZ124" i="1" s="1"/>
  <c r="DM124" i="1" s="1"/>
  <c r="AW99" i="1"/>
  <c r="AM99" i="1"/>
  <c r="BB99" i="1"/>
  <c r="AH77" i="1"/>
  <c r="AQ77" i="1"/>
  <c r="AX77" i="1"/>
  <c r="CV77" i="1" s="1"/>
  <c r="Z77" i="1"/>
  <c r="BX77" i="1" s="1"/>
  <c r="AY77" i="1"/>
  <c r="CW77" i="1" s="1"/>
  <c r="DL77" i="1" s="1"/>
  <c r="AG77" i="1"/>
  <c r="CE77" i="1" s="1"/>
  <c r="DF77" i="1" s="1"/>
  <c r="Y77" i="1"/>
  <c r="AP77" i="1"/>
  <c r="CN77" i="1" s="1"/>
  <c r="DI77" i="1" s="1"/>
  <c r="AF77" i="1"/>
  <c r="CD77" i="1" s="1"/>
  <c r="AD77" i="1"/>
  <c r="CB77" i="1" s="1"/>
  <c r="DE77" i="1" s="1"/>
  <c r="AV77" i="1"/>
  <c r="CT77" i="1" s="1"/>
  <c r="DK77" i="1" s="1"/>
  <c r="AC77" i="1"/>
  <c r="CA77" i="1" s="1"/>
  <c r="AO77" i="1"/>
  <c r="CM77" i="1" s="1"/>
  <c r="AU77" i="1"/>
  <c r="CS77" i="1" s="1"/>
  <c r="AM77" i="1"/>
  <c r="CK77" i="1" s="1"/>
  <c r="DH77" i="1" s="1"/>
  <c r="AE77" i="1"/>
  <c r="AN77" i="1"/>
  <c r="AW77" i="1"/>
  <c r="BB77" i="1"/>
  <c r="CZ77" i="1" s="1"/>
  <c r="DM77" i="1" s="1"/>
  <c r="AL77" i="1"/>
  <c r="CJ77" i="1" s="1"/>
  <c r="BA77" i="1"/>
  <c r="CY77" i="1" s="1"/>
  <c r="AK77" i="1"/>
  <c r="AB77" i="1"/>
  <c r="AS77" i="1"/>
  <c r="CQ77" i="1" s="1"/>
  <c r="DJ77" i="1" s="1"/>
  <c r="Z25" i="1"/>
  <c r="BX25" i="1" s="1"/>
  <c r="X25" i="1"/>
  <c r="BV25" i="1" s="1"/>
  <c r="DC25" i="1" s="1"/>
  <c r="AQ25" i="1"/>
  <c r="AH25" i="1"/>
  <c r="Y25" i="1"/>
  <c r="AX25" i="1"/>
  <c r="CV25" i="1" s="1"/>
  <c r="AG25" i="1"/>
  <c r="CE25" i="1" s="1"/>
  <c r="DF25" i="1" s="1"/>
  <c r="AY25" i="1"/>
  <c r="CW25" i="1" s="1"/>
  <c r="DL25" i="1" s="1"/>
  <c r="W25" i="1"/>
  <c r="AU25" i="1"/>
  <c r="AP25" i="1"/>
  <c r="CN25" i="1" s="1"/>
  <c r="DI25" i="1" s="1"/>
  <c r="AO25" i="1"/>
  <c r="CM25" i="1" s="1"/>
  <c r="AV25" i="1"/>
  <c r="CT25" i="1" s="1"/>
  <c r="DK25" i="1" s="1"/>
  <c r="AW25" i="1"/>
  <c r="AD25" i="1"/>
  <c r="CB25" i="1" s="1"/>
  <c r="DE25" i="1" s="1"/>
  <c r="AM25" i="1"/>
  <c r="AF25" i="1"/>
  <c r="CD25" i="1" s="1"/>
  <c r="AN25" i="1"/>
  <c r="AC25" i="1"/>
  <c r="CA25" i="1" s="1"/>
  <c r="AE25" i="1"/>
  <c r="S25" i="1"/>
  <c r="U25" i="1"/>
  <c r="BS25" i="1" s="1"/>
  <c r="DB25" i="1" s="1"/>
  <c r="DO25" i="1" s="1"/>
  <c r="AL25" i="1"/>
  <c r="CJ25" i="1" s="1"/>
  <c r="AK25" i="1"/>
  <c r="CI25" i="1" s="1"/>
  <c r="AB25" i="1"/>
  <c r="BB25" i="1"/>
  <c r="CZ25" i="1" s="1"/>
  <c r="DM25" i="1" s="1"/>
  <c r="T25" i="1"/>
  <c r="BR25" i="1" s="1"/>
  <c r="BA25" i="1"/>
  <c r="CY25" i="1" s="1"/>
  <c r="V25" i="1"/>
  <c r="BT25" i="1" s="1"/>
  <c r="AJ25" i="1"/>
  <c r="CH25" i="1" s="1"/>
  <c r="DG25" i="1" s="1"/>
  <c r="AX80" i="1"/>
  <c r="CV80" i="1" s="1"/>
  <c r="AQ80" i="1"/>
  <c r="AG80" i="1"/>
  <c r="CE80" i="1" s="1"/>
  <c r="DF80" i="1" s="1"/>
  <c r="Z80" i="1"/>
  <c r="BX80" i="1" s="1"/>
  <c r="AF80" i="1"/>
  <c r="CD80" i="1" s="1"/>
  <c r="AH80" i="1"/>
  <c r="Y80" i="1"/>
  <c r="AP80" i="1"/>
  <c r="CN80" i="1" s="1"/>
  <c r="DI80" i="1" s="1"/>
  <c r="AV80" i="1"/>
  <c r="CT80" i="1" s="1"/>
  <c r="DK80" i="1" s="1"/>
  <c r="AY80" i="1"/>
  <c r="CW80" i="1" s="1"/>
  <c r="DL80" i="1" s="1"/>
  <c r="AM80" i="1"/>
  <c r="CK80" i="1" s="1"/>
  <c r="DH80" i="1" s="1"/>
  <c r="AN80" i="1"/>
  <c r="AD80" i="1"/>
  <c r="CB80" i="1" s="1"/>
  <c r="DE80" i="1" s="1"/>
  <c r="AU80" i="1"/>
  <c r="CS80" i="1" s="1"/>
  <c r="AW80" i="1"/>
  <c r="AO80" i="1"/>
  <c r="CM80" i="1" s="1"/>
  <c r="AC80" i="1"/>
  <c r="CA80" i="1" s="1"/>
  <c r="AE80" i="1"/>
  <c r="AB80" i="1"/>
  <c r="BB80" i="1"/>
  <c r="CZ80" i="1" s="1"/>
  <c r="DM80" i="1" s="1"/>
  <c r="AJ80" i="1"/>
  <c r="CH80" i="1" s="1"/>
  <c r="DG80" i="1" s="1"/>
  <c r="AL80" i="1"/>
  <c r="AT80" i="1"/>
  <c r="AS80" i="1"/>
  <c r="CQ80" i="1" s="1"/>
  <c r="DJ80" i="1" s="1"/>
  <c r="AQ101" i="1"/>
  <c r="AX101" i="1"/>
  <c r="CV101" i="1" s="1"/>
  <c r="AP101" i="1"/>
  <c r="CN101" i="1" s="1"/>
  <c r="DI101" i="1" s="1"/>
  <c r="AY101" i="1"/>
  <c r="CW101" i="1" s="1"/>
  <c r="DL101" i="1" s="1"/>
  <c r="AV101" i="1"/>
  <c r="CT101" i="1" s="1"/>
  <c r="DK101" i="1" s="1"/>
  <c r="AU101" i="1"/>
  <c r="CS101" i="1" s="1"/>
  <c r="AO101" i="1"/>
  <c r="CM101" i="1" s="1"/>
  <c r="AW101" i="1"/>
  <c r="AM101" i="1"/>
  <c r="CK101" i="1" s="1"/>
  <c r="DH101" i="1" s="1"/>
  <c r="AN101" i="1"/>
  <c r="AL101" i="1"/>
  <c r="CJ101" i="1" s="1"/>
  <c r="AT101" i="1"/>
  <c r="AS101" i="1"/>
  <c r="CQ101" i="1" s="1"/>
  <c r="DJ101" i="1" s="1"/>
  <c r="CP121" i="1"/>
  <c r="AR106" i="1"/>
  <c r="CP106" i="1" s="1"/>
  <c r="AR90" i="1"/>
  <c r="CP90" i="1" s="1"/>
  <c r="AR83" i="1"/>
  <c r="CP83" i="1" s="1"/>
  <c r="AR85" i="1"/>
  <c r="CP85" i="1" s="1"/>
  <c r="AR63" i="1"/>
  <c r="CP63" i="1" s="1"/>
  <c r="AR43" i="1"/>
  <c r="CP43" i="1" s="1"/>
  <c r="AR39" i="1"/>
  <c r="CP39" i="1" s="1"/>
  <c r="CP34" i="1"/>
  <c r="CP24" i="1"/>
  <c r="AZ80" i="1"/>
  <c r="AZ82" i="1"/>
  <c r="AZ79" i="1"/>
  <c r="AZ73" i="1"/>
  <c r="AZ49" i="1"/>
  <c r="AZ29" i="1"/>
  <c r="BY128" i="1"/>
  <c r="DD128" i="1" s="1"/>
  <c r="BY109" i="1"/>
  <c r="DD109" i="1" s="1"/>
  <c r="BY117" i="1"/>
  <c r="DD117" i="1" s="1"/>
  <c r="BY101" i="1"/>
  <c r="DD101" i="1" s="1"/>
  <c r="AA86" i="1"/>
  <c r="BY86" i="1" s="1"/>
  <c r="DD86" i="1" s="1"/>
  <c r="AA76" i="1"/>
  <c r="BY76" i="1" s="1"/>
  <c r="DD76" i="1" s="1"/>
  <c r="AA53" i="1"/>
  <c r="BY53" i="1" s="1"/>
  <c r="DD53" i="1" s="1"/>
  <c r="AA48" i="1"/>
  <c r="BY48" i="1" s="1"/>
  <c r="DD48" i="1" s="1"/>
  <c r="CG115" i="1"/>
  <c r="CG96" i="1"/>
  <c r="AI29" i="1"/>
  <c r="CG29" i="1" s="1"/>
  <c r="AK40" i="1"/>
  <c r="CI40" i="1" s="1"/>
  <c r="BA101" i="1"/>
  <c r="BA72" i="1"/>
  <c r="CY72" i="1" s="1"/>
  <c r="BA22" i="1"/>
  <c r="AB85" i="1"/>
  <c r="CH131" i="1"/>
  <c r="DG131" i="1" s="1"/>
  <c r="CH118" i="1"/>
  <c r="DG118" i="1" s="1"/>
  <c r="AJ84" i="1"/>
  <c r="CH84" i="1" s="1"/>
  <c r="DG84" i="1" s="1"/>
  <c r="AJ22" i="1"/>
  <c r="T40" i="1"/>
  <c r="BR40" i="1" s="1"/>
  <c r="BJ125" i="1"/>
  <c r="CJ125" i="1"/>
  <c r="AL69" i="1"/>
  <c r="CJ69" i="1" s="1"/>
  <c r="AT100" i="1"/>
  <c r="AT61" i="1"/>
  <c r="BB60" i="1"/>
  <c r="CZ60" i="1" s="1"/>
  <c r="DM60" i="1" s="1"/>
  <c r="AV28" i="1"/>
  <c r="CT28" i="1" s="1"/>
  <c r="DK28" i="1" s="1"/>
  <c r="AF69" i="1"/>
  <c r="CD69" i="1" s="1"/>
  <c r="AP85" i="1"/>
  <c r="CN85" i="1" s="1"/>
  <c r="DI85" i="1" s="1"/>
  <c r="Z51" i="1"/>
  <c r="BX51" i="1" s="1"/>
  <c r="AY51" i="1"/>
  <c r="CW51" i="1" s="1"/>
  <c r="DL51" i="1" s="1"/>
  <c r="AH51" i="1"/>
  <c r="AW51" i="1"/>
  <c r="AG51" i="1"/>
  <c r="CE51" i="1" s="1"/>
  <c r="DF51" i="1" s="1"/>
  <c r="Y51" i="1"/>
  <c r="AQ51" i="1"/>
  <c r="AX51" i="1"/>
  <c r="CV51" i="1" s="1"/>
  <c r="X51" i="1"/>
  <c r="BV51" i="1" s="1"/>
  <c r="DC51" i="1" s="1"/>
  <c r="AO51" i="1"/>
  <c r="CM51" i="1" s="1"/>
  <c r="AU51" i="1"/>
  <c r="CS51" i="1" s="1"/>
  <c r="AE51" i="1"/>
  <c r="AN51" i="1"/>
  <c r="AD51" i="1"/>
  <c r="CB51" i="1" s="1"/>
  <c r="DE51" i="1" s="1"/>
  <c r="S51" i="1"/>
  <c r="AM51" i="1"/>
  <c r="CK51" i="1" s="1"/>
  <c r="DH51" i="1" s="1"/>
  <c r="AC51" i="1"/>
  <c r="CA51" i="1" s="1"/>
  <c r="V51" i="1"/>
  <c r="W51" i="1"/>
  <c r="BU51" i="1" s="1"/>
  <c r="AV51" i="1"/>
  <c r="CT51" i="1" s="1"/>
  <c r="DK51" i="1" s="1"/>
  <c r="AF51" i="1"/>
  <c r="CD51" i="1" s="1"/>
  <c r="U51" i="1"/>
  <c r="BS51" i="1" s="1"/>
  <c r="DB51" i="1" s="1"/>
  <c r="DO51" i="1" s="1"/>
  <c r="BB51" i="1"/>
  <c r="CZ51" i="1" s="1"/>
  <c r="DM51" i="1" s="1"/>
  <c r="T51" i="1"/>
  <c r="BR51" i="1" s="1"/>
  <c r="BA51" i="1"/>
  <c r="CY51" i="1" s="1"/>
  <c r="AB51" i="1"/>
  <c r="AL51" i="1"/>
  <c r="CJ51" i="1" s="1"/>
  <c r="AK51" i="1"/>
  <c r="CP120" i="1"/>
  <c r="AI48" i="1"/>
  <c r="CG48" i="1" s="1"/>
  <c r="AS56" i="1"/>
  <c r="CQ56" i="1" s="1"/>
  <c r="DJ56" i="1" s="1"/>
  <c r="Y54" i="1"/>
  <c r="AQ54" i="1"/>
  <c r="AH54" i="1"/>
  <c r="AX54" i="1"/>
  <c r="CV54" i="1" s="1"/>
  <c r="AF54" i="1"/>
  <c r="CD54" i="1" s="1"/>
  <c r="Z54" i="1"/>
  <c r="BX54" i="1" s="1"/>
  <c r="AY54" i="1"/>
  <c r="CW54" i="1" s="1"/>
  <c r="DL54" i="1" s="1"/>
  <c r="AG54" i="1"/>
  <c r="CE54" i="1" s="1"/>
  <c r="DF54" i="1" s="1"/>
  <c r="AP54" i="1"/>
  <c r="CN54" i="1" s="1"/>
  <c r="DI54" i="1" s="1"/>
  <c r="AW54" i="1"/>
  <c r="AE54" i="1"/>
  <c r="AO54" i="1"/>
  <c r="CM54" i="1" s="1"/>
  <c r="AU54" i="1"/>
  <c r="CS54" i="1" s="1"/>
  <c r="AV54" i="1"/>
  <c r="CT54" i="1" s="1"/>
  <c r="DK54" i="1" s="1"/>
  <c r="X54" i="1"/>
  <c r="BV54" i="1" s="1"/>
  <c r="DC54" i="1" s="1"/>
  <c r="AD54" i="1"/>
  <c r="CB54" i="1" s="1"/>
  <c r="DE54" i="1" s="1"/>
  <c r="W54" i="1"/>
  <c r="S54" i="1"/>
  <c r="AC54" i="1"/>
  <c r="CA54" i="1" s="1"/>
  <c r="AB54" i="1"/>
  <c r="AL54" i="1"/>
  <c r="CJ54" i="1" s="1"/>
  <c r="T54" i="1"/>
  <c r="BR54" i="1" s="1"/>
  <c r="BA54" i="1"/>
  <c r="CY54" i="1" s="1"/>
  <c r="AK54" i="1"/>
  <c r="CI54" i="1" s="1"/>
  <c r="V54" i="1"/>
  <c r="BT54" i="1" s="1"/>
  <c r="AM54" i="1"/>
  <c r="BB54" i="1"/>
  <c r="CZ54" i="1" s="1"/>
  <c r="DM54" i="1" s="1"/>
  <c r="AN54" i="1"/>
  <c r="AJ54" i="1"/>
  <c r="CH54" i="1" s="1"/>
  <c r="DG54" i="1" s="1"/>
  <c r="AT54" i="1"/>
  <c r="AS54" i="1"/>
  <c r="CQ54" i="1" s="1"/>
  <c r="DJ54" i="1" s="1"/>
  <c r="AR53" i="1"/>
  <c r="CP53" i="1" s="1"/>
  <c r="AZ74" i="1"/>
  <c r="CG121" i="1"/>
  <c r="AI64" i="1"/>
  <c r="CG64" i="1" s="1"/>
  <c r="AK63" i="1"/>
  <c r="AS76" i="1"/>
  <c r="CQ76" i="1" s="1"/>
  <c r="DJ76" i="1" s="1"/>
  <c r="AJ69" i="1"/>
  <c r="CH69" i="1" s="1"/>
  <c r="DG69" i="1" s="1"/>
  <c r="AL62" i="1"/>
  <c r="CJ62" i="1" s="1"/>
  <c r="AD63" i="1"/>
  <c r="CB63" i="1" s="1"/>
  <c r="DE63" i="1" s="1"/>
  <c r="BE117" i="1"/>
  <c r="BV117" i="1"/>
  <c r="DC117" i="1" s="1"/>
  <c r="BV96" i="1"/>
  <c r="DC96" i="1" s="1"/>
  <c r="AH57" i="1"/>
  <c r="AP57" i="1"/>
  <c r="CN57" i="1" s="1"/>
  <c r="DI57" i="1" s="1"/>
  <c r="X57" i="1"/>
  <c r="BV57" i="1" s="1"/>
  <c r="DC57" i="1" s="1"/>
  <c r="AX57" i="1"/>
  <c r="CV57" i="1" s="1"/>
  <c r="AF57" i="1"/>
  <c r="CD57" i="1" s="1"/>
  <c r="AG57" i="1"/>
  <c r="CE57" i="1" s="1"/>
  <c r="DF57" i="1" s="1"/>
  <c r="Z57" i="1"/>
  <c r="BX57" i="1" s="1"/>
  <c r="AY57" i="1"/>
  <c r="CW57" i="1" s="1"/>
  <c r="DL57" i="1" s="1"/>
  <c r="Y57" i="1"/>
  <c r="AW57" i="1"/>
  <c r="AU57" i="1"/>
  <c r="AC57" i="1"/>
  <c r="CA57" i="1" s="1"/>
  <c r="AV57" i="1"/>
  <c r="CT57" i="1" s="1"/>
  <c r="DK57" i="1" s="1"/>
  <c r="AD57" i="1"/>
  <c r="CB57" i="1" s="1"/>
  <c r="DE57" i="1" s="1"/>
  <c r="AM57" i="1"/>
  <c r="AN57" i="1"/>
  <c r="AO57" i="1"/>
  <c r="CM57" i="1" s="1"/>
  <c r="V57" i="1"/>
  <c r="W57" i="1"/>
  <c r="BU57" i="1" s="1"/>
  <c r="AQ57" i="1"/>
  <c r="AE57" i="1"/>
  <c r="T57" i="1"/>
  <c r="BR57" i="1" s="1"/>
  <c r="AK57" i="1"/>
  <c r="CI57" i="1" s="1"/>
  <c r="BB57" i="1"/>
  <c r="CZ57" i="1" s="1"/>
  <c r="DM57" i="1" s="1"/>
  <c r="AJ57" i="1"/>
  <c r="CH57" i="1" s="1"/>
  <c r="DG57" i="1" s="1"/>
  <c r="BA57" i="1"/>
  <c r="CY57" i="1" s="1"/>
  <c r="AS57" i="1"/>
  <c r="CQ57" i="1" s="1"/>
  <c r="DJ57" i="1" s="1"/>
  <c r="U57" i="1"/>
  <c r="BS57" i="1" s="1"/>
  <c r="DB57" i="1" s="1"/>
  <c r="DO57" i="1" s="1"/>
  <c r="AH70" i="1"/>
  <c r="Z70" i="1"/>
  <c r="BX70" i="1" s="1"/>
  <c r="AQ70" i="1"/>
  <c r="Y70" i="1"/>
  <c r="AO70" i="1"/>
  <c r="CM70" i="1" s="1"/>
  <c r="AE70" i="1"/>
  <c r="X70" i="1"/>
  <c r="BV70" i="1" s="1"/>
  <c r="DC70" i="1" s="1"/>
  <c r="AG70" i="1"/>
  <c r="CE70" i="1" s="1"/>
  <c r="DF70" i="1" s="1"/>
  <c r="AX70" i="1"/>
  <c r="CV70" i="1" s="1"/>
  <c r="AP70" i="1"/>
  <c r="CN70" i="1" s="1"/>
  <c r="DI70" i="1" s="1"/>
  <c r="AF70" i="1"/>
  <c r="CD70" i="1" s="1"/>
  <c r="W70" i="1"/>
  <c r="BU70" i="1" s="1"/>
  <c r="AW70" i="1"/>
  <c r="AD70" i="1"/>
  <c r="CB70" i="1" s="1"/>
  <c r="DE70" i="1" s="1"/>
  <c r="AU70" i="1"/>
  <c r="CS70" i="1" s="1"/>
  <c r="AV70" i="1"/>
  <c r="CT70" i="1" s="1"/>
  <c r="DK70" i="1" s="1"/>
  <c r="AY70" i="1"/>
  <c r="CW70" i="1" s="1"/>
  <c r="DL70" i="1" s="1"/>
  <c r="AN70" i="1"/>
  <c r="AC70" i="1"/>
  <c r="CA70" i="1" s="1"/>
  <c r="BB70" i="1"/>
  <c r="CZ70" i="1" s="1"/>
  <c r="DM70" i="1" s="1"/>
  <c r="AJ70" i="1"/>
  <c r="CH70" i="1" s="1"/>
  <c r="DG70" i="1" s="1"/>
  <c r="AL70" i="1"/>
  <c r="CJ70" i="1" s="1"/>
  <c r="AB70" i="1"/>
  <c r="AK70" i="1"/>
  <c r="AM70" i="1"/>
  <c r="CK70" i="1" s="1"/>
  <c r="DH70" i="1" s="1"/>
  <c r="AH78" i="1"/>
  <c r="AG78" i="1"/>
  <c r="CE78" i="1" s="1"/>
  <c r="DF78" i="1" s="1"/>
  <c r="AX78" i="1"/>
  <c r="CV78" i="1" s="1"/>
  <c r="AQ78" i="1"/>
  <c r="Z78" i="1"/>
  <c r="BX78" i="1" s="1"/>
  <c r="AP78" i="1"/>
  <c r="CN78" i="1" s="1"/>
  <c r="DI78" i="1" s="1"/>
  <c r="AF78" i="1"/>
  <c r="CD78" i="1" s="1"/>
  <c r="AN78" i="1"/>
  <c r="AW78" i="1"/>
  <c r="AO78" i="1"/>
  <c r="CM78" i="1" s="1"/>
  <c r="AU78" i="1"/>
  <c r="CS78" i="1" s="1"/>
  <c r="AE78" i="1"/>
  <c r="AD78" i="1"/>
  <c r="CB78" i="1" s="1"/>
  <c r="DE78" i="1" s="1"/>
  <c r="AV78" i="1"/>
  <c r="CT78" i="1" s="1"/>
  <c r="DK78" i="1" s="1"/>
  <c r="Y78" i="1"/>
  <c r="AC78" i="1"/>
  <c r="CA78" i="1" s="1"/>
  <c r="AS78" i="1"/>
  <c r="CQ78" i="1" s="1"/>
  <c r="DJ78" i="1" s="1"/>
  <c r="AM78" i="1"/>
  <c r="CK78" i="1" s="1"/>
  <c r="DH78" i="1" s="1"/>
  <c r="AB78" i="1"/>
  <c r="AY78" i="1"/>
  <c r="CW78" i="1" s="1"/>
  <c r="DL78" i="1" s="1"/>
  <c r="BA78" i="1"/>
  <c r="CY78" i="1" s="1"/>
  <c r="AK78" i="1"/>
  <c r="CI78" i="1" s="1"/>
  <c r="AL78" i="1"/>
  <c r="AJ78" i="1"/>
  <c r="CH78" i="1" s="1"/>
  <c r="DG78" i="1" s="1"/>
  <c r="AT78" i="1"/>
  <c r="AY114" i="1"/>
  <c r="CW114" i="1" s="1"/>
  <c r="DL114" i="1" s="1"/>
  <c r="AW114" i="1"/>
  <c r="AX114" i="1"/>
  <c r="CV114" i="1" s="1"/>
  <c r="AV114" i="1"/>
  <c r="CT114" i="1" s="1"/>
  <c r="DK114" i="1" s="1"/>
  <c r="AU114" i="1"/>
  <c r="CS114" i="1" s="1"/>
  <c r="BA114" i="1"/>
  <c r="CY114" i="1" s="1"/>
  <c r="AQ109" i="1"/>
  <c r="AW109" i="1"/>
  <c r="AY109" i="1"/>
  <c r="CW109" i="1" s="1"/>
  <c r="DL109" i="1" s="1"/>
  <c r="AP109" i="1"/>
  <c r="CN109" i="1" s="1"/>
  <c r="DI109" i="1" s="1"/>
  <c r="AX109" i="1"/>
  <c r="CV109" i="1" s="1"/>
  <c r="AV109" i="1"/>
  <c r="CT109" i="1" s="1"/>
  <c r="DK109" i="1" s="1"/>
  <c r="AN109" i="1"/>
  <c r="AO109" i="1"/>
  <c r="CM109" i="1" s="1"/>
  <c r="AU109" i="1"/>
  <c r="CS109" i="1" s="1"/>
  <c r="AM109" i="1"/>
  <c r="CK109" i="1" s="1"/>
  <c r="DH109" i="1" s="1"/>
  <c r="AT109" i="1"/>
  <c r="AS109" i="1"/>
  <c r="CQ109" i="1" s="1"/>
  <c r="DJ109" i="1" s="1"/>
  <c r="BA109" i="1"/>
  <c r="CY109" i="1" s="1"/>
  <c r="Z19" i="1"/>
  <c r="BX19" i="1" s="1"/>
  <c r="AP19" i="1"/>
  <c r="CN19" i="1" s="1"/>
  <c r="DI19" i="1" s="1"/>
  <c r="AY19" i="1"/>
  <c r="CW19" i="1" s="1"/>
  <c r="DL19" i="1" s="1"/>
  <c r="AF19" i="1"/>
  <c r="CD19" i="1" s="1"/>
  <c r="AO19" i="1"/>
  <c r="CM19" i="1" s="1"/>
  <c r="Y19" i="1"/>
  <c r="AV19" i="1"/>
  <c r="CT19" i="1" s="1"/>
  <c r="DK19" i="1" s="1"/>
  <c r="AX19" i="1"/>
  <c r="CV19" i="1" s="1"/>
  <c r="S19" i="1"/>
  <c r="AD19" i="1"/>
  <c r="CB19" i="1" s="1"/>
  <c r="DE19" i="1" s="1"/>
  <c r="AK19" i="1"/>
  <c r="CI19" i="1" s="1"/>
  <c r="AM19" i="1"/>
  <c r="AJ19" i="1"/>
  <c r="CH19" i="1" s="1"/>
  <c r="DG19" i="1" s="1"/>
  <c r="AB19" i="1"/>
  <c r="AQ111" i="1"/>
  <c r="AW111" i="1"/>
  <c r="AY111" i="1"/>
  <c r="AO111" i="1"/>
  <c r="AP111" i="1"/>
  <c r="AS111" i="1"/>
  <c r="AU111" i="1"/>
  <c r="BA111" i="1"/>
  <c r="CY111" i="1" s="1"/>
  <c r="AV111" i="1"/>
  <c r="AX119" i="1"/>
  <c r="CV119" i="1" s="1"/>
  <c r="AW119" i="1"/>
  <c r="AY119" i="1"/>
  <c r="CW119" i="1" s="1"/>
  <c r="DL119" i="1" s="1"/>
  <c r="AV119" i="1"/>
  <c r="CT119" i="1" s="1"/>
  <c r="DK119" i="1" s="1"/>
  <c r="BA119" i="1"/>
  <c r="CY119" i="1" s="1"/>
  <c r="AR111" i="1"/>
  <c r="CP111" i="1" s="1"/>
  <c r="AR101" i="1"/>
  <c r="CP101" i="1" s="1"/>
  <c r="AR84" i="1"/>
  <c r="CP84" i="1" s="1"/>
  <c r="AR69" i="1"/>
  <c r="CP69" i="1" s="1"/>
  <c r="AR56" i="1"/>
  <c r="CP56" i="1" s="1"/>
  <c r="AR54" i="1"/>
  <c r="CP54" i="1" s="1"/>
  <c r="AR28" i="1"/>
  <c r="CP28" i="1" s="1"/>
  <c r="AR21" i="1"/>
  <c r="CP21" i="1" s="1"/>
  <c r="AZ125" i="1"/>
  <c r="AZ114" i="1"/>
  <c r="AZ95" i="1"/>
  <c r="AZ88" i="1"/>
  <c r="CX88" i="1" s="1"/>
  <c r="AZ76" i="1"/>
  <c r="AZ66" i="1"/>
  <c r="AZ56" i="1"/>
  <c r="AZ48" i="1"/>
  <c r="AZ39" i="1"/>
  <c r="BO34" i="1"/>
  <c r="CX34" i="1"/>
  <c r="BO24" i="1"/>
  <c r="CX24" i="1"/>
  <c r="BY96" i="1"/>
  <c r="DD96" i="1" s="1"/>
  <c r="AA82" i="1"/>
  <c r="BY82" i="1" s="1"/>
  <c r="DD82" i="1" s="1"/>
  <c r="AA74" i="1"/>
  <c r="BY74" i="1" s="1"/>
  <c r="DD74" i="1" s="1"/>
  <c r="AA54" i="1"/>
  <c r="BY54" i="1" s="1"/>
  <c r="DD54" i="1" s="1"/>
  <c r="AA29" i="1"/>
  <c r="BY29" i="1" s="1"/>
  <c r="DD29" i="1" s="1"/>
  <c r="CG128" i="1"/>
  <c r="CG120" i="1"/>
  <c r="CG103" i="1"/>
  <c r="AI88" i="1"/>
  <c r="CG88" i="1" s="1"/>
  <c r="AI78" i="1"/>
  <c r="CG78" i="1" s="1"/>
  <c r="AI55" i="1"/>
  <c r="CG55" i="1" s="1"/>
  <c r="AI44" i="1"/>
  <c r="CG44" i="1" s="1"/>
  <c r="AK101" i="1"/>
  <c r="AK93" i="1"/>
  <c r="AS70" i="1"/>
  <c r="CQ70" i="1" s="1"/>
  <c r="DJ70" i="1" s="1"/>
  <c r="BA106" i="1"/>
  <c r="CY106" i="1" s="1"/>
  <c r="BA80" i="1"/>
  <c r="CY80" i="1" s="1"/>
  <c r="BZ90" i="1"/>
  <c r="AB56" i="1"/>
  <c r="AJ64" i="1"/>
  <c r="CH64" i="1" s="1"/>
  <c r="DG64" i="1" s="1"/>
  <c r="AL88" i="1"/>
  <c r="CJ88" i="1" s="1"/>
  <c r="AL64" i="1"/>
  <c r="CJ64" i="1" s="1"/>
  <c r="AT57" i="1"/>
  <c r="CR57" i="1" s="1"/>
  <c r="AT25" i="1"/>
  <c r="CR25" i="1" s="1"/>
  <c r="BB101" i="1"/>
  <c r="CZ101" i="1" s="1"/>
  <c r="DM101" i="1" s="1"/>
  <c r="BB85" i="1"/>
  <c r="CZ85" i="1" s="1"/>
  <c r="DM85" i="1" s="1"/>
  <c r="BS131" i="1"/>
  <c r="DB131" i="1" s="1"/>
  <c r="DO131" i="1" s="1"/>
  <c r="BS124" i="1"/>
  <c r="DB124" i="1" s="1"/>
  <c r="DO124" i="1" s="1"/>
  <c r="BS91" i="1"/>
  <c r="DB91" i="1" s="1"/>
  <c r="DO91" i="1" s="1"/>
  <c r="BS77" i="1"/>
  <c r="DB77" i="1" s="1"/>
  <c r="DO77" i="1" s="1"/>
  <c r="BS64" i="1"/>
  <c r="DB64" i="1" s="1"/>
  <c r="DO64" i="1" s="1"/>
  <c r="U34" i="1"/>
  <c r="BS34" i="1" s="1"/>
  <c r="DB34" i="1" s="1"/>
  <c r="DO34" i="1" s="1"/>
  <c r="AD64" i="1"/>
  <c r="CB64" i="1" s="1"/>
  <c r="DE64" i="1" s="1"/>
  <c r="AA63" i="1"/>
  <c r="BY63" i="1" s="1"/>
  <c r="DD63" i="1" s="1"/>
  <c r="CG100" i="1"/>
  <c r="AY87" i="1"/>
  <c r="AY94" i="1"/>
  <c r="AO94" i="1"/>
  <c r="AN94" i="1"/>
  <c r="BA94" i="1"/>
  <c r="AY123" i="1"/>
  <c r="CW123" i="1" s="1"/>
  <c r="DL123" i="1" s="1"/>
  <c r="AX123" i="1"/>
  <c r="BB123" i="1"/>
  <c r="CZ123" i="1" s="1"/>
  <c r="DM123" i="1" s="1"/>
  <c r="AX112" i="1"/>
  <c r="CV112" i="1" s="1"/>
  <c r="AY112" i="1"/>
  <c r="CW112" i="1" s="1"/>
  <c r="DL112" i="1" s="1"/>
  <c r="AW112" i="1"/>
  <c r="AV112" i="1"/>
  <c r="CT112" i="1" s="1"/>
  <c r="DK112" i="1" s="1"/>
  <c r="AU112" i="1"/>
  <c r="CS112" i="1" s="1"/>
  <c r="BB112" i="1"/>
  <c r="CZ112" i="1" s="1"/>
  <c r="DM112" i="1" s="1"/>
  <c r="AY121" i="1"/>
  <c r="CW121" i="1" s="1"/>
  <c r="DL121" i="1" s="1"/>
  <c r="AX121" i="1"/>
  <c r="AW121" i="1"/>
  <c r="CU121" i="1" s="1"/>
  <c r="BB121" i="1"/>
  <c r="CZ121" i="1" s="1"/>
  <c r="DM121" i="1" s="1"/>
  <c r="BA121" i="1"/>
  <c r="CY121" i="1" s="1"/>
  <c r="AQ73" i="1"/>
  <c r="AX73" i="1"/>
  <c r="CV73" i="1" s="1"/>
  <c r="AH73" i="1"/>
  <c r="Z73" i="1"/>
  <c r="BX73" i="1" s="1"/>
  <c r="Y73" i="1"/>
  <c r="AG73" i="1"/>
  <c r="CE73" i="1" s="1"/>
  <c r="DF73" i="1" s="1"/>
  <c r="AY73" i="1"/>
  <c r="CW73" i="1" s="1"/>
  <c r="DL73" i="1" s="1"/>
  <c r="X73" i="1"/>
  <c r="BV73" i="1" s="1"/>
  <c r="DC73" i="1" s="1"/>
  <c r="AW73" i="1"/>
  <c r="AO73" i="1"/>
  <c r="CM73" i="1" s="1"/>
  <c r="AD73" i="1"/>
  <c r="CB73" i="1" s="1"/>
  <c r="DE73" i="1" s="1"/>
  <c r="AM73" i="1"/>
  <c r="CK73" i="1" s="1"/>
  <c r="DH73" i="1" s="1"/>
  <c r="AN73" i="1"/>
  <c r="AC73" i="1"/>
  <c r="CA73" i="1" s="1"/>
  <c r="AP73" i="1"/>
  <c r="CN73" i="1" s="1"/>
  <c r="DI73" i="1" s="1"/>
  <c r="AV73" i="1"/>
  <c r="CT73" i="1" s="1"/>
  <c r="DK73" i="1" s="1"/>
  <c r="AF73" i="1"/>
  <c r="CD73" i="1" s="1"/>
  <c r="AE73" i="1"/>
  <c r="AB73" i="1"/>
  <c r="BA73" i="1"/>
  <c r="CY73" i="1" s="1"/>
  <c r="AL73" i="1"/>
  <c r="CJ73" i="1" s="1"/>
  <c r="AJ73" i="1"/>
  <c r="CH73" i="1" s="1"/>
  <c r="DG73" i="1" s="1"/>
  <c r="AS73" i="1"/>
  <c r="CQ73" i="1" s="1"/>
  <c r="DJ73" i="1" s="1"/>
  <c r="AT73" i="1"/>
  <c r="AU73" i="1"/>
  <c r="CS73" i="1" s="1"/>
  <c r="BB73" i="1"/>
  <c r="CZ73" i="1" s="1"/>
  <c r="DM73" i="1" s="1"/>
  <c r="X38" i="1"/>
  <c r="BV38" i="1" s="1"/>
  <c r="DC38" i="1" s="1"/>
  <c r="AW38" i="1"/>
  <c r="AG38" i="1"/>
  <c r="CE38" i="1" s="1"/>
  <c r="DF38" i="1" s="1"/>
  <c r="AQ38" i="1"/>
  <c r="AF38" i="1"/>
  <c r="CD38" i="1" s="1"/>
  <c r="AH38" i="1"/>
  <c r="AN38" i="1"/>
  <c r="V38" i="1"/>
  <c r="BT38" i="1" s="1"/>
  <c r="AU38" i="1"/>
  <c r="AC38" i="1"/>
  <c r="CA38" i="1" s="1"/>
  <c r="AD38" i="1"/>
  <c r="CB38" i="1" s="1"/>
  <c r="DE38" i="1" s="1"/>
  <c r="AL38" i="1"/>
  <c r="CJ38" i="1" s="1"/>
  <c r="BA38" i="1"/>
  <c r="CY38" i="1" s="1"/>
  <c r="AX38" i="1"/>
  <c r="CV38" i="1" s="1"/>
  <c r="AT38" i="1"/>
  <c r="CR38" i="1" s="1"/>
  <c r="AR20" i="1"/>
  <c r="CP20" i="1" s="1"/>
  <c r="CX124" i="1"/>
  <c r="AZ94" i="1"/>
  <c r="AZ63" i="1"/>
  <c r="AZ41" i="1"/>
  <c r="BY91" i="1"/>
  <c r="DD91" i="1" s="1"/>
  <c r="AA22" i="1"/>
  <c r="CG106" i="1"/>
  <c r="AI73" i="1"/>
  <c r="CG73" i="1" s="1"/>
  <c r="AT53" i="1"/>
  <c r="CR53" i="1" s="1"/>
  <c r="U38" i="1"/>
  <c r="BS38" i="1" s="1"/>
  <c r="DB38" i="1" s="1"/>
  <c r="DO38" i="1" s="1"/>
  <c r="BE124" i="1"/>
  <c r="BV124" i="1"/>
  <c r="DC124" i="1" s="1"/>
  <c r="BV106" i="1"/>
  <c r="DC106" i="1" s="1"/>
  <c r="BV86" i="1"/>
  <c r="DC86" i="1" s="1"/>
  <c r="Z68" i="1"/>
  <c r="BX68" i="1" s="1"/>
  <c r="AG68" i="1"/>
  <c r="CE68" i="1" s="1"/>
  <c r="DF68" i="1" s="1"/>
  <c r="AY68" i="1"/>
  <c r="CW68" i="1" s="1"/>
  <c r="DL68" i="1" s="1"/>
  <c r="AP68" i="1"/>
  <c r="CN68" i="1" s="1"/>
  <c r="DI68" i="1" s="1"/>
  <c r="AW68" i="1"/>
  <c r="Y68" i="1"/>
  <c r="X68" i="1"/>
  <c r="BV68" i="1" s="1"/>
  <c r="DC68" i="1" s="1"/>
  <c r="AH68" i="1"/>
  <c r="AQ68" i="1"/>
  <c r="AO68" i="1"/>
  <c r="CM68" i="1" s="1"/>
  <c r="AX68" i="1"/>
  <c r="CV68" i="1" s="1"/>
  <c r="AF68" i="1"/>
  <c r="CD68" i="1" s="1"/>
  <c r="AN68" i="1"/>
  <c r="AC68" i="1"/>
  <c r="CA68" i="1" s="1"/>
  <c r="AE68" i="1"/>
  <c r="AV68" i="1"/>
  <c r="CT68" i="1" s="1"/>
  <c r="DK68" i="1" s="1"/>
  <c r="AM68" i="1"/>
  <c r="CK68" i="1" s="1"/>
  <c r="DH68" i="1" s="1"/>
  <c r="W68" i="1"/>
  <c r="BU68" i="1" s="1"/>
  <c r="AD68" i="1"/>
  <c r="CB68" i="1" s="1"/>
  <c r="DE68" i="1" s="1"/>
  <c r="AU68" i="1"/>
  <c r="CS68" i="1" s="1"/>
  <c r="AT68" i="1"/>
  <c r="AJ68" i="1"/>
  <c r="CH68" i="1" s="1"/>
  <c r="DG68" i="1" s="1"/>
  <c r="AS68" i="1"/>
  <c r="CQ68" i="1" s="1"/>
  <c r="DJ68" i="1" s="1"/>
  <c r="AL68" i="1"/>
  <c r="AQ18" i="1"/>
  <c r="AG18" i="1"/>
  <c r="CE18" i="1" s="1"/>
  <c r="DF18" i="1" s="1"/>
  <c r="AP18" i="1"/>
  <c r="CN18" i="1" s="1"/>
  <c r="DI18" i="1" s="1"/>
  <c r="X18" i="1"/>
  <c r="BV18" i="1" s="1"/>
  <c r="DC18" i="1" s="1"/>
  <c r="AW18" i="1"/>
  <c r="AH18" i="1"/>
  <c r="Y18" i="1"/>
  <c r="AY18" i="1"/>
  <c r="CW18" i="1" s="1"/>
  <c r="DL18" i="1" s="1"/>
  <c r="AF18" i="1"/>
  <c r="CD18" i="1" s="1"/>
  <c r="AO18" i="1"/>
  <c r="Z18" i="1"/>
  <c r="BX18" i="1" s="1"/>
  <c r="AX18" i="1"/>
  <c r="CV18" i="1" s="1"/>
  <c r="AE18" i="1"/>
  <c r="U18" i="1"/>
  <c r="BS18" i="1" s="1"/>
  <c r="DB18" i="1" s="1"/>
  <c r="DO18" i="1" s="1"/>
  <c r="AU18" i="1"/>
  <c r="AV18" i="1"/>
  <c r="CT18" i="1" s="1"/>
  <c r="DK18" i="1" s="1"/>
  <c r="S18" i="1"/>
  <c r="AD18" i="1"/>
  <c r="CB18" i="1" s="1"/>
  <c r="DE18" i="1" s="1"/>
  <c r="AM18" i="1"/>
  <c r="AN18" i="1"/>
  <c r="CL18" i="1" s="1"/>
  <c r="W18" i="1"/>
  <c r="V18" i="1"/>
  <c r="BT18" i="1" s="1"/>
  <c r="AL18" i="1"/>
  <c r="CJ18" i="1" s="1"/>
  <c r="AK18" i="1"/>
  <c r="CI18" i="1" s="1"/>
  <c r="AJ18" i="1"/>
  <c r="CH18" i="1" s="1"/>
  <c r="DG18" i="1" s="1"/>
  <c r="BB18" i="1"/>
  <c r="CZ18" i="1" s="1"/>
  <c r="DM18" i="1" s="1"/>
  <c r="BA18" i="1"/>
  <c r="CY18" i="1" s="1"/>
  <c r="AT18" i="1"/>
  <c r="CR18" i="1" s="1"/>
  <c r="AS18" i="1"/>
  <c r="CQ18" i="1" s="1"/>
  <c r="DJ18" i="1" s="1"/>
  <c r="AC18" i="1"/>
  <c r="CA18" i="1" s="1"/>
  <c r="T18" i="1"/>
  <c r="BR18" i="1" s="1"/>
  <c r="AQ27" i="1"/>
  <c r="AX27" i="1"/>
  <c r="CV27" i="1" s="1"/>
  <c r="AF27" i="1"/>
  <c r="CD27" i="1" s="1"/>
  <c r="Z27" i="1"/>
  <c r="BX27" i="1" s="1"/>
  <c r="AG27" i="1"/>
  <c r="CE27" i="1" s="1"/>
  <c r="DF27" i="1" s="1"/>
  <c r="AP27" i="1"/>
  <c r="CN27" i="1" s="1"/>
  <c r="DI27" i="1" s="1"/>
  <c r="X27" i="1"/>
  <c r="BV27" i="1" s="1"/>
  <c r="DC27" i="1" s="1"/>
  <c r="AE27" i="1"/>
  <c r="AY27" i="1"/>
  <c r="CW27" i="1" s="1"/>
  <c r="DL27" i="1" s="1"/>
  <c r="AW27" i="1"/>
  <c r="Y27" i="1"/>
  <c r="AH27" i="1"/>
  <c r="AO27" i="1"/>
  <c r="CM27" i="1" s="1"/>
  <c r="AD27" i="1"/>
  <c r="CB27" i="1" s="1"/>
  <c r="DE27" i="1" s="1"/>
  <c r="V27" i="1"/>
  <c r="BT27" i="1" s="1"/>
  <c r="W27" i="1"/>
  <c r="S27" i="1"/>
  <c r="AU27" i="1"/>
  <c r="AV27" i="1"/>
  <c r="CT27" i="1" s="1"/>
  <c r="DK27" i="1" s="1"/>
  <c r="AC27" i="1"/>
  <c r="CA27" i="1" s="1"/>
  <c r="AM27" i="1"/>
  <c r="AN27" i="1"/>
  <c r="AJ27" i="1"/>
  <c r="CH27" i="1" s="1"/>
  <c r="DG27" i="1" s="1"/>
  <c r="AK27" i="1"/>
  <c r="CI27" i="1" s="1"/>
  <c r="BB27" i="1"/>
  <c r="CZ27" i="1" s="1"/>
  <c r="DM27" i="1" s="1"/>
  <c r="BA27" i="1"/>
  <c r="CY27" i="1" s="1"/>
  <c r="U27" i="1"/>
  <c r="BS27" i="1" s="1"/>
  <c r="DB27" i="1" s="1"/>
  <c r="DO27" i="1" s="1"/>
  <c r="AB27" i="1"/>
  <c r="T27" i="1"/>
  <c r="BR27" i="1" s="1"/>
  <c r="AL27" i="1"/>
  <c r="CJ27" i="1" s="1"/>
  <c r="S24" i="1"/>
  <c r="V24" i="1"/>
  <c r="BT24" i="1" s="1"/>
  <c r="U24" i="1"/>
  <c r="BS24" i="1" s="1"/>
  <c r="DB24" i="1" s="1"/>
  <c r="DO24" i="1" s="1"/>
  <c r="T24" i="1"/>
  <c r="BR24" i="1" s="1"/>
  <c r="Z33" i="1"/>
  <c r="BX33" i="1" s="1"/>
  <c r="AF33" i="1"/>
  <c r="CD33" i="1" s="1"/>
  <c r="AH33" i="1"/>
  <c r="AQ33" i="1"/>
  <c r="AG33" i="1"/>
  <c r="CE33" i="1" s="1"/>
  <c r="DF33" i="1" s="1"/>
  <c r="AP33" i="1"/>
  <c r="CN33" i="1" s="1"/>
  <c r="DI33" i="1" s="1"/>
  <c r="AW33" i="1"/>
  <c r="AY33" i="1"/>
  <c r="CW33" i="1" s="1"/>
  <c r="DL33" i="1" s="1"/>
  <c r="AE33" i="1"/>
  <c r="Y33" i="1"/>
  <c r="AX33" i="1"/>
  <c r="CV33" i="1" s="1"/>
  <c r="AO33" i="1"/>
  <c r="CM33" i="1" s="1"/>
  <c r="S33" i="1"/>
  <c r="AV33" i="1"/>
  <c r="CT33" i="1" s="1"/>
  <c r="DK33" i="1" s="1"/>
  <c r="AD33" i="1"/>
  <c r="CB33" i="1" s="1"/>
  <c r="DE33" i="1" s="1"/>
  <c r="AU33" i="1"/>
  <c r="AC33" i="1"/>
  <c r="CA33" i="1" s="1"/>
  <c r="W33" i="1"/>
  <c r="AN33" i="1"/>
  <c r="V33" i="1"/>
  <c r="BT33" i="1" s="1"/>
  <c r="X33" i="1"/>
  <c r="BV33" i="1" s="1"/>
  <c r="DC33" i="1" s="1"/>
  <c r="AM33" i="1"/>
  <c r="U33" i="1"/>
  <c r="BS33" i="1" s="1"/>
  <c r="DB33" i="1" s="1"/>
  <c r="DO33" i="1" s="1"/>
  <c r="BB33" i="1"/>
  <c r="CZ33" i="1" s="1"/>
  <c r="DM33" i="1" s="1"/>
  <c r="AS33" i="1"/>
  <c r="CQ33" i="1" s="1"/>
  <c r="DJ33" i="1" s="1"/>
  <c r="AT33" i="1"/>
  <c r="CR33" i="1" s="1"/>
  <c r="AI33" i="1"/>
  <c r="CG33" i="1" s="1"/>
  <c r="T33" i="1"/>
  <c r="BR33" i="1" s="1"/>
  <c r="AJ33" i="1"/>
  <c r="CH33" i="1" s="1"/>
  <c r="DG33" i="1" s="1"/>
  <c r="BA33" i="1"/>
  <c r="CY33" i="1" s="1"/>
  <c r="AX89" i="1"/>
  <c r="CV89" i="1" s="1"/>
  <c r="AY89" i="1"/>
  <c r="CW89" i="1" s="1"/>
  <c r="DL89" i="1" s="1"/>
  <c r="AP89" i="1"/>
  <c r="CN89" i="1" s="1"/>
  <c r="DI89" i="1" s="1"/>
  <c r="AW89" i="1"/>
  <c r="AH89" i="1"/>
  <c r="AQ89" i="1"/>
  <c r="AG89" i="1"/>
  <c r="CE89" i="1" s="1"/>
  <c r="DF89" i="1" s="1"/>
  <c r="AN89" i="1"/>
  <c r="AC89" i="1"/>
  <c r="CA89" i="1" s="1"/>
  <c r="AO89" i="1"/>
  <c r="CM89" i="1" s="1"/>
  <c r="AD89" i="1"/>
  <c r="AF89" i="1"/>
  <c r="CD89" i="1" s="1"/>
  <c r="AV89" i="1"/>
  <c r="CT89" i="1" s="1"/>
  <c r="DK89" i="1" s="1"/>
  <c r="AU89" i="1"/>
  <c r="AB89" i="1"/>
  <c r="BZ89" i="1" s="1"/>
  <c r="AE89" i="1"/>
  <c r="BA89" i="1"/>
  <c r="CY89" i="1" s="1"/>
  <c r="AM89" i="1"/>
  <c r="CK89" i="1" s="1"/>
  <c r="DH89" i="1" s="1"/>
  <c r="AJ89" i="1"/>
  <c r="CH89" i="1" s="1"/>
  <c r="DG89" i="1" s="1"/>
  <c r="AK89" i="1"/>
  <c r="BB89" i="1"/>
  <c r="AH67" i="1"/>
  <c r="AQ67" i="1"/>
  <c r="AG67" i="1"/>
  <c r="CE67" i="1" s="1"/>
  <c r="DF67" i="1" s="1"/>
  <c r="Y67" i="1"/>
  <c r="X67" i="1"/>
  <c r="BV67" i="1" s="1"/>
  <c r="DC67" i="1" s="1"/>
  <c r="Z67" i="1"/>
  <c r="BX67" i="1" s="1"/>
  <c r="AY67" i="1"/>
  <c r="CW67" i="1" s="1"/>
  <c r="DL67" i="1" s="1"/>
  <c r="AF67" i="1"/>
  <c r="CD67" i="1" s="1"/>
  <c r="AP67" i="1"/>
  <c r="CN67" i="1" s="1"/>
  <c r="DI67" i="1" s="1"/>
  <c r="AW67" i="1"/>
  <c r="AX67" i="1"/>
  <c r="CV67" i="1" s="1"/>
  <c r="AV67" i="1"/>
  <c r="CT67" i="1" s="1"/>
  <c r="DK67" i="1" s="1"/>
  <c r="AN67" i="1"/>
  <c r="AE67" i="1"/>
  <c r="AC67" i="1"/>
  <c r="CA67" i="1" s="1"/>
  <c r="AM67" i="1"/>
  <c r="CK67" i="1" s="1"/>
  <c r="DH67" i="1" s="1"/>
  <c r="W67" i="1"/>
  <c r="BU67" i="1" s="1"/>
  <c r="AD67" i="1"/>
  <c r="CB67" i="1" s="1"/>
  <c r="DE67" i="1" s="1"/>
  <c r="AO67" i="1"/>
  <c r="CM67" i="1" s="1"/>
  <c r="V67" i="1"/>
  <c r="AL67" i="1"/>
  <c r="BB67" i="1"/>
  <c r="CZ67" i="1" s="1"/>
  <c r="DM67" i="1" s="1"/>
  <c r="AT67" i="1"/>
  <c r="AJ67" i="1"/>
  <c r="CH67" i="1" s="1"/>
  <c r="DG67" i="1" s="1"/>
  <c r="AU67" i="1"/>
  <c r="CS67" i="1" s="1"/>
  <c r="BA67" i="1"/>
  <c r="CY67" i="1" s="1"/>
  <c r="AB67" i="1"/>
  <c r="AK67" i="1"/>
  <c r="CI67" i="1" s="1"/>
  <c r="AH44" i="1"/>
  <c r="AY44" i="1"/>
  <c r="CW44" i="1" s="1"/>
  <c r="DL44" i="1" s="1"/>
  <c r="AP44" i="1"/>
  <c r="CN44" i="1" s="1"/>
  <c r="DI44" i="1" s="1"/>
  <c r="X44" i="1"/>
  <c r="BV44" i="1" s="1"/>
  <c r="DC44" i="1" s="1"/>
  <c r="AQ44" i="1"/>
  <c r="AG44" i="1"/>
  <c r="CE44" i="1" s="1"/>
  <c r="DF44" i="1" s="1"/>
  <c r="Z44" i="1"/>
  <c r="BX44" i="1" s="1"/>
  <c r="Y44" i="1"/>
  <c r="AF44" i="1"/>
  <c r="CD44" i="1" s="1"/>
  <c r="AX44" i="1"/>
  <c r="CV44" i="1" s="1"/>
  <c r="AW44" i="1"/>
  <c r="AO44" i="1"/>
  <c r="CM44" i="1" s="1"/>
  <c r="W44" i="1"/>
  <c r="U44" i="1"/>
  <c r="BS44" i="1" s="1"/>
  <c r="DB44" i="1" s="1"/>
  <c r="DO44" i="1" s="1"/>
  <c r="AV44" i="1"/>
  <c r="CT44" i="1" s="1"/>
  <c r="DK44" i="1" s="1"/>
  <c r="AU44" i="1"/>
  <c r="AE44" i="1"/>
  <c r="S44" i="1"/>
  <c r="AD44" i="1"/>
  <c r="CB44" i="1" s="1"/>
  <c r="DE44" i="1" s="1"/>
  <c r="AN44" i="1"/>
  <c r="AM44" i="1"/>
  <c r="AC44" i="1"/>
  <c r="CA44" i="1" s="1"/>
  <c r="AT44" i="1"/>
  <c r="CR44" i="1" s="1"/>
  <c r="T44" i="1"/>
  <c r="BR44" i="1" s="1"/>
  <c r="V44" i="1"/>
  <c r="BT44" i="1" s="1"/>
  <c r="AL44" i="1"/>
  <c r="CJ44" i="1" s="1"/>
  <c r="AK44" i="1"/>
  <c r="CI44" i="1" s="1"/>
  <c r="AJ44" i="1"/>
  <c r="CH44" i="1" s="1"/>
  <c r="DG44" i="1" s="1"/>
  <c r="AB44" i="1"/>
  <c r="AS44" i="1"/>
  <c r="CQ44" i="1" s="1"/>
  <c r="DJ44" i="1" s="1"/>
  <c r="Y72" i="1"/>
  <c r="AH72" i="1"/>
  <c r="X72" i="1"/>
  <c r="BV72" i="1" s="1"/>
  <c r="DC72" i="1" s="1"/>
  <c r="AG72" i="1"/>
  <c r="CE72" i="1" s="1"/>
  <c r="DF72" i="1" s="1"/>
  <c r="AF72" i="1"/>
  <c r="CD72" i="1" s="1"/>
  <c r="AQ72" i="1"/>
  <c r="AP72" i="1"/>
  <c r="CN72" i="1" s="1"/>
  <c r="DI72" i="1" s="1"/>
  <c r="AY72" i="1"/>
  <c r="CW72" i="1" s="1"/>
  <c r="DL72" i="1" s="1"/>
  <c r="AW72" i="1"/>
  <c r="AO72" i="1"/>
  <c r="CM72" i="1" s="1"/>
  <c r="W72" i="1"/>
  <c r="BU72" i="1" s="1"/>
  <c r="AX72" i="1"/>
  <c r="CV72" i="1" s="1"/>
  <c r="AV72" i="1"/>
  <c r="CT72" i="1" s="1"/>
  <c r="DK72" i="1" s="1"/>
  <c r="AE72" i="1"/>
  <c r="AN72" i="1"/>
  <c r="AM72" i="1"/>
  <c r="CK72" i="1" s="1"/>
  <c r="DH72" i="1" s="1"/>
  <c r="Z72" i="1"/>
  <c r="BX72" i="1" s="1"/>
  <c r="AU72" i="1"/>
  <c r="CS72" i="1" s="1"/>
  <c r="AT72" i="1"/>
  <c r="BB72" i="1"/>
  <c r="CZ72" i="1" s="1"/>
  <c r="DM72" i="1" s="1"/>
  <c r="AB72" i="1"/>
  <c r="AS72" i="1"/>
  <c r="CQ72" i="1" s="1"/>
  <c r="DJ72" i="1" s="1"/>
  <c r="AK72" i="1"/>
  <c r="CI72" i="1" s="1"/>
  <c r="AL72" i="1"/>
  <c r="AD72" i="1"/>
  <c r="CB72" i="1" s="1"/>
  <c r="DE72" i="1" s="1"/>
  <c r="AJ72" i="1"/>
  <c r="CH72" i="1" s="1"/>
  <c r="DG72" i="1" s="1"/>
  <c r="AP103" i="1"/>
  <c r="CN103" i="1" s="1"/>
  <c r="DI103" i="1" s="1"/>
  <c r="AY103" i="1"/>
  <c r="CW103" i="1" s="1"/>
  <c r="DL103" i="1" s="1"/>
  <c r="AW103" i="1"/>
  <c r="AX103" i="1"/>
  <c r="CV103" i="1" s="1"/>
  <c r="AV103" i="1"/>
  <c r="CT103" i="1" s="1"/>
  <c r="DK103" i="1" s="1"/>
  <c r="AU103" i="1"/>
  <c r="CS103" i="1" s="1"/>
  <c r="AQ103" i="1"/>
  <c r="AO103" i="1"/>
  <c r="CM103" i="1" s="1"/>
  <c r="AN103" i="1"/>
  <c r="BA103" i="1"/>
  <c r="CY103" i="1" s="1"/>
  <c r="AT103" i="1"/>
  <c r="AS103" i="1"/>
  <c r="CQ103" i="1" s="1"/>
  <c r="DJ103" i="1" s="1"/>
  <c r="BB103" i="1"/>
  <c r="CZ103" i="1" s="1"/>
  <c r="DM103" i="1" s="1"/>
  <c r="AY128" i="1"/>
  <c r="CW128" i="1" s="1"/>
  <c r="DL128" i="1" s="1"/>
  <c r="AX128" i="1"/>
  <c r="BA128" i="1"/>
  <c r="CY128" i="1" s="1"/>
  <c r="BB128" i="1"/>
  <c r="CZ128" i="1" s="1"/>
  <c r="DM128" i="1" s="1"/>
  <c r="AH65" i="1"/>
  <c r="AY65" i="1"/>
  <c r="CW65" i="1" s="1"/>
  <c r="DL65" i="1" s="1"/>
  <c r="AP65" i="1"/>
  <c r="CN65" i="1" s="1"/>
  <c r="DI65" i="1" s="1"/>
  <c r="Z65" i="1"/>
  <c r="Y65" i="1"/>
  <c r="BW65" i="1" s="1"/>
  <c r="AG65" i="1"/>
  <c r="CE65" i="1" s="1"/>
  <c r="DF65" i="1" s="1"/>
  <c r="AX65" i="1"/>
  <c r="AQ65" i="1"/>
  <c r="AF65" i="1"/>
  <c r="CD65" i="1" s="1"/>
  <c r="AO65" i="1"/>
  <c r="CM65" i="1" s="1"/>
  <c r="AW65" i="1"/>
  <c r="CU65" i="1" s="1"/>
  <c r="AV65" i="1"/>
  <c r="CT65" i="1" s="1"/>
  <c r="DK65" i="1" s="1"/>
  <c r="AD65" i="1"/>
  <c r="CB65" i="1" s="1"/>
  <c r="DE65" i="1" s="1"/>
  <c r="AU65" i="1"/>
  <c r="CS65" i="1" s="1"/>
  <c r="AC65" i="1"/>
  <c r="CA65" i="1" s="1"/>
  <c r="X65" i="1"/>
  <c r="BV65" i="1" s="1"/>
  <c r="DC65" i="1" s="1"/>
  <c r="AE65" i="1"/>
  <c r="AN65" i="1"/>
  <c r="V65" i="1"/>
  <c r="BB65" i="1"/>
  <c r="CZ65" i="1" s="1"/>
  <c r="DM65" i="1" s="1"/>
  <c r="BA65" i="1"/>
  <c r="CY65" i="1" s="1"/>
  <c r="AL65" i="1"/>
  <c r="CJ65" i="1" s="1"/>
  <c r="AS65" i="1"/>
  <c r="CQ65" i="1" s="1"/>
  <c r="DJ65" i="1" s="1"/>
  <c r="AT65" i="1"/>
  <c r="AK65" i="1"/>
  <c r="AB65" i="1"/>
  <c r="AY107" i="1"/>
  <c r="AQ107" i="1"/>
  <c r="AW107" i="1"/>
  <c r="AV107" i="1"/>
  <c r="BB107" i="1"/>
  <c r="AT107" i="1"/>
  <c r="AQ110" i="1"/>
  <c r="AX110" i="1"/>
  <c r="CV110" i="1" s="1"/>
  <c r="AP110" i="1"/>
  <c r="CN110" i="1" s="1"/>
  <c r="DI110" i="1" s="1"/>
  <c r="AY110" i="1"/>
  <c r="CW110" i="1" s="1"/>
  <c r="DL110" i="1" s="1"/>
  <c r="AW110" i="1"/>
  <c r="AO110" i="1"/>
  <c r="CM110" i="1" s="1"/>
  <c r="AV110" i="1"/>
  <c r="CT110" i="1" s="1"/>
  <c r="DK110" i="1" s="1"/>
  <c r="AU110" i="1"/>
  <c r="CS110" i="1" s="1"/>
  <c r="AN110" i="1"/>
  <c r="AM110" i="1"/>
  <c r="CK110" i="1" s="1"/>
  <c r="DH110" i="1" s="1"/>
  <c r="AT110" i="1"/>
  <c r="AY32" i="1"/>
  <c r="CW32" i="1" s="1"/>
  <c r="DL32" i="1" s="1"/>
  <c r="AX32" i="1"/>
  <c r="CV32" i="1" s="1"/>
  <c r="Z32" i="1"/>
  <c r="BX32" i="1" s="1"/>
  <c r="AF32" i="1"/>
  <c r="CD32" i="1" s="1"/>
  <c r="AO32" i="1"/>
  <c r="CM32" i="1" s="1"/>
  <c r="AH32" i="1"/>
  <c r="AG32" i="1"/>
  <c r="CE32" i="1" s="1"/>
  <c r="DF32" i="1" s="1"/>
  <c r="Y32" i="1"/>
  <c r="X32" i="1"/>
  <c r="BV32" i="1" s="1"/>
  <c r="DC32" i="1" s="1"/>
  <c r="AW32" i="1"/>
  <c r="AP32" i="1"/>
  <c r="CN32" i="1" s="1"/>
  <c r="DI32" i="1" s="1"/>
  <c r="AD32" i="1"/>
  <c r="CB32" i="1" s="1"/>
  <c r="DE32" i="1" s="1"/>
  <c r="AQ32" i="1"/>
  <c r="S32" i="1"/>
  <c r="AM32" i="1"/>
  <c r="AE32" i="1"/>
  <c r="AV32" i="1"/>
  <c r="CT32" i="1" s="1"/>
  <c r="DK32" i="1" s="1"/>
  <c r="V32" i="1"/>
  <c r="BT32" i="1" s="1"/>
  <c r="W32" i="1"/>
  <c r="AU32" i="1"/>
  <c r="AN32" i="1"/>
  <c r="BB32" i="1"/>
  <c r="CZ32" i="1" s="1"/>
  <c r="DM32" i="1" s="1"/>
  <c r="T32" i="1"/>
  <c r="BR32" i="1" s="1"/>
  <c r="AK32" i="1"/>
  <c r="CI32" i="1" s="1"/>
  <c r="AJ32" i="1"/>
  <c r="CH32" i="1" s="1"/>
  <c r="DG32" i="1" s="1"/>
  <c r="AT32" i="1"/>
  <c r="CR32" i="1" s="1"/>
  <c r="U32" i="1"/>
  <c r="BS32" i="1" s="1"/>
  <c r="DB32" i="1" s="1"/>
  <c r="DO32" i="1" s="1"/>
  <c r="AL32" i="1"/>
  <c r="CJ32" i="1" s="1"/>
  <c r="AB32" i="1"/>
  <c r="AS32" i="1"/>
  <c r="CQ32" i="1" s="1"/>
  <c r="DJ32" i="1" s="1"/>
  <c r="BA32" i="1"/>
  <c r="CY32" i="1" s="1"/>
  <c r="AI32" i="1"/>
  <c r="CG32" i="1" s="1"/>
  <c r="CP118" i="1"/>
  <c r="AR109" i="1"/>
  <c r="CP109" i="1" s="1"/>
  <c r="AR89" i="1"/>
  <c r="CP89" i="1" s="1"/>
  <c r="AR68" i="1"/>
  <c r="CP68" i="1" s="1"/>
  <c r="AR77" i="1"/>
  <c r="CP77" i="1" s="1"/>
  <c r="AR73" i="1"/>
  <c r="CP73" i="1" s="1"/>
  <c r="AR51" i="1"/>
  <c r="CP51" i="1" s="1"/>
  <c r="AR44" i="1"/>
  <c r="CP44" i="1" s="1"/>
  <c r="AZ121" i="1"/>
  <c r="AZ98" i="1"/>
  <c r="AZ70" i="1"/>
  <c r="AZ32" i="1"/>
  <c r="BY124" i="1"/>
  <c r="DD124" i="1" s="1"/>
  <c r="BY116" i="1"/>
  <c r="DD116" i="1" s="1"/>
  <c r="BF106" i="1"/>
  <c r="BY106" i="1"/>
  <c r="DD106" i="1" s="1"/>
  <c r="AA85" i="1"/>
  <c r="BY85" i="1" s="1"/>
  <c r="DD85" i="1" s="1"/>
  <c r="AA75" i="1"/>
  <c r="AA84" i="1"/>
  <c r="BY84" i="1" s="1"/>
  <c r="DD84" i="1" s="1"/>
  <c r="AA66" i="1"/>
  <c r="BY66" i="1" s="1"/>
  <c r="DD66" i="1" s="1"/>
  <c r="AA56" i="1"/>
  <c r="BY56" i="1" s="1"/>
  <c r="DD56" i="1" s="1"/>
  <c r="AA27" i="1"/>
  <c r="BY27" i="1" s="1"/>
  <c r="DD27" i="1" s="1"/>
  <c r="AA18" i="1"/>
  <c r="BY18" i="1" s="1"/>
  <c r="DD18" i="1" s="1"/>
  <c r="CG125" i="1"/>
  <c r="CG117" i="1"/>
  <c r="CG102" i="1"/>
  <c r="CG97" i="1"/>
  <c r="AI68" i="1"/>
  <c r="CG68" i="1" s="1"/>
  <c r="AI67" i="1"/>
  <c r="CG67" i="1" s="1"/>
  <c r="AI54" i="1"/>
  <c r="CG54" i="1" s="1"/>
  <c r="AI41" i="1"/>
  <c r="CG41" i="1" s="1"/>
  <c r="AI20" i="1"/>
  <c r="CG20" i="1" s="1"/>
  <c r="AK33" i="1"/>
  <c r="CI33" i="1" s="1"/>
  <c r="AS79" i="1"/>
  <c r="CQ79" i="1" s="1"/>
  <c r="DJ79" i="1" s="1"/>
  <c r="AS51" i="1"/>
  <c r="CQ51" i="1" s="1"/>
  <c r="DJ51" i="1" s="1"/>
  <c r="BA130" i="1"/>
  <c r="CY130" i="1" s="1"/>
  <c r="BA68" i="1"/>
  <c r="CY68" i="1" s="1"/>
  <c r="BZ116" i="1"/>
  <c r="BZ106" i="1"/>
  <c r="BG106" i="1"/>
  <c r="AB60" i="1"/>
  <c r="AJ56" i="1"/>
  <c r="CH56" i="1" s="1"/>
  <c r="DG56" i="1" s="1"/>
  <c r="CH34" i="1"/>
  <c r="DG34" i="1" s="1"/>
  <c r="T56" i="1"/>
  <c r="BR56" i="1" s="1"/>
  <c r="AL103" i="1"/>
  <c r="CJ103" i="1" s="1"/>
  <c r="AL59" i="1"/>
  <c r="AL28" i="1"/>
  <c r="CJ28" i="1" s="1"/>
  <c r="AT77" i="1"/>
  <c r="AT45" i="1"/>
  <c r="BB110" i="1"/>
  <c r="CZ110" i="1" s="1"/>
  <c r="DM110" i="1" s="1"/>
  <c r="BB40" i="1"/>
  <c r="CZ40" i="1" s="1"/>
  <c r="DM40" i="1" s="1"/>
  <c r="BS114" i="1"/>
  <c r="DB114" i="1" s="1"/>
  <c r="DO114" i="1" s="1"/>
  <c r="BS120" i="1"/>
  <c r="DB120" i="1" s="1"/>
  <c r="DO120" i="1" s="1"/>
  <c r="BS74" i="1"/>
  <c r="DB74" i="1" s="1"/>
  <c r="DO74" i="1" s="1"/>
  <c r="AM88" i="1"/>
  <c r="CK88" i="1" s="1"/>
  <c r="DH88" i="1" s="1"/>
  <c r="AU93" i="1"/>
  <c r="AP51" i="1"/>
  <c r="CN51" i="1" s="1"/>
  <c r="DI51" i="1" s="1"/>
  <c r="AP83" i="1"/>
  <c r="CN83" i="1" s="1"/>
  <c r="DI83" i="1" s="1"/>
  <c r="AH83" i="1"/>
  <c r="AG83" i="1"/>
  <c r="CE83" i="1" s="1"/>
  <c r="DF83" i="1" s="1"/>
  <c r="AX83" i="1"/>
  <c r="CV83" i="1" s="1"/>
  <c r="Z83" i="1"/>
  <c r="BX83" i="1" s="1"/>
  <c r="AF83" i="1"/>
  <c r="CD83" i="1" s="1"/>
  <c r="AY83" i="1"/>
  <c r="CW83" i="1" s="1"/>
  <c r="DL83" i="1" s="1"/>
  <c r="AQ83" i="1"/>
  <c r="AD83" i="1"/>
  <c r="CB83" i="1" s="1"/>
  <c r="DE83" i="1" s="1"/>
  <c r="AE83" i="1"/>
  <c r="AC83" i="1"/>
  <c r="CA83" i="1" s="1"/>
  <c r="AW83" i="1"/>
  <c r="AO83" i="1"/>
  <c r="CM83" i="1" s="1"/>
  <c r="AN83" i="1"/>
  <c r="AV83" i="1"/>
  <c r="CT83" i="1" s="1"/>
  <c r="DK83" i="1" s="1"/>
  <c r="AU83" i="1"/>
  <c r="CS83" i="1" s="1"/>
  <c r="AT83" i="1"/>
  <c r="AJ83" i="1"/>
  <c r="CH83" i="1" s="1"/>
  <c r="DG83" i="1" s="1"/>
  <c r="BA83" i="1"/>
  <c r="CY83" i="1" s="1"/>
  <c r="AK83" i="1"/>
  <c r="CI83" i="1" s="1"/>
  <c r="BB83" i="1"/>
  <c r="CZ83" i="1" s="1"/>
  <c r="DM83" i="1" s="1"/>
  <c r="AS83" i="1"/>
  <c r="CQ83" i="1" s="1"/>
  <c r="DJ83" i="1" s="1"/>
  <c r="AM83" i="1"/>
  <c r="CK83" i="1" s="1"/>
  <c r="DH83" i="1" s="1"/>
  <c r="AL83" i="1"/>
  <c r="AI83" i="1"/>
  <c r="CG83" i="1" s="1"/>
  <c r="AY20" i="1"/>
  <c r="CW20" i="1" s="1"/>
  <c r="DL20" i="1" s="1"/>
  <c r="Y20" i="1"/>
  <c r="AF20" i="1"/>
  <c r="CD20" i="1" s="1"/>
  <c r="AO20" i="1"/>
  <c r="CM20" i="1" s="1"/>
  <c r="AD20" i="1"/>
  <c r="CB20" i="1" s="1"/>
  <c r="DE20" i="1" s="1"/>
  <c r="AN20" i="1"/>
  <c r="AM20" i="1"/>
  <c r="V20" i="1"/>
  <c r="BT20" i="1" s="1"/>
  <c r="BB20" i="1"/>
  <c r="CZ20" i="1" s="1"/>
  <c r="DM20" i="1" s="1"/>
  <c r="AJ20" i="1"/>
  <c r="CH20" i="1" s="1"/>
  <c r="DG20" i="1" s="1"/>
  <c r="BA20" i="1"/>
  <c r="CY20" i="1" s="1"/>
  <c r="AV20" i="1"/>
  <c r="CT20" i="1" s="1"/>
  <c r="DK20" i="1" s="1"/>
  <c r="AL20" i="1"/>
  <c r="CJ20" i="1" s="1"/>
  <c r="AK20" i="1"/>
  <c r="CI20" i="1" s="1"/>
  <c r="U20" i="1"/>
  <c r="BS20" i="1" s="1"/>
  <c r="DB20" i="1" s="1"/>
  <c r="DO20" i="1" s="1"/>
  <c r="AQ86" i="1"/>
  <c r="AF86" i="1"/>
  <c r="CD86" i="1" s="1"/>
  <c r="AX86" i="1"/>
  <c r="CV86" i="1" s="1"/>
  <c r="AP86" i="1"/>
  <c r="CN86" i="1" s="1"/>
  <c r="DI86" i="1" s="1"/>
  <c r="AO86" i="1"/>
  <c r="CM86" i="1" s="1"/>
  <c r="AY86" i="1"/>
  <c r="CW86" i="1" s="1"/>
  <c r="DL86" i="1" s="1"/>
  <c r="AW86" i="1"/>
  <c r="AV86" i="1"/>
  <c r="CT86" i="1" s="1"/>
  <c r="DK86" i="1" s="1"/>
  <c r="AH86" i="1"/>
  <c r="AU86" i="1"/>
  <c r="CS86" i="1" s="1"/>
  <c r="AM86" i="1"/>
  <c r="CK86" i="1" s="1"/>
  <c r="DH86" i="1" s="1"/>
  <c r="AG86" i="1"/>
  <c r="CE86" i="1" s="1"/>
  <c r="DF86" i="1" s="1"/>
  <c r="AE86" i="1"/>
  <c r="AD86" i="1"/>
  <c r="CB86" i="1" s="1"/>
  <c r="DE86" i="1" s="1"/>
  <c r="AN86" i="1"/>
  <c r="AC86" i="1"/>
  <c r="CA86" i="1" s="1"/>
  <c r="AT86" i="1"/>
  <c r="AS86" i="1"/>
  <c r="CQ86" i="1" s="1"/>
  <c r="DJ86" i="1" s="1"/>
  <c r="AL86" i="1"/>
  <c r="AJ86" i="1"/>
  <c r="CH86" i="1" s="1"/>
  <c r="DG86" i="1" s="1"/>
  <c r="AB86" i="1"/>
  <c r="AK86" i="1"/>
  <c r="CI86" i="1" s="1"/>
  <c r="AY62" i="1"/>
  <c r="AQ62" i="1"/>
  <c r="AH62" i="1"/>
  <c r="AG62" i="1"/>
  <c r="CE62" i="1" s="1"/>
  <c r="DF62" i="1" s="1"/>
  <c r="AP62" i="1"/>
  <c r="W62" i="1"/>
  <c r="AE62" i="1"/>
  <c r="AF62" i="1"/>
  <c r="CD62" i="1" s="1"/>
  <c r="AO62" i="1"/>
  <c r="AV62" i="1"/>
  <c r="BB62" i="1"/>
  <c r="CZ62" i="1" s="1"/>
  <c r="DM62" i="1" s="1"/>
  <c r="V62" i="1"/>
  <c r="AJ62" i="1"/>
  <c r="Z49" i="1"/>
  <c r="BX49" i="1" s="1"/>
  <c r="AG49" i="1"/>
  <c r="CE49" i="1" s="1"/>
  <c r="DF49" i="1" s="1"/>
  <c r="Y49" i="1"/>
  <c r="AY49" i="1"/>
  <c r="CW49" i="1" s="1"/>
  <c r="DL49" i="1" s="1"/>
  <c r="AF49" i="1"/>
  <c r="CD49" i="1" s="1"/>
  <c r="X49" i="1"/>
  <c r="BV49" i="1" s="1"/>
  <c r="DC49" i="1" s="1"/>
  <c r="AO49" i="1"/>
  <c r="CM49" i="1" s="1"/>
  <c r="AQ49" i="1"/>
  <c r="AX49" i="1"/>
  <c r="CV49" i="1" s="1"/>
  <c r="AW49" i="1"/>
  <c r="AE49" i="1"/>
  <c r="S49" i="1"/>
  <c r="AM49" i="1"/>
  <c r="AN49" i="1"/>
  <c r="V49" i="1"/>
  <c r="BT49" i="1" s="1"/>
  <c r="AC49" i="1"/>
  <c r="CA49" i="1" s="1"/>
  <c r="AH49" i="1"/>
  <c r="W49" i="1"/>
  <c r="AP49" i="1"/>
  <c r="CN49" i="1" s="1"/>
  <c r="DI49" i="1" s="1"/>
  <c r="AV49" i="1"/>
  <c r="CT49" i="1" s="1"/>
  <c r="DK49" i="1" s="1"/>
  <c r="U49" i="1"/>
  <c r="BS49" i="1" s="1"/>
  <c r="DB49" i="1" s="1"/>
  <c r="DO49" i="1" s="1"/>
  <c r="AU49" i="1"/>
  <c r="AS49" i="1"/>
  <c r="CQ49" i="1" s="1"/>
  <c r="DJ49" i="1" s="1"/>
  <c r="AD49" i="1"/>
  <c r="CB49" i="1" s="1"/>
  <c r="DE49" i="1" s="1"/>
  <c r="AT49" i="1"/>
  <c r="CR49" i="1" s="1"/>
  <c r="AJ49" i="1"/>
  <c r="CH49" i="1" s="1"/>
  <c r="DG49" i="1" s="1"/>
  <c r="BB49" i="1"/>
  <c r="CZ49" i="1" s="1"/>
  <c r="DM49" i="1" s="1"/>
  <c r="T49" i="1"/>
  <c r="BR49" i="1" s="1"/>
  <c r="AI49" i="1"/>
  <c r="CG49" i="1" s="1"/>
  <c r="AH22" i="1"/>
  <c r="AY22" i="1"/>
  <c r="AF22" i="1"/>
  <c r="AO22" i="1"/>
  <c r="CM22" i="1" s="1"/>
  <c r="AX22" i="1"/>
  <c r="Z22" i="1"/>
  <c r="AQ22" i="1"/>
  <c r="X22" i="1"/>
  <c r="AG22" i="1"/>
  <c r="AW22" i="1"/>
  <c r="Y22" i="1"/>
  <c r="W22" i="1"/>
  <c r="AD22" i="1"/>
  <c r="U22" i="1"/>
  <c r="AE22" i="1"/>
  <c r="AV22" i="1"/>
  <c r="AU22" i="1"/>
  <c r="AC22" i="1"/>
  <c r="BB22" i="1"/>
  <c r="CZ22" i="1" s="1"/>
  <c r="DM22" i="1" s="1"/>
  <c r="AL22" i="1"/>
  <c r="AS22" i="1"/>
  <c r="AP22" i="1"/>
  <c r="AM22" i="1"/>
  <c r="AK22" i="1"/>
  <c r="AN22" i="1"/>
  <c r="AB22" i="1"/>
  <c r="AQ91" i="1"/>
  <c r="AY91" i="1"/>
  <c r="CW91" i="1" s="1"/>
  <c r="DL91" i="1" s="1"/>
  <c r="AO91" i="1"/>
  <c r="CM91" i="1" s="1"/>
  <c r="AX91" i="1"/>
  <c r="CV91" i="1" s="1"/>
  <c r="AP91" i="1"/>
  <c r="CN91" i="1" s="1"/>
  <c r="DI91" i="1" s="1"/>
  <c r="AU91" i="1"/>
  <c r="AN91" i="1"/>
  <c r="AV91" i="1"/>
  <c r="CT91" i="1" s="1"/>
  <c r="DK91" i="1" s="1"/>
  <c r="AW91" i="1"/>
  <c r="AM91" i="1"/>
  <c r="CK91" i="1" s="1"/>
  <c r="DH91" i="1" s="1"/>
  <c r="AT91" i="1"/>
  <c r="CR91" i="1" s="1"/>
  <c r="AK91" i="1"/>
  <c r="AL91" i="1"/>
  <c r="CJ91" i="1" s="1"/>
  <c r="BA91" i="1"/>
  <c r="CY91" i="1" s="1"/>
  <c r="AJ91" i="1"/>
  <c r="CH91" i="1" s="1"/>
  <c r="DG91" i="1" s="1"/>
  <c r="AX116" i="1"/>
  <c r="CV116" i="1" s="1"/>
  <c r="AW116" i="1"/>
  <c r="AY116" i="1"/>
  <c r="CW116" i="1" s="1"/>
  <c r="DL116" i="1" s="1"/>
  <c r="AV116" i="1"/>
  <c r="CT116" i="1" s="1"/>
  <c r="DK116" i="1" s="1"/>
  <c r="AU116" i="1"/>
  <c r="CS116" i="1" s="1"/>
  <c r="BB116" i="1"/>
  <c r="CZ116" i="1" s="1"/>
  <c r="DM116" i="1" s="1"/>
  <c r="AQ53" i="1"/>
  <c r="AF53" i="1"/>
  <c r="CD53" i="1" s="1"/>
  <c r="AH53" i="1"/>
  <c r="Y53" i="1"/>
  <c r="AX53" i="1"/>
  <c r="CV53" i="1" s="1"/>
  <c r="X53" i="1"/>
  <c r="BV53" i="1" s="1"/>
  <c r="DC53" i="1" s="1"/>
  <c r="Z53" i="1"/>
  <c r="BX53" i="1" s="1"/>
  <c r="AO53" i="1"/>
  <c r="CM53" i="1" s="1"/>
  <c r="AE53" i="1"/>
  <c r="AU53" i="1"/>
  <c r="U53" i="1"/>
  <c r="BS53" i="1" s="1"/>
  <c r="DB53" i="1" s="1"/>
  <c r="DO53" i="1" s="1"/>
  <c r="AV53" i="1"/>
  <c r="CT53" i="1" s="1"/>
  <c r="DK53" i="1" s="1"/>
  <c r="W53" i="1"/>
  <c r="AD53" i="1"/>
  <c r="CB53" i="1" s="1"/>
  <c r="DE53" i="1" s="1"/>
  <c r="AY53" i="1"/>
  <c r="CW53" i="1" s="1"/>
  <c r="DL53" i="1" s="1"/>
  <c r="AW53" i="1"/>
  <c r="AM53" i="1"/>
  <c r="AN53" i="1"/>
  <c r="AP53" i="1"/>
  <c r="CN53" i="1" s="1"/>
  <c r="DI53" i="1" s="1"/>
  <c r="S53" i="1"/>
  <c r="AL53" i="1"/>
  <c r="CJ53" i="1" s="1"/>
  <c r="AJ53" i="1"/>
  <c r="CH53" i="1" s="1"/>
  <c r="DG53" i="1" s="1"/>
  <c r="AC53" i="1"/>
  <c r="CA53" i="1" s="1"/>
  <c r="AB53" i="1"/>
  <c r="AK53" i="1"/>
  <c r="CI53" i="1" s="1"/>
  <c r="T53" i="1"/>
  <c r="BR53" i="1" s="1"/>
  <c r="AS53" i="1"/>
  <c r="CQ53" i="1" s="1"/>
  <c r="DJ53" i="1" s="1"/>
  <c r="AG53" i="1"/>
  <c r="CE53" i="1" s="1"/>
  <c r="DF53" i="1" s="1"/>
  <c r="BB53" i="1"/>
  <c r="CZ53" i="1" s="1"/>
  <c r="DM53" i="1" s="1"/>
  <c r="BA53" i="1"/>
  <c r="CY53" i="1" s="1"/>
  <c r="AX115" i="1"/>
  <c r="AY115" i="1"/>
  <c r="CW115" i="1" s="1"/>
  <c r="DL115" i="1" s="1"/>
  <c r="AU115" i="1"/>
  <c r="CS115" i="1" s="1"/>
  <c r="AV115" i="1"/>
  <c r="CT115" i="1" s="1"/>
  <c r="DK115" i="1" s="1"/>
  <c r="AW115" i="1"/>
  <c r="CU115" i="1" s="1"/>
  <c r="BB115" i="1"/>
  <c r="CZ115" i="1" s="1"/>
  <c r="DM115" i="1" s="1"/>
  <c r="AQ61" i="1"/>
  <c r="AH61" i="1"/>
  <c r="Z61" i="1"/>
  <c r="BX61" i="1" s="1"/>
  <c r="AP61" i="1"/>
  <c r="CN61" i="1" s="1"/>
  <c r="DI61" i="1" s="1"/>
  <c r="AF61" i="1"/>
  <c r="CD61" i="1" s="1"/>
  <c r="AW61" i="1"/>
  <c r="AU61" i="1"/>
  <c r="CS61" i="1" s="1"/>
  <c r="AC61" i="1"/>
  <c r="CA61" i="1" s="1"/>
  <c r="AM61" i="1"/>
  <c r="CK61" i="1" s="1"/>
  <c r="DH61" i="1" s="1"/>
  <c r="AN61" i="1"/>
  <c r="BA61" i="1"/>
  <c r="CY61" i="1" s="1"/>
  <c r="AK61" i="1"/>
  <c r="AJ61" i="1"/>
  <c r="CH61" i="1" s="1"/>
  <c r="DG61" i="1" s="1"/>
  <c r="BB61" i="1"/>
  <c r="CZ61" i="1" s="1"/>
  <c r="DM61" i="1" s="1"/>
  <c r="Z39" i="1"/>
  <c r="BX39" i="1" s="1"/>
  <c r="AG39" i="1"/>
  <c r="CE39" i="1" s="1"/>
  <c r="DF39" i="1" s="1"/>
  <c r="AX39" i="1"/>
  <c r="CV39" i="1" s="1"/>
  <c r="Y39" i="1"/>
  <c r="AP39" i="1"/>
  <c r="CN39" i="1" s="1"/>
  <c r="DI39" i="1" s="1"/>
  <c r="AH39" i="1"/>
  <c r="AQ39" i="1"/>
  <c r="AV39" i="1"/>
  <c r="CT39" i="1" s="1"/>
  <c r="DK39" i="1" s="1"/>
  <c r="AD39" i="1"/>
  <c r="CB39" i="1" s="1"/>
  <c r="DE39" i="1" s="1"/>
  <c r="AU39" i="1"/>
  <c r="AF39" i="1"/>
  <c r="CD39" i="1" s="1"/>
  <c r="V39" i="1"/>
  <c r="BT39" i="1" s="1"/>
  <c r="AC39" i="1"/>
  <c r="CA39" i="1" s="1"/>
  <c r="AY39" i="1"/>
  <c r="CW39" i="1" s="1"/>
  <c r="DL39" i="1" s="1"/>
  <c r="AN39" i="1"/>
  <c r="S39" i="1"/>
  <c r="AM39" i="1"/>
  <c r="AE39" i="1"/>
  <c r="U39" i="1"/>
  <c r="BS39" i="1" s="1"/>
  <c r="DB39" i="1" s="1"/>
  <c r="DO39" i="1" s="1"/>
  <c r="AO39" i="1"/>
  <c r="CM39" i="1" s="1"/>
  <c r="W39" i="1"/>
  <c r="X39" i="1"/>
  <c r="BV39" i="1" s="1"/>
  <c r="DC39" i="1" s="1"/>
  <c r="AW39" i="1"/>
  <c r="AJ39" i="1"/>
  <c r="CH39" i="1" s="1"/>
  <c r="DG39" i="1" s="1"/>
  <c r="AB39" i="1"/>
  <c r="AS39" i="1"/>
  <c r="CQ39" i="1" s="1"/>
  <c r="DJ39" i="1" s="1"/>
  <c r="BB39" i="1"/>
  <c r="CZ39" i="1" s="1"/>
  <c r="DM39" i="1" s="1"/>
  <c r="AT39" i="1"/>
  <c r="CR39" i="1" s="1"/>
  <c r="AL39" i="1"/>
  <c r="CJ39" i="1" s="1"/>
  <c r="BA39" i="1"/>
  <c r="CY39" i="1" s="1"/>
  <c r="AY74" i="1"/>
  <c r="CW74" i="1" s="1"/>
  <c r="DL74" i="1" s="1"/>
  <c r="AX74" i="1"/>
  <c r="CV74" i="1" s="1"/>
  <c r="AF74" i="1"/>
  <c r="CD74" i="1" s="1"/>
  <c r="X74" i="1"/>
  <c r="BV74" i="1" s="1"/>
  <c r="DC74" i="1" s="1"/>
  <c r="Z74" i="1"/>
  <c r="BX74" i="1" s="1"/>
  <c r="AG74" i="1"/>
  <c r="CE74" i="1" s="1"/>
  <c r="DF74" i="1" s="1"/>
  <c r="AH74" i="1"/>
  <c r="Y74" i="1"/>
  <c r="AP74" i="1"/>
  <c r="CN74" i="1" s="1"/>
  <c r="DI74" i="1" s="1"/>
  <c r="AE74" i="1"/>
  <c r="AV74" i="1"/>
  <c r="CT74" i="1" s="1"/>
  <c r="DK74" i="1" s="1"/>
  <c r="AD74" i="1"/>
  <c r="CB74" i="1" s="1"/>
  <c r="DE74" i="1" s="1"/>
  <c r="AM74" i="1"/>
  <c r="CK74" i="1" s="1"/>
  <c r="DH74" i="1" s="1"/>
  <c r="AN74" i="1"/>
  <c r="AW74" i="1"/>
  <c r="AU74" i="1"/>
  <c r="CS74" i="1" s="1"/>
  <c r="AL74" i="1"/>
  <c r="AK74" i="1"/>
  <c r="CI74" i="1" s="1"/>
  <c r="AT74" i="1"/>
  <c r="AB74" i="1"/>
  <c r="BB74" i="1"/>
  <c r="CZ74" i="1" s="1"/>
  <c r="DM74" i="1" s="1"/>
  <c r="AJ74" i="1"/>
  <c r="CH74" i="1" s="1"/>
  <c r="DG74" i="1" s="1"/>
  <c r="AS74" i="1"/>
  <c r="CQ74" i="1" s="1"/>
  <c r="DJ74" i="1" s="1"/>
  <c r="AQ74" i="1"/>
  <c r="AO74" i="1"/>
  <c r="CM74" i="1" s="1"/>
  <c r="AC74" i="1"/>
  <c r="CA74" i="1" s="1"/>
  <c r="AI74" i="1"/>
  <c r="CG74" i="1" s="1"/>
  <c r="Y69" i="1"/>
  <c r="AO69" i="1"/>
  <c r="CM69" i="1" s="1"/>
  <c r="AH69" i="1"/>
  <c r="X69" i="1"/>
  <c r="BV69" i="1" s="1"/>
  <c r="DC69" i="1" s="1"/>
  <c r="Z69" i="1"/>
  <c r="BX69" i="1" s="1"/>
  <c r="AY69" i="1"/>
  <c r="CW69" i="1" s="1"/>
  <c r="DL69" i="1" s="1"/>
  <c r="AX69" i="1"/>
  <c r="CV69" i="1" s="1"/>
  <c r="AP69" i="1"/>
  <c r="CN69" i="1" s="1"/>
  <c r="DI69" i="1" s="1"/>
  <c r="AQ69" i="1"/>
  <c r="AW69" i="1"/>
  <c r="AG69" i="1"/>
  <c r="CE69" i="1" s="1"/>
  <c r="DF69" i="1" s="1"/>
  <c r="AU69" i="1"/>
  <c r="CS69" i="1" s="1"/>
  <c r="AV69" i="1"/>
  <c r="CT69" i="1" s="1"/>
  <c r="DK69" i="1" s="1"/>
  <c r="AM69" i="1"/>
  <c r="CK69" i="1" s="1"/>
  <c r="DH69" i="1" s="1"/>
  <c r="AN69" i="1"/>
  <c r="AE69" i="1"/>
  <c r="AC69" i="1"/>
  <c r="CA69" i="1" s="1"/>
  <c r="AD69" i="1"/>
  <c r="CB69" i="1" s="1"/>
  <c r="DE69" i="1" s="1"/>
  <c r="AB69" i="1"/>
  <c r="AK69" i="1"/>
  <c r="BA69" i="1"/>
  <c r="CY69" i="1" s="1"/>
  <c r="BB69" i="1"/>
  <c r="CZ69" i="1" s="1"/>
  <c r="DM69" i="1" s="1"/>
  <c r="AS69" i="1"/>
  <c r="CQ69" i="1" s="1"/>
  <c r="DJ69" i="1" s="1"/>
  <c r="AI69" i="1"/>
  <c r="CG69" i="1" s="1"/>
  <c r="AR96" i="1"/>
  <c r="CP96" i="1" s="1"/>
  <c r="AR49" i="1"/>
  <c r="CP49" i="1" s="1"/>
  <c r="AZ100" i="1"/>
  <c r="AZ120" i="1"/>
  <c r="AZ86" i="1"/>
  <c r="CX72" i="1"/>
  <c r="AI94" i="1"/>
  <c r="AI63" i="1"/>
  <c r="CG63" i="1" s="1"/>
  <c r="AK48" i="1"/>
  <c r="CI48" i="1" s="1"/>
  <c r="BZ115" i="1"/>
  <c r="BG115" i="1"/>
  <c r="AJ95" i="1"/>
  <c r="BR86" i="1"/>
  <c r="AE48" i="1"/>
  <c r="AF46" i="1"/>
  <c r="CD46" i="1" s="1"/>
  <c r="Z46" i="1"/>
  <c r="BX46" i="1" s="1"/>
  <c r="AY46" i="1"/>
  <c r="CW46" i="1" s="1"/>
  <c r="DL46" i="1" s="1"/>
  <c r="AO46" i="1"/>
  <c r="CM46" i="1" s="1"/>
  <c r="AX46" i="1"/>
  <c r="CV46" i="1" s="1"/>
  <c r="AQ46" i="1"/>
  <c r="AG46" i="1"/>
  <c r="CE46" i="1" s="1"/>
  <c r="DF46" i="1" s="1"/>
  <c r="AH46" i="1"/>
  <c r="AP46" i="1"/>
  <c r="CN46" i="1" s="1"/>
  <c r="DI46" i="1" s="1"/>
  <c r="AW46" i="1"/>
  <c r="Y46" i="1"/>
  <c r="V46" i="1"/>
  <c r="BT46" i="1" s="1"/>
  <c r="X46" i="1"/>
  <c r="BV46" i="1" s="1"/>
  <c r="DC46" i="1" s="1"/>
  <c r="W46" i="1"/>
  <c r="U46" i="1"/>
  <c r="BS46" i="1" s="1"/>
  <c r="DB46" i="1" s="1"/>
  <c r="DO46" i="1" s="1"/>
  <c r="AV46" i="1"/>
  <c r="CT46" i="1" s="1"/>
  <c r="DK46" i="1" s="1"/>
  <c r="AU46" i="1"/>
  <c r="AE46" i="1"/>
  <c r="S46" i="1"/>
  <c r="AD46" i="1"/>
  <c r="CB46" i="1" s="1"/>
  <c r="DE46" i="1" s="1"/>
  <c r="AC46" i="1"/>
  <c r="CA46" i="1" s="1"/>
  <c r="AB46" i="1"/>
  <c r="AS46" i="1"/>
  <c r="CQ46" i="1" s="1"/>
  <c r="DJ46" i="1" s="1"/>
  <c r="AT46" i="1"/>
  <c r="CR46" i="1" s="1"/>
  <c r="AM46" i="1"/>
  <c r="T46" i="1"/>
  <c r="BR46" i="1" s="1"/>
  <c r="AL46" i="1"/>
  <c r="CJ46" i="1" s="1"/>
  <c r="AJ46" i="1"/>
  <c r="CH46" i="1" s="1"/>
  <c r="DG46" i="1" s="1"/>
  <c r="AP90" i="1"/>
  <c r="CN90" i="1" s="1"/>
  <c r="DI90" i="1" s="1"/>
  <c r="AY90" i="1"/>
  <c r="CW90" i="1" s="1"/>
  <c r="DL90" i="1" s="1"/>
  <c r="AW90" i="1"/>
  <c r="AM90" i="1"/>
  <c r="CK90" i="1" s="1"/>
  <c r="DH90" i="1" s="1"/>
  <c r="AQ90" i="1"/>
  <c r="AN90" i="1"/>
  <c r="AV90" i="1"/>
  <c r="CT90" i="1" s="1"/>
  <c r="DK90" i="1" s="1"/>
  <c r="AX90" i="1"/>
  <c r="CV90" i="1" s="1"/>
  <c r="AU90" i="1"/>
  <c r="BA90" i="1"/>
  <c r="CY90" i="1" s="1"/>
  <c r="AS90" i="1"/>
  <c r="CQ90" i="1" s="1"/>
  <c r="DJ90" i="1" s="1"/>
  <c r="AO90" i="1"/>
  <c r="CM90" i="1" s="1"/>
  <c r="BB90" i="1"/>
  <c r="AL90" i="1"/>
  <c r="CJ90" i="1" s="1"/>
  <c r="AJ90" i="1"/>
  <c r="CH90" i="1" s="1"/>
  <c r="DG90" i="1" s="1"/>
  <c r="AT90" i="1"/>
  <c r="CR90" i="1" s="1"/>
  <c r="CP128" i="1"/>
  <c r="CP115" i="1"/>
  <c r="AR86" i="1"/>
  <c r="CP86" i="1" s="1"/>
  <c r="AR74" i="1"/>
  <c r="CP74" i="1" s="1"/>
  <c r="AR57" i="1"/>
  <c r="CP57" i="1" s="1"/>
  <c r="AR32" i="1"/>
  <c r="CP32" i="1" s="1"/>
  <c r="AR29" i="1"/>
  <c r="CP29" i="1" s="1"/>
  <c r="AR18" i="1"/>
  <c r="CP18" i="1" s="1"/>
  <c r="AZ130" i="1"/>
  <c r="AZ119" i="1"/>
  <c r="AZ117" i="1"/>
  <c r="AZ109" i="1"/>
  <c r="AZ89" i="1"/>
  <c r="CX89" i="1" s="1"/>
  <c r="AZ84" i="1"/>
  <c r="AZ69" i="1"/>
  <c r="AZ57" i="1"/>
  <c r="AZ55" i="1"/>
  <c r="AZ46" i="1"/>
  <c r="AZ28" i="1"/>
  <c r="AZ21" i="1"/>
  <c r="BY121" i="1"/>
  <c r="DD121" i="1" s="1"/>
  <c r="BY103" i="1"/>
  <c r="DD103" i="1" s="1"/>
  <c r="BY89" i="1"/>
  <c r="DD89" i="1" s="1"/>
  <c r="BY90" i="1"/>
  <c r="DD90" i="1" s="1"/>
  <c r="AA79" i="1"/>
  <c r="BY79" i="1" s="1"/>
  <c r="DD79" i="1" s="1"/>
  <c r="AA67" i="1"/>
  <c r="BY67" i="1" s="1"/>
  <c r="DD67" i="1" s="1"/>
  <c r="AA51" i="1"/>
  <c r="BY51" i="1" s="1"/>
  <c r="DD51" i="1" s="1"/>
  <c r="AA49" i="1"/>
  <c r="BY49" i="1" s="1"/>
  <c r="DD49" i="1" s="1"/>
  <c r="AA39" i="1"/>
  <c r="BY39" i="1" s="1"/>
  <c r="DD39" i="1" s="1"/>
  <c r="AA33" i="1"/>
  <c r="BY33" i="1" s="1"/>
  <c r="DD33" i="1" s="1"/>
  <c r="AA25" i="1"/>
  <c r="BY25" i="1" s="1"/>
  <c r="DD25" i="1" s="1"/>
  <c r="CG131" i="1"/>
  <c r="BI130" i="1"/>
  <c r="CG130" i="1"/>
  <c r="AI89" i="1"/>
  <c r="CG89" i="1" s="1"/>
  <c r="AI91" i="1"/>
  <c r="CG91" i="1" s="1"/>
  <c r="AI77" i="1"/>
  <c r="CG77" i="1" s="1"/>
  <c r="AI51" i="1"/>
  <c r="CG51" i="1" s="1"/>
  <c r="AI28" i="1"/>
  <c r="CG28" i="1" s="1"/>
  <c r="AI22" i="1"/>
  <c r="CI119" i="1"/>
  <c r="AK76" i="1"/>
  <c r="CI76" i="1" s="1"/>
  <c r="AK46" i="1"/>
  <c r="CI46" i="1" s="1"/>
  <c r="CQ121" i="1"/>
  <c r="DJ121" i="1" s="1"/>
  <c r="AS106" i="1"/>
  <c r="CQ106" i="1" s="1"/>
  <c r="DJ106" i="1" s="1"/>
  <c r="AS64" i="1"/>
  <c r="CQ64" i="1" s="1"/>
  <c r="DJ64" i="1" s="1"/>
  <c r="BA116" i="1"/>
  <c r="CY116" i="1" s="1"/>
  <c r="BA86" i="1"/>
  <c r="CY86" i="1" s="1"/>
  <c r="BA49" i="1"/>
  <c r="CY49" i="1" s="1"/>
  <c r="BA28" i="1"/>
  <c r="CY28" i="1" s="1"/>
  <c r="AB83" i="1"/>
  <c r="AJ88" i="1"/>
  <c r="CH88" i="1" s="1"/>
  <c r="DG88" i="1" s="1"/>
  <c r="AJ51" i="1"/>
  <c r="CH51" i="1" s="1"/>
  <c r="DG51" i="1" s="1"/>
  <c r="BR114" i="1"/>
  <c r="BR103" i="1"/>
  <c r="BR102" i="1"/>
  <c r="BR97" i="1"/>
  <c r="BR90" i="1"/>
  <c r="BR74" i="1"/>
  <c r="T58" i="1"/>
  <c r="BR58" i="1" s="1"/>
  <c r="BR66" i="1"/>
  <c r="T48" i="1"/>
  <c r="BR48" i="1" s="1"/>
  <c r="AL56" i="1"/>
  <c r="CJ56" i="1" s="1"/>
  <c r="AL21" i="1"/>
  <c r="CJ21" i="1" s="1"/>
  <c r="AT96" i="1"/>
  <c r="CR96" i="1" s="1"/>
  <c r="AT106" i="1"/>
  <c r="CR106" i="1" s="1"/>
  <c r="AT82" i="1"/>
  <c r="AT43" i="1"/>
  <c r="CR43" i="1" s="1"/>
  <c r="BB114" i="1"/>
  <c r="CZ114" i="1" s="1"/>
  <c r="DM114" i="1" s="1"/>
  <c r="BB104" i="1"/>
  <c r="BB63" i="1"/>
  <c r="CZ63" i="1" s="1"/>
  <c r="DM63" i="1" s="1"/>
  <c r="CZ34" i="1"/>
  <c r="DM34" i="1" s="1"/>
  <c r="CK124" i="1"/>
  <c r="DH124" i="1" s="1"/>
  <c r="AM62" i="1"/>
  <c r="CK62" i="1" s="1"/>
  <c r="DH62" i="1" s="1"/>
  <c r="AU64" i="1"/>
  <c r="CS64" i="1" s="1"/>
  <c r="V19" i="1"/>
  <c r="BT19" i="1" s="1"/>
  <c r="BU118" i="1"/>
  <c r="BE106" i="1"/>
  <c r="BU106" i="1"/>
  <c r="BU101" i="1"/>
  <c r="W69" i="1"/>
  <c r="BU69" i="1" s="1"/>
  <c r="CG24" i="1"/>
  <c r="CI128" i="1"/>
  <c r="CI24" i="1"/>
  <c r="CQ130" i="1"/>
  <c r="DJ130" i="1" s="1"/>
  <c r="CQ118" i="1"/>
  <c r="DJ118" i="1" s="1"/>
  <c r="BZ119" i="1"/>
  <c r="CH130" i="1"/>
  <c r="DG130" i="1" s="1"/>
  <c r="CH117" i="1"/>
  <c r="DG117" i="1" s="1"/>
  <c r="CH101" i="1"/>
  <c r="DG101" i="1" s="1"/>
  <c r="BR125" i="1"/>
  <c r="BR118" i="1"/>
  <c r="BR109" i="1"/>
  <c r="BR82" i="1"/>
  <c r="BR67" i="1"/>
  <c r="CJ109" i="1"/>
  <c r="CZ24" i="1"/>
  <c r="DM24" i="1" s="1"/>
  <c r="BS115" i="1"/>
  <c r="DB115" i="1" s="1"/>
  <c r="DO115" i="1" s="1"/>
  <c r="BS89" i="1"/>
  <c r="DB89" i="1" s="1"/>
  <c r="DO89" i="1" s="1"/>
  <c r="CA118" i="1"/>
  <c r="CA97" i="1"/>
  <c r="CB131" i="1"/>
  <c r="DE131" i="1" s="1"/>
  <c r="BQ124" i="1"/>
  <c r="BD124" i="1"/>
  <c r="BQ120" i="1"/>
  <c r="BQ80" i="1"/>
  <c r="BD80" i="1"/>
  <c r="BQ76" i="1"/>
  <c r="BD72" i="1"/>
  <c r="BQ72" i="1"/>
  <c r="BK130" i="1"/>
  <c r="CL128" i="1"/>
  <c r="CI125" i="1"/>
  <c r="CI114" i="1"/>
  <c r="CI120" i="1"/>
  <c r="BG131" i="1"/>
  <c r="BZ130" i="1"/>
  <c r="BG130" i="1"/>
  <c r="BZ118" i="1"/>
  <c r="BG118" i="1"/>
  <c r="CH24" i="1"/>
  <c r="DG24" i="1" s="1"/>
  <c r="BR124" i="1"/>
  <c r="BR96" i="1"/>
  <c r="BR83" i="1"/>
  <c r="BR68" i="1"/>
  <c r="BR60" i="1"/>
  <c r="BJ131" i="1"/>
  <c r="CJ131" i="1"/>
  <c r="BJ124" i="1"/>
  <c r="CJ124" i="1"/>
  <c r="CR116" i="1"/>
  <c r="BS103" i="1"/>
  <c r="DB103" i="1" s="1"/>
  <c r="DO103" i="1" s="1"/>
  <c r="BS82" i="1"/>
  <c r="DB82" i="1" s="1"/>
  <c r="DO82" i="1" s="1"/>
  <c r="BS76" i="1"/>
  <c r="DB76" i="1" s="1"/>
  <c r="DO76" i="1" s="1"/>
  <c r="BJ34" i="1"/>
  <c r="CK34" i="1"/>
  <c r="DH34" i="1" s="1"/>
  <c r="CB24" i="1"/>
  <c r="DE24" i="1" s="1"/>
  <c r="CQ131" i="1"/>
  <c r="DJ131" i="1" s="1"/>
  <c r="CQ124" i="1"/>
  <c r="DJ124" i="1" s="1"/>
  <c r="CQ120" i="1"/>
  <c r="DJ120" i="1" s="1"/>
  <c r="BZ34" i="1"/>
  <c r="BG34" i="1"/>
  <c r="CH124" i="1"/>
  <c r="DG124" i="1" s="1"/>
  <c r="CH116" i="1"/>
  <c r="DG116" i="1" s="1"/>
  <c r="BR130" i="1"/>
  <c r="BR121" i="1"/>
  <c r="BR101" i="1"/>
  <c r="BR106" i="1"/>
  <c r="BR88" i="1"/>
  <c r="BR78" i="1"/>
  <c r="BR72" i="1"/>
  <c r="CJ117" i="1"/>
  <c r="BM131" i="1"/>
  <c r="CR131" i="1"/>
  <c r="BS98" i="1"/>
  <c r="DB98" i="1" s="1"/>
  <c r="DO98" i="1" s="1"/>
  <c r="BS83" i="1"/>
  <c r="DB83" i="1" s="1"/>
  <c r="DO83" i="1" s="1"/>
  <c r="BS70" i="1"/>
  <c r="DB70" i="1" s="1"/>
  <c r="DO70" i="1" s="1"/>
  <c r="BS68" i="1"/>
  <c r="DB68" i="1" s="1"/>
  <c r="DO68" i="1" s="1"/>
  <c r="CK118" i="1"/>
  <c r="DH118" i="1" s="1"/>
  <c r="BT130" i="1"/>
  <c r="BE130" i="1"/>
  <c r="BT118" i="1"/>
  <c r="BT101" i="1"/>
  <c r="BE101" i="1"/>
  <c r="BT109" i="1"/>
  <c r="BE109" i="1"/>
  <c r="BT72" i="1"/>
  <c r="CB103" i="1"/>
  <c r="DE103" i="1" s="1"/>
  <c r="CE91" i="1"/>
  <c r="DF91" i="1" s="1"/>
  <c r="CQ117" i="1"/>
  <c r="DJ117" i="1" s="1"/>
  <c r="BZ128" i="1"/>
  <c r="BG128" i="1"/>
  <c r="BZ124" i="1"/>
  <c r="BG124" i="1"/>
  <c r="BG24" i="1"/>
  <c r="BZ24" i="1"/>
  <c r="CH125" i="1"/>
  <c r="DG125" i="1" s="1"/>
  <c r="CH100" i="1"/>
  <c r="DG100" i="1" s="1"/>
  <c r="BI98" i="1"/>
  <c r="CH98" i="1"/>
  <c r="DG98" i="1" s="1"/>
  <c r="BR120" i="1"/>
  <c r="BR84" i="1"/>
  <c r="BR65" i="1"/>
  <c r="CJ130" i="1"/>
  <c r="CR128" i="1"/>
  <c r="CR124" i="1"/>
  <c r="CR120" i="1"/>
  <c r="CR34" i="1"/>
  <c r="CR24" i="1"/>
  <c r="BS86" i="1"/>
  <c r="DB86" i="1" s="1"/>
  <c r="DO86" i="1" s="1"/>
  <c r="BE82" i="1"/>
  <c r="BT82" i="1"/>
  <c r="CI116" i="1"/>
  <c r="CQ125" i="1"/>
  <c r="DJ125" i="1" s="1"/>
  <c r="CQ114" i="1"/>
  <c r="DJ114" i="1" s="1"/>
  <c r="CQ34" i="1"/>
  <c r="DJ34" i="1" s="1"/>
  <c r="BG125" i="1"/>
  <c r="BZ103" i="1"/>
  <c r="BZ117" i="1"/>
  <c r="BG117" i="1"/>
  <c r="BZ98" i="1"/>
  <c r="BG98" i="1"/>
  <c r="BI121" i="1"/>
  <c r="CH121" i="1"/>
  <c r="DG121" i="1" s="1"/>
  <c r="CH103" i="1"/>
  <c r="DG103" i="1" s="1"/>
  <c r="BR131" i="1"/>
  <c r="BR100" i="1"/>
  <c r="BR117" i="1"/>
  <c r="BR77" i="1"/>
  <c r="BJ116" i="1"/>
  <c r="CJ116" i="1"/>
  <c r="CR125" i="1"/>
  <c r="BM125" i="1"/>
  <c r="CR117" i="1"/>
  <c r="BS130" i="1"/>
  <c r="DB130" i="1" s="1"/>
  <c r="DO130" i="1" s="1"/>
  <c r="BS118" i="1"/>
  <c r="DB118" i="1" s="1"/>
  <c r="DO118" i="1" s="1"/>
  <c r="BS101" i="1"/>
  <c r="DB101" i="1" s="1"/>
  <c r="DO101" i="1" s="1"/>
  <c r="BS106" i="1"/>
  <c r="DB106" i="1" s="1"/>
  <c r="DO106" i="1" s="1"/>
  <c r="BS90" i="1"/>
  <c r="DB90" i="1" s="1"/>
  <c r="DO90" i="1" s="1"/>
  <c r="CA101" i="1"/>
  <c r="BT115" i="1"/>
  <c r="BT73" i="1"/>
  <c r="CB128" i="1"/>
  <c r="DE128" i="1" s="1"/>
  <c r="CB120" i="1"/>
  <c r="DE120" i="1" s="1"/>
  <c r="CB97" i="1"/>
  <c r="DE97" i="1" s="1"/>
  <c r="CI115" i="1"/>
  <c r="CY34" i="1"/>
  <c r="CY24" i="1"/>
  <c r="BZ100" i="1"/>
  <c r="BG114" i="1"/>
  <c r="BZ114" i="1"/>
  <c r="BZ109" i="1"/>
  <c r="BG109" i="1"/>
  <c r="BZ91" i="1"/>
  <c r="CH114" i="1"/>
  <c r="DG114" i="1" s="1"/>
  <c r="CH102" i="1"/>
  <c r="DG102" i="1" s="1"/>
  <c r="CH106" i="1"/>
  <c r="DG106" i="1" s="1"/>
  <c r="BR128" i="1"/>
  <c r="BR119" i="1"/>
  <c r="BR89" i="1"/>
  <c r="BR80" i="1"/>
  <c r="BR73" i="1"/>
  <c r="BJ115" i="1"/>
  <c r="CJ115" i="1"/>
  <c r="CR119" i="1"/>
  <c r="BS109" i="1"/>
  <c r="DB109" i="1" s="1"/>
  <c r="DO109" i="1" s="1"/>
  <c r="BS88" i="1"/>
  <c r="DB88" i="1" s="1"/>
  <c r="DO88" i="1" s="1"/>
  <c r="CS128" i="1"/>
  <c r="BS67" i="1"/>
  <c r="DB67" i="1" s="1"/>
  <c r="CK119" i="1"/>
  <c r="DH119" i="1" s="1"/>
  <c r="BM24" i="1"/>
  <c r="CS24" i="1"/>
  <c r="BT116" i="1"/>
  <c r="BE116" i="1"/>
  <c r="BE84" i="1"/>
  <c r="BT84" i="1"/>
  <c r="BT77" i="1"/>
  <c r="BE77" i="1"/>
  <c r="CB125" i="1"/>
  <c r="DE125" i="1" s="1"/>
  <c r="CB124" i="1"/>
  <c r="DE124" i="1" s="1"/>
  <c r="CB117" i="1"/>
  <c r="DE117" i="1" s="1"/>
  <c r="CB96" i="1"/>
  <c r="DE96" i="1" s="1"/>
  <c r="CB34" i="1"/>
  <c r="DE34" i="1" s="1"/>
  <c r="BQ117" i="1"/>
  <c r="BD102" i="1"/>
  <c r="BQ102" i="1"/>
  <c r="BQ85" i="1"/>
  <c r="BQ90" i="1"/>
  <c r="BQ74" i="1"/>
  <c r="BD74" i="1"/>
  <c r="BK131" i="1"/>
  <c r="CL131" i="1"/>
  <c r="BM120" i="1"/>
  <c r="CT120" i="1"/>
  <c r="DK120" i="1" s="1"/>
  <c r="CT125" i="1"/>
  <c r="DK125" i="1" s="1"/>
  <c r="CT24" i="1"/>
  <c r="DK24" i="1" s="1"/>
  <c r="BU116" i="1"/>
  <c r="BU121" i="1"/>
  <c r="BU98" i="1"/>
  <c r="BU74" i="1"/>
  <c r="BU78" i="1"/>
  <c r="CC91" i="1"/>
  <c r="BH91" i="1"/>
  <c r="BH114" i="1"/>
  <c r="CC114" i="1"/>
  <c r="BW106" i="1"/>
  <c r="BW116" i="1"/>
  <c r="BF116" i="1"/>
  <c r="BW101" i="1"/>
  <c r="BF101" i="1"/>
  <c r="BW89" i="1"/>
  <c r="BX130" i="1"/>
  <c r="BF117" i="1"/>
  <c r="BX101" i="1"/>
  <c r="CB114" i="1"/>
  <c r="DE114" i="1" s="1"/>
  <c r="CB98" i="1"/>
  <c r="DE98" i="1" s="1"/>
  <c r="BG90" i="1"/>
  <c r="CB90" i="1"/>
  <c r="DE90" i="1" s="1"/>
  <c r="BG91" i="1"/>
  <c r="CB91" i="1"/>
  <c r="DE91" i="1" s="1"/>
  <c r="BD130" i="1"/>
  <c r="BQ130" i="1"/>
  <c r="BQ100" i="1"/>
  <c r="BD100" i="1"/>
  <c r="BD101" i="1"/>
  <c r="BQ101" i="1"/>
  <c r="BQ88" i="1"/>
  <c r="BD88" i="1"/>
  <c r="BD70" i="1"/>
  <c r="BQ70" i="1"/>
  <c r="BQ55" i="1"/>
  <c r="CL120" i="1"/>
  <c r="BK117" i="1"/>
  <c r="CL117" i="1"/>
  <c r="CL114" i="1"/>
  <c r="BK34" i="1"/>
  <c r="CL34" i="1"/>
  <c r="CT131" i="1"/>
  <c r="DK131" i="1" s="1"/>
  <c r="BU120" i="1"/>
  <c r="BU91" i="1"/>
  <c r="BU73" i="1"/>
  <c r="BH116" i="1"/>
  <c r="CC116" i="1"/>
  <c r="CC119" i="1"/>
  <c r="CC100" i="1"/>
  <c r="CU128" i="1"/>
  <c r="CE130" i="1"/>
  <c r="DF130" i="1" s="1"/>
  <c r="CE97" i="1"/>
  <c r="DF97" i="1" s="1"/>
  <c r="CE120" i="1"/>
  <c r="DF120" i="1" s="1"/>
  <c r="CE102" i="1"/>
  <c r="DF102" i="1" s="1"/>
  <c r="CO114" i="1"/>
  <c r="BS65" i="1"/>
  <c r="DB65" i="1" s="1"/>
  <c r="DO65" i="1" s="1"/>
  <c r="CA131" i="1"/>
  <c r="CA124" i="1"/>
  <c r="CA116" i="1"/>
  <c r="CA96" i="1"/>
  <c r="CK131" i="1"/>
  <c r="DH131" i="1" s="1"/>
  <c r="CS125" i="1"/>
  <c r="CS124" i="1"/>
  <c r="BT97" i="1"/>
  <c r="BE97" i="1"/>
  <c r="BT100" i="1"/>
  <c r="BE100" i="1"/>
  <c r="BE86" i="1"/>
  <c r="BT86" i="1"/>
  <c r="CB101" i="1"/>
  <c r="DE101" i="1" s="1"/>
  <c r="CB119" i="1"/>
  <c r="DE119" i="1" s="1"/>
  <c r="CB109" i="1"/>
  <c r="DE109" i="1" s="1"/>
  <c r="BD119" i="1"/>
  <c r="BQ119" i="1"/>
  <c r="BQ78" i="1"/>
  <c r="BD78" i="1"/>
  <c r="BD66" i="1"/>
  <c r="BQ66" i="1"/>
  <c r="BQ57" i="1"/>
  <c r="CL125" i="1"/>
  <c r="CT130" i="1"/>
  <c r="DK130" i="1" s="1"/>
  <c r="CT34" i="1"/>
  <c r="DK34" i="1" s="1"/>
  <c r="BU117" i="1"/>
  <c r="BU109" i="1"/>
  <c r="CM121" i="1"/>
  <c r="CU34" i="1"/>
  <c r="BN34" i="1"/>
  <c r="BV130" i="1"/>
  <c r="DC130" i="1" s="1"/>
  <c r="BE115" i="1"/>
  <c r="BV115" i="1"/>
  <c r="DC115" i="1" s="1"/>
  <c r="BV98" i="1"/>
  <c r="DC98" i="1" s="1"/>
  <c r="CD97" i="1"/>
  <c r="CD106" i="1"/>
  <c r="BH103" i="1"/>
  <c r="CD103" i="1"/>
  <c r="CA24" i="1"/>
  <c r="CK121" i="1"/>
  <c r="DH121" i="1" s="1"/>
  <c r="CS118" i="1"/>
  <c r="BT98" i="1"/>
  <c r="BE98" i="1"/>
  <c r="BT124" i="1"/>
  <c r="BT121" i="1"/>
  <c r="BE96" i="1"/>
  <c r="BT96" i="1"/>
  <c r="BE83" i="1"/>
  <c r="BT83" i="1"/>
  <c r="BE90" i="1"/>
  <c r="BT90" i="1"/>
  <c r="CB118" i="1"/>
  <c r="DE118" i="1" s="1"/>
  <c r="BD131" i="1"/>
  <c r="BQ131" i="1"/>
  <c r="BD118" i="1"/>
  <c r="BQ118" i="1"/>
  <c r="BD82" i="1"/>
  <c r="BQ82" i="1"/>
  <c r="BQ91" i="1"/>
  <c r="BD91" i="1"/>
  <c r="BQ64" i="1"/>
  <c r="BD64" i="1"/>
  <c r="BQ56" i="1"/>
  <c r="CL119" i="1"/>
  <c r="BU128" i="1"/>
  <c r="BU124" i="1"/>
  <c r="BU114" i="1"/>
  <c r="BU90" i="1"/>
  <c r="BU77" i="1"/>
  <c r="BU85" i="1"/>
  <c r="BU24" i="1"/>
  <c r="CC118" i="1"/>
  <c r="BH106" i="1"/>
  <c r="CC106" i="1"/>
  <c r="CC102" i="1"/>
  <c r="BH102" i="1"/>
  <c r="CM34" i="1"/>
  <c r="CD24" i="1"/>
  <c r="CO125" i="1"/>
  <c r="BL125" i="1"/>
  <c r="BS80" i="1"/>
  <c r="DB80" i="1" s="1"/>
  <c r="DO80" i="1" s="1"/>
  <c r="BS66" i="1"/>
  <c r="DB66" i="1" s="1"/>
  <c r="DO66" i="1" s="1"/>
  <c r="CK115" i="1"/>
  <c r="DH115" i="1" s="1"/>
  <c r="BT128" i="1"/>
  <c r="BE131" i="1"/>
  <c r="BT120" i="1"/>
  <c r="BT106" i="1"/>
  <c r="BE103" i="1"/>
  <c r="BT103" i="1"/>
  <c r="BT70" i="1"/>
  <c r="BT68" i="1"/>
  <c r="CB130" i="1"/>
  <c r="DE130" i="1" s="1"/>
  <c r="CB116" i="1"/>
  <c r="DE116" i="1" s="1"/>
  <c r="BQ128" i="1"/>
  <c r="BD128" i="1"/>
  <c r="BQ109" i="1"/>
  <c r="BQ86" i="1"/>
  <c r="BD86" i="1"/>
  <c r="BQ68" i="1"/>
  <c r="BD68" i="1"/>
  <c r="BQ73" i="1"/>
  <c r="BD73" i="1"/>
  <c r="BQ60" i="1"/>
  <c r="CL118" i="1"/>
  <c r="CT121" i="1"/>
  <c r="DK121" i="1" s="1"/>
  <c r="BU125" i="1"/>
  <c r="BU115" i="1"/>
  <c r="BU97" i="1"/>
  <c r="BU100" i="1"/>
  <c r="BE88" i="1"/>
  <c r="BU88" i="1"/>
  <c r="BU80" i="1"/>
  <c r="BH131" i="1"/>
  <c r="CC131" i="1"/>
  <c r="CC97" i="1"/>
  <c r="BH97" i="1"/>
  <c r="CN116" i="1"/>
  <c r="DI116" i="1" s="1"/>
  <c r="BS78" i="1"/>
  <c r="DB78" i="1" s="1"/>
  <c r="DO78" i="1" s="1"/>
  <c r="CA109" i="1"/>
  <c r="CA120" i="1"/>
  <c r="CA98" i="1"/>
  <c r="CA90" i="1"/>
  <c r="CA34" i="1"/>
  <c r="CK128" i="1"/>
  <c r="DH128" i="1" s="1"/>
  <c r="CK117" i="1"/>
  <c r="DH117" i="1" s="1"/>
  <c r="CK114" i="1"/>
  <c r="DH114" i="1" s="1"/>
  <c r="BJ24" i="1"/>
  <c r="CK24" i="1"/>
  <c r="DH24" i="1" s="1"/>
  <c r="BT125" i="1"/>
  <c r="BE114" i="1"/>
  <c r="BT114" i="1"/>
  <c r="BT117" i="1"/>
  <c r="BT89" i="1"/>
  <c r="BT85" i="1"/>
  <c r="BE85" i="1"/>
  <c r="BQ125" i="1"/>
  <c r="BD125" i="1"/>
  <c r="BD115" i="1"/>
  <c r="BQ115" i="1"/>
  <c r="BD89" i="1"/>
  <c r="BQ97" i="1"/>
  <c r="BD97" i="1"/>
  <c r="BQ77" i="1"/>
  <c r="BD77" i="1"/>
  <c r="BQ67" i="1"/>
  <c r="BD67" i="1"/>
  <c r="C50" i="3" s="1"/>
  <c r="BK121" i="1"/>
  <c r="CL121" i="1"/>
  <c r="CL124" i="1"/>
  <c r="BK116" i="1"/>
  <c r="CL116" i="1"/>
  <c r="CL24" i="1"/>
  <c r="BK24" i="1"/>
  <c r="BU119" i="1"/>
  <c r="BU84" i="1"/>
  <c r="BU103" i="1"/>
  <c r="BU86" i="1"/>
  <c r="CC121" i="1"/>
  <c r="CC96" i="1"/>
  <c r="BH96" i="1"/>
  <c r="CM130" i="1"/>
  <c r="CM114" i="1"/>
  <c r="CM120" i="1"/>
  <c r="BV24" i="1"/>
  <c r="DC24" i="1" s="1"/>
  <c r="BW82" i="1"/>
  <c r="BF34" i="1"/>
  <c r="BW34" i="1"/>
  <c r="BI24" i="1"/>
  <c r="CF24" i="1"/>
  <c r="BS84" i="1"/>
  <c r="DB84" i="1" s="1"/>
  <c r="DO84" i="1" s="1"/>
  <c r="CA130" i="1"/>
  <c r="BG102" i="1"/>
  <c r="CA102" i="1"/>
  <c r="CA117" i="1"/>
  <c r="CK125" i="1"/>
  <c r="DH125" i="1" s="1"/>
  <c r="CS121" i="1"/>
  <c r="BT119" i="1"/>
  <c r="BE119" i="1"/>
  <c r="BE102" i="1"/>
  <c r="BT102" i="1"/>
  <c r="BT88" i="1"/>
  <c r="BT78" i="1"/>
  <c r="BE76" i="1"/>
  <c r="BE80" i="1"/>
  <c r="BT80" i="1"/>
  <c r="CB102" i="1"/>
  <c r="DE102" i="1" s="1"/>
  <c r="CB121" i="1"/>
  <c r="DE121" i="1" s="1"/>
  <c r="CB106" i="1"/>
  <c r="DE106" i="1" s="1"/>
  <c r="CB100" i="1"/>
  <c r="DE100" i="1" s="1"/>
  <c r="BQ121" i="1"/>
  <c r="BD121" i="1"/>
  <c r="BD103" i="1"/>
  <c r="BQ103" i="1"/>
  <c r="BQ106" i="1"/>
  <c r="BD106" i="1"/>
  <c r="BD83" i="1"/>
  <c r="BD65" i="1"/>
  <c r="CL115" i="1"/>
  <c r="BM124" i="1"/>
  <c r="CT124" i="1"/>
  <c r="DK124" i="1" s="1"/>
  <c r="BU130" i="1"/>
  <c r="BU131" i="1"/>
  <c r="BU102" i="1"/>
  <c r="BU76" i="1"/>
  <c r="BU83" i="1"/>
  <c r="BU82" i="1"/>
  <c r="CC128" i="1"/>
  <c r="CC120" i="1"/>
  <c r="CC90" i="1"/>
  <c r="CC34" i="1"/>
  <c r="BH34" i="1"/>
  <c r="CM125" i="1"/>
  <c r="CM117" i="1"/>
  <c r="CD125" i="1"/>
  <c r="BH121" i="1"/>
  <c r="CD121" i="1"/>
  <c r="CF96" i="1"/>
  <c r="CF120" i="1"/>
  <c r="BI120" i="1"/>
  <c r="BI100" i="1"/>
  <c r="CF100" i="1"/>
  <c r="CU130" i="1"/>
  <c r="BV114" i="1"/>
  <c r="DC114" i="1" s="1"/>
  <c r="CD131" i="1"/>
  <c r="CD115" i="1"/>
  <c r="CD34" i="1"/>
  <c r="CN128" i="1"/>
  <c r="DI128" i="1" s="1"/>
  <c r="CN119" i="1"/>
  <c r="DI119" i="1" s="1"/>
  <c r="CV131" i="1"/>
  <c r="BW119" i="1"/>
  <c r="BF119" i="1"/>
  <c r="BW91" i="1"/>
  <c r="BF91" i="1"/>
  <c r="BW90" i="1"/>
  <c r="BF90" i="1"/>
  <c r="CE121" i="1"/>
  <c r="DF121" i="1" s="1"/>
  <c r="CE115" i="1"/>
  <c r="DF115" i="1" s="1"/>
  <c r="BL24" i="1"/>
  <c r="CO24" i="1"/>
  <c r="CW34" i="1"/>
  <c r="DL34" i="1" s="1"/>
  <c r="BX131" i="1"/>
  <c r="BF121" i="1"/>
  <c r="BX103" i="1"/>
  <c r="CF115" i="1"/>
  <c r="BI34" i="1"/>
  <c r="CF34" i="1"/>
  <c r="CC24" i="1"/>
  <c r="BH24" i="1"/>
  <c r="CM124" i="1"/>
  <c r="CM119" i="1"/>
  <c r="BV101" i="1"/>
  <c r="DC101" i="1" s="1"/>
  <c r="BV89" i="1"/>
  <c r="DC89" i="1" s="1"/>
  <c r="CD109" i="1"/>
  <c r="CD100" i="1"/>
  <c r="CN125" i="1"/>
  <c r="DI125" i="1" s="1"/>
  <c r="CN118" i="1"/>
  <c r="DI118" i="1" s="1"/>
  <c r="CV24" i="1"/>
  <c r="BW128" i="1"/>
  <c r="BW118" i="1"/>
  <c r="BW88" i="1"/>
  <c r="BF88" i="1"/>
  <c r="BF102" i="1"/>
  <c r="BW102" i="1"/>
  <c r="CE106" i="1"/>
  <c r="DF106" i="1" s="1"/>
  <c r="CE103" i="1"/>
  <c r="DF103" i="1" s="1"/>
  <c r="CE98" i="1"/>
  <c r="DF98" i="1" s="1"/>
  <c r="CE24" i="1"/>
  <c r="DF24" i="1" s="1"/>
  <c r="CO128" i="1"/>
  <c r="CO121" i="1"/>
  <c r="BL121" i="1"/>
  <c r="CO34" i="1"/>
  <c r="BL34" i="1"/>
  <c r="BF120" i="1"/>
  <c r="BX102" i="1"/>
  <c r="BX90" i="1"/>
  <c r="CF121" i="1"/>
  <c r="CF98" i="1"/>
  <c r="CU125" i="1"/>
  <c r="BE125" i="1"/>
  <c r="BV125" i="1"/>
  <c r="DC125" i="1" s="1"/>
  <c r="BE120" i="1"/>
  <c r="BV120" i="1"/>
  <c r="DC120" i="1" s="1"/>
  <c r="BV118" i="1"/>
  <c r="DC118" i="1" s="1"/>
  <c r="BV100" i="1"/>
  <c r="DC100" i="1" s="1"/>
  <c r="BV91" i="1"/>
  <c r="DC91" i="1" s="1"/>
  <c r="CD114" i="1"/>
  <c r="CD102" i="1"/>
  <c r="CN34" i="1"/>
  <c r="DI34" i="1" s="1"/>
  <c r="CV130" i="1"/>
  <c r="BW115" i="1"/>
  <c r="BW98" i="1"/>
  <c r="BF98" i="1"/>
  <c r="CE128" i="1"/>
  <c r="DF128" i="1" s="1"/>
  <c r="CE114" i="1"/>
  <c r="DF114" i="1" s="1"/>
  <c r="CE117" i="1"/>
  <c r="DF117" i="1" s="1"/>
  <c r="CE101" i="1"/>
  <c r="DF101" i="1" s="1"/>
  <c r="CE96" i="1"/>
  <c r="DF96" i="1" s="1"/>
  <c r="CO119" i="1"/>
  <c r="BL117" i="1"/>
  <c r="CO117" i="1"/>
  <c r="CW24" i="1"/>
  <c r="DL24" i="1" s="1"/>
  <c r="BX89" i="1"/>
  <c r="CF130" i="1"/>
  <c r="BI117" i="1"/>
  <c r="CF117" i="1"/>
  <c r="CF103" i="1"/>
  <c r="BI103" i="1"/>
  <c r="CM115" i="1"/>
  <c r="CM24" i="1"/>
  <c r="BE121" i="1"/>
  <c r="BV121" i="1"/>
  <c r="DC121" i="1" s="1"/>
  <c r="BV78" i="1"/>
  <c r="DC78" i="1" s="1"/>
  <c r="BV84" i="1"/>
  <c r="DC84" i="1" s="1"/>
  <c r="BV85" i="1"/>
  <c r="DC85" i="1" s="1"/>
  <c r="BV83" i="1"/>
  <c r="DC83" i="1" s="1"/>
  <c r="CD124" i="1"/>
  <c r="CD101" i="1"/>
  <c r="CN130" i="1"/>
  <c r="DI130" i="1" s="1"/>
  <c r="CN121" i="1"/>
  <c r="DI121" i="1" s="1"/>
  <c r="BW84" i="1"/>
  <c r="BW100" i="1"/>
  <c r="BF100" i="1"/>
  <c r="BW109" i="1"/>
  <c r="BF109" i="1"/>
  <c r="BL124" i="1"/>
  <c r="BL118" i="1"/>
  <c r="CO118" i="1"/>
  <c r="BF128" i="1"/>
  <c r="BX128" i="1"/>
  <c r="BX96" i="1"/>
  <c r="BX86" i="1"/>
  <c r="CF131" i="1"/>
  <c r="BI131" i="1"/>
  <c r="CF114" i="1"/>
  <c r="BI114" i="1"/>
  <c r="CF109" i="1"/>
  <c r="CF102" i="1"/>
  <c r="BI102" i="1"/>
  <c r="BI106" i="1"/>
  <c r="CF106" i="1"/>
  <c r="CF90" i="1"/>
  <c r="CN24" i="1"/>
  <c r="DI24" i="1" s="1"/>
  <c r="BW124" i="1"/>
  <c r="BW120" i="1"/>
  <c r="BF96" i="1"/>
  <c r="BW96" i="1"/>
  <c r="CE119" i="1"/>
  <c r="DF119" i="1" s="1"/>
  <c r="CE90" i="1"/>
  <c r="DF90" i="1" s="1"/>
  <c r="CE34" i="1"/>
  <c r="DF34" i="1" s="1"/>
  <c r="CO116" i="1"/>
  <c r="BF124" i="1"/>
  <c r="BX124" i="1"/>
  <c r="BF118" i="1"/>
  <c r="BX34" i="1"/>
  <c r="BX24" i="1"/>
  <c r="CF128" i="1"/>
  <c r="CF119" i="1"/>
  <c r="BI101" i="1"/>
  <c r="CF101" i="1"/>
  <c r="BV77" i="1"/>
  <c r="DC77" i="1" s="1"/>
  <c r="BH128" i="1"/>
  <c r="CD128" i="1"/>
  <c r="BH120" i="1"/>
  <c r="CD120" i="1"/>
  <c r="CD96" i="1"/>
  <c r="BH118" i="1"/>
  <c r="CD118" i="1"/>
  <c r="CN114" i="1"/>
  <c r="DI114" i="1" s="1"/>
  <c r="CN117" i="1"/>
  <c r="DI117" i="1" s="1"/>
  <c r="CV34" i="1"/>
  <c r="BW121" i="1"/>
  <c r="BW117" i="1"/>
  <c r="BW103" i="1"/>
  <c r="BF103" i="1"/>
  <c r="BW85" i="1"/>
  <c r="BF24" i="1"/>
  <c r="BW24" i="1"/>
  <c r="CE118" i="1"/>
  <c r="DF118" i="1" s="1"/>
  <c r="CE109" i="1"/>
  <c r="DF109" i="1" s="1"/>
  <c r="CO131" i="1"/>
  <c r="BL130" i="1"/>
  <c r="CO130" i="1"/>
  <c r="BL115" i="1"/>
  <c r="CO115" i="1"/>
  <c r="BX116" i="1"/>
  <c r="BX85" i="1"/>
  <c r="CF125" i="1"/>
  <c r="BI118" i="1"/>
  <c r="CF118" i="1"/>
  <c r="BN24" i="1"/>
  <c r="CU24" i="1"/>
  <c r="BV128" i="1"/>
  <c r="DC128" i="1" s="1"/>
  <c r="BV109" i="1"/>
  <c r="DC109" i="1" s="1"/>
  <c r="BV88" i="1"/>
  <c r="DC88" i="1" s="1"/>
  <c r="ED88" i="1" s="1"/>
  <c r="BV90" i="1"/>
  <c r="DC90" i="1" s="1"/>
  <c r="BV80" i="1"/>
  <c r="DC80" i="1" s="1"/>
  <c r="BV34" i="1"/>
  <c r="DC34" i="1" s="1"/>
  <c r="CD116" i="1"/>
  <c r="CN131" i="1"/>
  <c r="DI131" i="1" s="1"/>
  <c r="BW130" i="1"/>
  <c r="BF130" i="1"/>
  <c r="BW131" i="1"/>
  <c r="BF131" i="1"/>
  <c r="BW114" i="1"/>
  <c r="BW97" i="1"/>
  <c r="CE116" i="1"/>
  <c r="DF116" i="1" s="1"/>
  <c r="BF115" i="1"/>
  <c r="BX115" i="1"/>
  <c r="BX100" i="1"/>
  <c r="BX106" i="1"/>
  <c r="CF116" i="1"/>
  <c r="BI116" i="1"/>
  <c r="T195" i="1"/>
  <c r="T139" i="1"/>
  <c r="S163" i="1"/>
  <c r="S135" i="1"/>
  <c r="S180" i="1"/>
  <c r="U174" i="1"/>
  <c r="S142" i="1"/>
  <c r="S197" i="1"/>
  <c r="T137" i="1"/>
  <c r="S178" i="1"/>
  <c r="S145" i="1"/>
  <c r="U148" i="1"/>
  <c r="S156" i="1"/>
  <c r="S153" i="1"/>
  <c r="T162" i="1"/>
  <c r="U188" i="1"/>
  <c r="U152" i="1"/>
  <c r="BD152" i="1" s="1"/>
  <c r="U134" i="1"/>
  <c r="BD134" i="1" s="1"/>
  <c r="U145" i="1"/>
  <c r="U197" i="1"/>
  <c r="U176" i="1"/>
  <c r="BD176" i="1" s="1"/>
  <c r="U200" i="1"/>
  <c r="BD200" i="1" s="1"/>
  <c r="U195" i="1"/>
  <c r="U135" i="1"/>
  <c r="U180" i="1"/>
  <c r="U163" i="1"/>
  <c r="U142" i="1"/>
  <c r="U146" i="1"/>
  <c r="U189" i="1"/>
  <c r="U193" i="1"/>
  <c r="U137" i="1"/>
  <c r="U181" i="1"/>
  <c r="BD181" i="1" s="1"/>
  <c r="U139" i="1"/>
  <c r="U201" i="1"/>
  <c r="S193" i="1"/>
  <c r="T193" i="1"/>
  <c r="U156" i="1"/>
  <c r="T188" i="1"/>
  <c r="S188" i="1"/>
  <c r="T189" i="1"/>
  <c r="S201" i="1"/>
  <c r="S146" i="1"/>
  <c r="S189" i="1"/>
  <c r="S171" i="1"/>
  <c r="T171" i="1"/>
  <c r="U171" i="1"/>
  <c r="S202" i="1"/>
  <c r="T202" i="1"/>
  <c r="U202" i="1"/>
  <c r="T159" i="1"/>
  <c r="S159" i="1"/>
  <c r="U159" i="1"/>
  <c r="T199" i="1"/>
  <c r="S199" i="1"/>
  <c r="U199" i="1"/>
  <c r="S170" i="1"/>
  <c r="U170" i="1"/>
  <c r="T170" i="1"/>
  <c r="S196" i="1"/>
  <c r="T196" i="1"/>
  <c r="U196" i="1"/>
  <c r="S198" i="1"/>
  <c r="T198" i="1"/>
  <c r="U198" i="1"/>
  <c r="S205" i="1"/>
  <c r="T205" i="1"/>
  <c r="U205" i="1"/>
  <c r="S177" i="1"/>
  <c r="T177" i="1"/>
  <c r="U177" i="1"/>
  <c r="U147" i="1"/>
  <c r="S147" i="1"/>
  <c r="T147" i="1"/>
  <c r="S141" i="1"/>
  <c r="U141" i="1"/>
  <c r="T141" i="1"/>
  <c r="U158" i="1"/>
  <c r="S158" i="1"/>
  <c r="T158" i="1"/>
  <c r="S186" i="1"/>
  <c r="T186" i="1"/>
  <c r="U186" i="1"/>
  <c r="S136" i="1"/>
  <c r="T136" i="1"/>
  <c r="U136" i="1"/>
  <c r="T172" i="1"/>
  <c r="U172" i="1"/>
  <c r="S172" i="1"/>
  <c r="S191" i="1"/>
  <c r="T191" i="1"/>
  <c r="U191" i="1"/>
  <c r="S182" i="1"/>
  <c r="T182" i="1"/>
  <c r="U182" i="1"/>
  <c r="S187" i="1"/>
  <c r="T187" i="1"/>
  <c r="U187" i="1"/>
  <c r="S190" i="1"/>
  <c r="U190" i="1"/>
  <c r="T190" i="1"/>
  <c r="S165" i="1"/>
  <c r="T165" i="1"/>
  <c r="U165" i="1"/>
  <c r="S167" i="1"/>
  <c r="T167" i="1"/>
  <c r="U167" i="1"/>
  <c r="T160" i="1"/>
  <c r="S160" i="1"/>
  <c r="U160" i="1"/>
  <c r="S155" i="1"/>
  <c r="T155" i="1"/>
  <c r="U155" i="1"/>
  <c r="S203" i="1"/>
  <c r="T203" i="1"/>
  <c r="U203" i="1"/>
  <c r="S154" i="1"/>
  <c r="T154" i="1"/>
  <c r="U154" i="1"/>
  <c r="S143" i="1"/>
  <c r="T143" i="1"/>
  <c r="U143" i="1"/>
  <c r="S144" i="1"/>
  <c r="T144" i="1"/>
  <c r="U144" i="1"/>
  <c r="T140" i="1"/>
  <c r="U140" i="1"/>
  <c r="S140" i="1"/>
  <c r="S164" i="1"/>
  <c r="T164" i="1"/>
  <c r="U164" i="1"/>
  <c r="U173" i="1"/>
  <c r="S173" i="1"/>
  <c r="T173" i="1"/>
  <c r="U168" i="1"/>
  <c r="S168" i="1"/>
  <c r="T168" i="1"/>
  <c r="S194" i="1"/>
  <c r="T194" i="1"/>
  <c r="U194" i="1"/>
  <c r="S166" i="1"/>
  <c r="T166" i="1"/>
  <c r="U166" i="1"/>
  <c r="S184" i="1"/>
  <c r="T184" i="1"/>
  <c r="U184" i="1"/>
  <c r="T161" i="1"/>
  <c r="S161" i="1"/>
  <c r="U161" i="1"/>
  <c r="S179" i="1"/>
  <c r="T179" i="1"/>
  <c r="U179" i="1"/>
  <c r="S157" i="1"/>
  <c r="U157" i="1"/>
  <c r="T157" i="1"/>
  <c r="S185" i="1"/>
  <c r="U185" i="1"/>
  <c r="T185" i="1"/>
  <c r="S192" i="1"/>
  <c r="T192" i="1"/>
  <c r="U192" i="1"/>
  <c r="U138" i="1"/>
  <c r="S138" i="1"/>
  <c r="T138" i="1"/>
  <c r="S149" i="1"/>
  <c r="T149" i="1"/>
  <c r="U149" i="1"/>
  <c r="S169" i="1"/>
  <c r="T169" i="1"/>
  <c r="U169" i="1"/>
  <c r="T175" i="1"/>
  <c r="U175" i="1"/>
  <c r="S175" i="1"/>
  <c r="S204" i="1"/>
  <c r="T204" i="1"/>
  <c r="U204" i="1"/>
  <c r="U151" i="1"/>
  <c r="T151" i="1"/>
  <c r="S151" i="1"/>
  <c r="U133" i="1"/>
  <c r="V16" i="1"/>
  <c r="AV42" i="1" l="1"/>
  <c r="CT42" i="1" s="1"/>
  <c r="DK42" i="1" s="1"/>
  <c r="AX30" i="1"/>
  <c r="W29" i="1"/>
  <c r="AZ45" i="1"/>
  <c r="D6" i="3"/>
  <c r="D19" i="3" s="1"/>
  <c r="D38" i="3" s="1"/>
  <c r="D58" i="3" s="1"/>
  <c r="D20" i="3"/>
  <c r="D39" i="3" s="1"/>
  <c r="D59" i="3" s="1"/>
  <c r="C20" i="3"/>
  <c r="C39" i="3" s="1"/>
  <c r="C59" i="3" s="1"/>
  <c r="C6" i="3"/>
  <c r="C19" i="3" s="1"/>
  <c r="C38" i="3" s="1"/>
  <c r="C58" i="3" s="1"/>
  <c r="G20" i="3"/>
  <c r="G39" i="3" s="1"/>
  <c r="G59" i="3" s="1"/>
  <c r="G6" i="3"/>
  <c r="G19" i="3" s="1"/>
  <c r="G38" i="3" s="1"/>
  <c r="G58" i="3" s="1"/>
  <c r="F20" i="3"/>
  <c r="F39" i="3" s="1"/>
  <c r="F59" i="3" s="1"/>
  <c r="F6" i="3"/>
  <c r="F19" i="3" s="1"/>
  <c r="F38" i="3" s="1"/>
  <c r="F58" i="3" s="1"/>
  <c r="L20" i="3"/>
  <c r="L39" i="3" s="1"/>
  <c r="L59" i="3" s="1"/>
  <c r="L6" i="3"/>
  <c r="L19" i="3" s="1"/>
  <c r="L38" i="3" s="1"/>
  <c r="L58" i="3" s="1"/>
  <c r="K6" i="3"/>
  <c r="K19" i="3" s="1"/>
  <c r="K38" i="3" s="1"/>
  <c r="K58" i="3" s="1"/>
  <c r="K20" i="3"/>
  <c r="K39" i="3" s="1"/>
  <c r="K59" i="3" s="1"/>
  <c r="H20" i="3"/>
  <c r="H39" i="3" s="1"/>
  <c r="H59" i="3" s="1"/>
  <c r="H6" i="3"/>
  <c r="H19" i="3" s="1"/>
  <c r="H38" i="3" s="1"/>
  <c r="H58" i="3" s="1"/>
  <c r="J6" i="3"/>
  <c r="J19" i="3" s="1"/>
  <c r="J38" i="3" s="1"/>
  <c r="J58" i="3" s="1"/>
  <c r="J20" i="3"/>
  <c r="J39" i="3" s="1"/>
  <c r="J59" i="3" s="1"/>
  <c r="M6" i="3"/>
  <c r="M19" i="3" s="1"/>
  <c r="M38" i="3" s="1"/>
  <c r="M58" i="3" s="1"/>
  <c r="M20" i="3"/>
  <c r="M39" i="3" s="1"/>
  <c r="M59" i="3" s="1"/>
  <c r="AW45" i="1"/>
  <c r="AX108" i="1"/>
  <c r="AC30" i="1"/>
  <c r="AA20" i="1"/>
  <c r="BY20" i="1" s="1"/>
  <c r="DD20" i="1" s="1"/>
  <c r="AU42" i="1"/>
  <c r="AM30" i="1"/>
  <c r="T29" i="1"/>
  <c r="BR29" i="1" s="1"/>
  <c r="N20" i="3"/>
  <c r="N39" i="3" s="1"/>
  <c r="N59" i="3" s="1"/>
  <c r="N6" i="3"/>
  <c r="N19" i="3" s="1"/>
  <c r="N38" i="3" s="1"/>
  <c r="N58" i="3" s="1"/>
  <c r="E6" i="3"/>
  <c r="E19" i="3" s="1"/>
  <c r="E38" i="3" s="1"/>
  <c r="E58" i="3" s="1"/>
  <c r="E20" i="3"/>
  <c r="E39" i="3" s="1"/>
  <c r="E59" i="3" s="1"/>
  <c r="I20" i="3"/>
  <c r="I39" i="3" s="1"/>
  <c r="I59" i="3" s="1"/>
  <c r="I6" i="3"/>
  <c r="I19" i="3" s="1"/>
  <c r="I38" i="3" s="1"/>
  <c r="I58" i="3" s="1"/>
  <c r="AD42" i="1"/>
  <c r="CB42" i="1" s="1"/>
  <c r="DE42" i="1" s="1"/>
  <c r="AR71" i="1"/>
  <c r="X30" i="1"/>
  <c r="AT29" i="1"/>
  <c r="CR29" i="1" s="1"/>
  <c r="AZ20" i="1"/>
  <c r="BL114" i="1"/>
  <c r="BE118" i="1"/>
  <c r="BG116" i="1"/>
  <c r="BE128" i="1"/>
  <c r="BH101" i="1"/>
  <c r="BD114" i="1"/>
  <c r="BE89" i="1"/>
  <c r="BH115" i="1"/>
  <c r="BI109" i="1"/>
  <c r="BD109" i="1"/>
  <c r="BD90" i="1"/>
  <c r="BD120" i="1"/>
  <c r="BI125" i="1"/>
  <c r="BE78" i="1"/>
  <c r="BG100" i="1"/>
  <c r="BL120" i="1"/>
  <c r="BF89" i="1"/>
  <c r="BE72" i="1"/>
  <c r="BI119" i="1"/>
  <c r="BK124" i="1"/>
  <c r="CA100" i="1"/>
  <c r="BH100" i="1"/>
  <c r="BF97" i="1"/>
  <c r="BD85" i="1"/>
  <c r="BD76" i="1"/>
  <c r="BG119" i="1"/>
  <c r="CH109" i="1"/>
  <c r="DG109" i="1" s="1"/>
  <c r="AI62" i="1"/>
  <c r="CG62" i="1" s="1"/>
  <c r="AB61" i="1"/>
  <c r="AE61" i="1"/>
  <c r="AY61" i="1"/>
  <c r="CW61" i="1" s="1"/>
  <c r="DL61" i="1" s="1"/>
  <c r="Y61" i="1"/>
  <c r="AC62" i="1"/>
  <c r="U62" i="1"/>
  <c r="BS62" i="1" s="1"/>
  <c r="DB62" i="1" s="1"/>
  <c r="DO62" i="1" s="1"/>
  <c r="AW62" i="1"/>
  <c r="AU20" i="1"/>
  <c r="AC20" i="1"/>
  <c r="CA20" i="1" s="1"/>
  <c r="AX20" i="1"/>
  <c r="CV20" i="1" s="1"/>
  <c r="S42" i="1"/>
  <c r="AT23" i="1"/>
  <c r="CR23" i="1" s="1"/>
  <c r="BA107" i="1"/>
  <c r="AI30" i="1"/>
  <c r="AZ71" i="1"/>
  <c r="AS107" i="1"/>
  <c r="CQ107" i="1" s="1"/>
  <c r="DJ107" i="1" s="1"/>
  <c r="AX107" i="1"/>
  <c r="AS38" i="1"/>
  <c r="CQ38" i="1" s="1"/>
  <c r="DJ38" i="1" s="1"/>
  <c r="AV38" i="1"/>
  <c r="CT38" i="1" s="1"/>
  <c r="DK38" i="1" s="1"/>
  <c r="Y38" i="1"/>
  <c r="BW38" i="1" s="1"/>
  <c r="AY38" i="1"/>
  <c r="CW38" i="1" s="1"/>
  <c r="DL38" i="1" s="1"/>
  <c r="BA123" i="1"/>
  <c r="CY123" i="1" s="1"/>
  <c r="AP94" i="1"/>
  <c r="AL30" i="1"/>
  <c r="CJ30" i="1" s="1"/>
  <c r="AS23" i="1"/>
  <c r="CQ23" i="1" s="1"/>
  <c r="DJ23" i="1" s="1"/>
  <c r="AT99" i="1"/>
  <c r="AP45" i="1"/>
  <c r="CN45" i="1" s="1"/>
  <c r="DI45" i="1" s="1"/>
  <c r="DV45" i="1" s="1"/>
  <c r="BB23" i="1"/>
  <c r="CZ23" i="1" s="1"/>
  <c r="DM23" i="1" s="1"/>
  <c r="AF23" i="1"/>
  <c r="AW30" i="1"/>
  <c r="V29" i="1"/>
  <c r="BT29" i="1" s="1"/>
  <c r="AO29" i="1"/>
  <c r="CM29" i="1" s="1"/>
  <c r="AW71" i="1"/>
  <c r="AJ50" i="1"/>
  <c r="CH50" i="1" s="1"/>
  <c r="DG50" i="1" s="1"/>
  <c r="DT50" i="1" s="1"/>
  <c r="BD116" i="1"/>
  <c r="AK92" i="1"/>
  <c r="CI92" i="1" s="1"/>
  <c r="AR23" i="1"/>
  <c r="AN92" i="1"/>
  <c r="CL92" i="1" s="1"/>
  <c r="AL92" i="1"/>
  <c r="AI92" i="1"/>
  <c r="CG92" i="1" s="1"/>
  <c r="BI97" i="1"/>
  <c r="BU89" i="1"/>
  <c r="BG103" i="1"/>
  <c r="BJ117" i="1"/>
  <c r="AV92" i="1"/>
  <c r="AR45" i="1"/>
  <c r="CP45" i="1" s="1"/>
  <c r="AL61" i="1"/>
  <c r="CJ61" i="1" s="1"/>
  <c r="AD61" i="1"/>
  <c r="CB61" i="1" s="1"/>
  <c r="DE61" i="1" s="1"/>
  <c r="AO61" i="1"/>
  <c r="CM61" i="1" s="1"/>
  <c r="AK62" i="1"/>
  <c r="AU62" i="1"/>
  <c r="CS62" i="1" s="1"/>
  <c r="AX62" i="1"/>
  <c r="CV62" i="1" s="1"/>
  <c r="AS20" i="1"/>
  <c r="CQ20" i="1" s="1"/>
  <c r="DJ20" i="1" s="1"/>
  <c r="AE20" i="1"/>
  <c r="CC20" i="1" s="1"/>
  <c r="AP20" i="1"/>
  <c r="CN20" i="1" s="1"/>
  <c r="DI20" i="1" s="1"/>
  <c r="AH20" i="1"/>
  <c r="AZ23" i="1"/>
  <c r="AN107" i="1"/>
  <c r="AR38" i="1"/>
  <c r="CP38" i="1" s="1"/>
  <c r="BB38" i="1"/>
  <c r="CZ38" i="1" s="1"/>
  <c r="DM38" i="1" s="1"/>
  <c r="EZ38" i="1" s="1"/>
  <c r="S38" i="1"/>
  <c r="AO38" i="1"/>
  <c r="CM38" i="1" s="1"/>
  <c r="AM94" i="1"/>
  <c r="AI42" i="1"/>
  <c r="CG42" i="1" s="1"/>
  <c r="AA71" i="1"/>
  <c r="AL45" i="1"/>
  <c r="CJ45" i="1" s="1"/>
  <c r="AG42" i="1"/>
  <c r="AD23" i="1"/>
  <c r="CB23" i="1" s="1"/>
  <c r="DE23" i="1" s="1"/>
  <c r="ER23" i="1" s="1"/>
  <c r="Y50" i="1"/>
  <c r="AV108" i="1"/>
  <c r="CT108" i="1" s="1"/>
  <c r="DK108" i="1" s="1"/>
  <c r="AW92" i="1"/>
  <c r="Y30" i="1"/>
  <c r="BB29" i="1"/>
  <c r="CZ29" i="1" s="1"/>
  <c r="DM29" i="1" s="1"/>
  <c r="AN29" i="1"/>
  <c r="AQ71" i="1"/>
  <c r="AQ94" i="1"/>
  <c r="AM92" i="1"/>
  <c r="BQ114" i="1"/>
  <c r="CC101" i="1"/>
  <c r="CC115" i="1"/>
  <c r="BD117" i="1"/>
  <c r="CO120" i="1"/>
  <c r="CJ119" i="1"/>
  <c r="AR62" i="1"/>
  <c r="CP62" i="1" s="1"/>
  <c r="AV61" i="1"/>
  <c r="CT61" i="1" s="1"/>
  <c r="DK61" i="1" s="1"/>
  <c r="U61" i="1"/>
  <c r="BS61" i="1" s="1"/>
  <c r="DB61" i="1" s="1"/>
  <c r="DO61" i="1" s="1"/>
  <c r="X61" i="1"/>
  <c r="BV61" i="1" s="1"/>
  <c r="DC61" i="1" s="1"/>
  <c r="AT62" i="1"/>
  <c r="AD62" i="1"/>
  <c r="CB62" i="1" s="1"/>
  <c r="DE62" i="1" s="1"/>
  <c r="Z62" i="1"/>
  <c r="BX62" i="1" s="1"/>
  <c r="AT20" i="1"/>
  <c r="CR20" i="1" s="1"/>
  <c r="Z20" i="1"/>
  <c r="BX20" i="1" s="1"/>
  <c r="AG20" i="1"/>
  <c r="CE20" i="1" s="1"/>
  <c r="DF20" i="1" s="1"/>
  <c r="AW20" i="1"/>
  <c r="AK94" i="1"/>
  <c r="AM107" i="1"/>
  <c r="CK107" i="1" s="1"/>
  <c r="DH107" i="1" s="1"/>
  <c r="AK38" i="1"/>
  <c r="CI38" i="1" s="1"/>
  <c r="T38" i="1"/>
  <c r="BR38" i="1" s="1"/>
  <c r="AE38" i="1"/>
  <c r="Z38" i="1"/>
  <c r="BX38" i="1" s="1"/>
  <c r="AJ94" i="1"/>
  <c r="AU94" i="1"/>
  <c r="CS94" i="1" s="1"/>
  <c r="AA62" i="1"/>
  <c r="AB38" i="1"/>
  <c r="AI61" i="1"/>
  <c r="CG61" i="1" s="1"/>
  <c r="AZ61" i="1"/>
  <c r="AO45" i="1"/>
  <c r="CM45" i="1" s="1"/>
  <c r="AK23" i="1"/>
  <c r="CI23" i="1" s="1"/>
  <c r="AW23" i="1"/>
  <c r="AQ108" i="1"/>
  <c r="AS92" i="1"/>
  <c r="AP92" i="1"/>
  <c r="CN92" i="1" s="1"/>
  <c r="DI92" i="1" s="1"/>
  <c r="AH30" i="1"/>
  <c r="AJ29" i="1"/>
  <c r="CH29" i="1" s="1"/>
  <c r="DG29" i="1" s="1"/>
  <c r="AP29" i="1"/>
  <c r="CN29" i="1" s="1"/>
  <c r="DI29" i="1" s="1"/>
  <c r="AF71" i="1"/>
  <c r="CD71" i="1" s="1"/>
  <c r="AX23" i="1"/>
  <c r="BF114" i="1"/>
  <c r="AO23" i="1"/>
  <c r="AI38" i="1"/>
  <c r="CG38" i="1" s="1"/>
  <c r="AZ38" i="1"/>
  <c r="W61" i="1"/>
  <c r="BU61" i="1" s="1"/>
  <c r="AG61" i="1"/>
  <c r="CE61" i="1" s="1"/>
  <c r="DF61" i="1" s="1"/>
  <c r="AX61" i="1"/>
  <c r="CV61" i="1" s="1"/>
  <c r="AB62" i="1"/>
  <c r="X62" i="1"/>
  <c r="BV62" i="1" s="1"/>
  <c r="DC62" i="1" s="1"/>
  <c r="Y62" i="1"/>
  <c r="S20" i="1"/>
  <c r="W20" i="1"/>
  <c r="X20" i="1"/>
  <c r="BV20" i="1" s="1"/>
  <c r="DC20" i="1" s="1"/>
  <c r="ED20" i="1" s="1"/>
  <c r="T23" i="1"/>
  <c r="BR23" i="1" s="1"/>
  <c r="AZ62" i="1"/>
  <c r="CX62" i="1" s="1"/>
  <c r="AO107" i="1"/>
  <c r="CM107" i="1" s="1"/>
  <c r="AP107" i="1"/>
  <c r="CN107" i="1" s="1"/>
  <c r="DI107" i="1" s="1"/>
  <c r="AJ38" i="1"/>
  <c r="CH38" i="1" s="1"/>
  <c r="DG38" i="1" s="1"/>
  <c r="W38" i="1"/>
  <c r="AM38" i="1"/>
  <c r="AP38" i="1"/>
  <c r="CN38" i="1" s="1"/>
  <c r="DI38" i="1" s="1"/>
  <c r="BB94" i="1"/>
  <c r="CZ94" i="1" s="1"/>
  <c r="DM94" i="1" s="1"/>
  <c r="AX94" i="1"/>
  <c r="CV94" i="1" s="1"/>
  <c r="AT31" i="1"/>
  <c r="CR31" i="1" s="1"/>
  <c r="AI71" i="1"/>
  <c r="CG71" i="1" s="1"/>
  <c r="AH45" i="1"/>
  <c r="AL23" i="1"/>
  <c r="CJ23" i="1" s="1"/>
  <c r="AU23" i="1"/>
  <c r="AP108" i="1"/>
  <c r="CN108" i="1" s="1"/>
  <c r="DI108" i="1" s="1"/>
  <c r="AA30" i="1"/>
  <c r="BY30" i="1" s="1"/>
  <c r="DD30" i="1" s="1"/>
  <c r="AF30" i="1"/>
  <c r="CD30" i="1" s="1"/>
  <c r="AL29" i="1"/>
  <c r="CJ29" i="1" s="1"/>
  <c r="AG29" i="1"/>
  <c r="CE29" i="1" s="1"/>
  <c r="DF29" i="1" s="1"/>
  <c r="ES29" i="1" s="1"/>
  <c r="AJ71" i="1"/>
  <c r="BJ130" i="1"/>
  <c r="BM118" i="1"/>
  <c r="BA30" i="1"/>
  <c r="CY30" i="1" s="1"/>
  <c r="AA61" i="1"/>
  <c r="BY61" i="1" s="1"/>
  <c r="DD61" i="1" s="1"/>
  <c r="AA42" i="1"/>
  <c r="BY42" i="1" s="1"/>
  <c r="DD42" i="1" s="1"/>
  <c r="DQ42" i="1" s="1"/>
  <c r="AS99" i="1"/>
  <c r="AY93" i="1"/>
  <c r="CW93" i="1" s="1"/>
  <c r="DL93" i="1" s="1"/>
  <c r="AI45" i="1"/>
  <c r="AD45" i="1"/>
  <c r="CB45" i="1" s="1"/>
  <c r="DE45" i="1" s="1"/>
  <c r="DR45" i="1" s="1"/>
  <c r="V42" i="1"/>
  <c r="BT42" i="1" s="1"/>
  <c r="AQ20" i="1"/>
  <c r="BB108" i="1"/>
  <c r="CZ108" i="1" s="1"/>
  <c r="DM108" i="1" s="1"/>
  <c r="AY108" i="1"/>
  <c r="CW108" i="1" s="1"/>
  <c r="DL108" i="1" s="1"/>
  <c r="BJ128" i="1"/>
  <c r="AB30" i="1"/>
  <c r="BZ30" i="1" s="1"/>
  <c r="AQ30" i="1"/>
  <c r="AK29" i="1"/>
  <c r="CI29" i="1" s="1"/>
  <c r="S29" i="1"/>
  <c r="X29" i="1"/>
  <c r="BV29" i="1" s="1"/>
  <c r="DC29" i="1" s="1"/>
  <c r="Y29" i="1"/>
  <c r="AS71" i="1"/>
  <c r="CQ71" i="1" s="1"/>
  <c r="DJ71" i="1" s="1"/>
  <c r="AY71" i="1"/>
  <c r="AH81" i="1"/>
  <c r="BA42" i="1"/>
  <c r="AB47" i="1"/>
  <c r="AA81" i="1"/>
  <c r="BY81" i="1" s="1"/>
  <c r="DD81" i="1" s="1"/>
  <c r="AI31" i="1"/>
  <c r="CG31" i="1" s="1"/>
  <c r="AP99" i="1"/>
  <c r="CN99" i="1" s="1"/>
  <c r="DI99" i="1" s="1"/>
  <c r="BB93" i="1"/>
  <c r="CZ93" i="1" s="1"/>
  <c r="DM93" i="1" s="1"/>
  <c r="DZ93" i="1" s="1"/>
  <c r="S45" i="1"/>
  <c r="AX45" i="1"/>
  <c r="CV45" i="1" s="1"/>
  <c r="AH42" i="1"/>
  <c r="AO108" i="1"/>
  <c r="CM108" i="1" s="1"/>
  <c r="AZ107" i="1"/>
  <c r="BB30" i="1"/>
  <c r="CZ30" i="1" s="1"/>
  <c r="DM30" i="1" s="1"/>
  <c r="V30" i="1"/>
  <c r="BT30" i="1" s="1"/>
  <c r="AV36" i="1"/>
  <c r="CT36" i="1" s="1"/>
  <c r="DK36" i="1" s="1"/>
  <c r="AS29" i="1"/>
  <c r="CQ29" i="1" s="1"/>
  <c r="DJ29" i="1" s="1"/>
  <c r="AV29" i="1"/>
  <c r="CT29" i="1" s="1"/>
  <c r="DK29" i="1" s="1"/>
  <c r="EX29" i="1" s="1"/>
  <c r="AW29" i="1"/>
  <c r="AF29" i="1"/>
  <c r="CD29" i="1" s="1"/>
  <c r="AM71" i="1"/>
  <c r="CK71" i="1" s="1"/>
  <c r="DH71" i="1" s="1"/>
  <c r="S31" i="1"/>
  <c r="AR108" i="1"/>
  <c r="CP108" i="1" s="1"/>
  <c r="BA127" i="1"/>
  <c r="CY127" i="1" s="1"/>
  <c r="AM93" i="1"/>
  <c r="CK93" i="1" s="1"/>
  <c r="DH93" i="1" s="1"/>
  <c r="AF45" i="1"/>
  <c r="CD45" i="1" s="1"/>
  <c r="AT42" i="1"/>
  <c r="CR42" i="1" s="1"/>
  <c r="AW42" i="1"/>
  <c r="AS108" i="1"/>
  <c r="CQ108" i="1" s="1"/>
  <c r="DJ108" i="1" s="1"/>
  <c r="AU108" i="1"/>
  <c r="CS108" i="1" s="1"/>
  <c r="T30" i="1"/>
  <c r="BR30" i="1" s="1"/>
  <c r="S30" i="1"/>
  <c r="BQ30" i="1" s="1"/>
  <c r="BA29" i="1"/>
  <c r="CY29" i="1" s="1"/>
  <c r="AU29" i="1"/>
  <c r="AY29" i="1"/>
  <c r="CW29" i="1" s="1"/>
  <c r="DL29" i="1" s="1"/>
  <c r="AX29" i="1"/>
  <c r="CV29" i="1" s="1"/>
  <c r="BB71" i="1"/>
  <c r="AN71" i="1"/>
  <c r="AU30" i="1"/>
  <c r="AQ93" i="1"/>
  <c r="T45" i="1"/>
  <c r="BR45" i="1" s="1"/>
  <c r="Y45" i="1"/>
  <c r="BW45" i="1" s="1"/>
  <c r="AC42" i="1"/>
  <c r="CA42" i="1" s="1"/>
  <c r="AF42" i="1"/>
  <c r="CD42" i="1" s="1"/>
  <c r="AT108" i="1"/>
  <c r="AT30" i="1"/>
  <c r="CR30" i="1" s="1"/>
  <c r="U30" i="1"/>
  <c r="BS30" i="1" s="1"/>
  <c r="DB30" i="1" s="1"/>
  <c r="DO30" i="1" s="1"/>
  <c r="AC29" i="1"/>
  <c r="CA29" i="1" s="1"/>
  <c r="AD29" i="1"/>
  <c r="CB29" i="1" s="1"/>
  <c r="DE29" i="1" s="1"/>
  <c r="AH29" i="1"/>
  <c r="AQ29" i="1"/>
  <c r="AH71" i="1"/>
  <c r="AE71" i="1"/>
  <c r="BL119" i="1"/>
  <c r="BJ121" i="1"/>
  <c r="BK114" i="1"/>
  <c r="BF125" i="1"/>
  <c r="BI124" i="1"/>
  <c r="CH95" i="1"/>
  <c r="DG95" i="1" s="1"/>
  <c r="CS111" i="1"/>
  <c r="BD98" i="1"/>
  <c r="CE42" i="1"/>
  <c r="DF42" i="1" s="1"/>
  <c r="BD133" i="1"/>
  <c r="BQ116" i="1"/>
  <c r="BG120" i="1"/>
  <c r="BD63" i="1"/>
  <c r="BD84" i="1"/>
  <c r="BG96" i="1"/>
  <c r="CA62" i="1"/>
  <c r="CY107" i="1"/>
  <c r="CV107" i="1"/>
  <c r="CT62" i="1"/>
  <c r="DK62" i="1" s="1"/>
  <c r="BU62" i="1"/>
  <c r="CR45" i="1"/>
  <c r="CZ107" i="1"/>
  <c r="DM107" i="1" s="1"/>
  <c r="CW107" i="1"/>
  <c r="DL107" i="1" s="1"/>
  <c r="EY107" i="1" s="1"/>
  <c r="CH62" i="1"/>
  <c r="DG62" i="1" s="1"/>
  <c r="EH62" i="1" s="1"/>
  <c r="CM62" i="1"/>
  <c r="CN62" i="1"/>
  <c r="DI62" i="1" s="1"/>
  <c r="CW62" i="1"/>
  <c r="DL62" i="1" s="1"/>
  <c r="CT107" i="1"/>
  <c r="DK107" i="1" s="1"/>
  <c r="CL94" i="1"/>
  <c r="BD195" i="1"/>
  <c r="CZ71" i="1"/>
  <c r="DM71" i="1" s="1"/>
  <c r="EZ71" i="1" s="1"/>
  <c r="CQ99" i="1"/>
  <c r="DJ99" i="1" s="1"/>
  <c r="CG45" i="1"/>
  <c r="CY62" i="1"/>
  <c r="BK128" i="1"/>
  <c r="BK119" i="1"/>
  <c r="BH117" i="1"/>
  <c r="BH130" i="1"/>
  <c r="CW87" i="1"/>
  <c r="DL87" i="1" s="1"/>
  <c r="BY62" i="1"/>
  <c r="DD62" i="1" s="1"/>
  <c r="CZ99" i="1"/>
  <c r="DM99" i="1" s="1"/>
  <c r="BS45" i="1"/>
  <c r="DB45" i="1" s="1"/>
  <c r="DO45" i="1" s="1"/>
  <c r="BY71" i="1"/>
  <c r="DD71" i="1" s="1"/>
  <c r="EQ71" i="1" s="1"/>
  <c r="CK99" i="1"/>
  <c r="DH99" i="1" s="1"/>
  <c r="BT45" i="1"/>
  <c r="CX45" i="1"/>
  <c r="CH59" i="1"/>
  <c r="DG59" i="1" s="1"/>
  <c r="CK59" i="1"/>
  <c r="DH59" i="1" s="1"/>
  <c r="BH98" i="1"/>
  <c r="CQ111" i="1"/>
  <c r="DJ111" i="1" s="1"/>
  <c r="EW111" i="1" s="1"/>
  <c r="CY95" i="1"/>
  <c r="CW71" i="1"/>
  <c r="DL71" i="1" s="1"/>
  <c r="CY42" i="1"/>
  <c r="CZ104" i="1"/>
  <c r="DM104" i="1" s="1"/>
  <c r="CJ59" i="1"/>
  <c r="CN111" i="1"/>
  <c r="DI111" i="1" s="1"/>
  <c r="CK95" i="1"/>
  <c r="DH95" i="1" s="1"/>
  <c r="EU95" i="1" s="1"/>
  <c r="CY108" i="1"/>
  <c r="BV30" i="1"/>
  <c r="DC30" i="1" s="1"/>
  <c r="EP30" i="1" s="1"/>
  <c r="CH71" i="1"/>
  <c r="DG71" i="1" s="1"/>
  <c r="CV71" i="1"/>
  <c r="BY75" i="1"/>
  <c r="DD75" i="1" s="1"/>
  <c r="CM23" i="1"/>
  <c r="CY94" i="1"/>
  <c r="CW94" i="1"/>
  <c r="DL94" i="1" s="1"/>
  <c r="CT111" i="1"/>
  <c r="DK111" i="1" s="1"/>
  <c r="EL111" i="1" s="1"/>
  <c r="CV23" i="1"/>
  <c r="CJ95" i="1"/>
  <c r="CN75" i="1"/>
  <c r="DI75" i="1" s="1"/>
  <c r="CN94" i="1"/>
  <c r="DI94" i="1" s="1"/>
  <c r="DV94" i="1" s="1"/>
  <c r="CM87" i="1"/>
  <c r="CP23" i="1"/>
  <c r="BX23" i="1"/>
  <c r="BG101" i="1"/>
  <c r="CI121" i="1"/>
  <c r="CJ92" i="1"/>
  <c r="CK94" i="1"/>
  <c r="DH94" i="1" s="1"/>
  <c r="CM111" i="1"/>
  <c r="CD23" i="1"/>
  <c r="CK108" i="1"/>
  <c r="DH108" i="1" s="1"/>
  <c r="DU108" i="1" s="1"/>
  <c r="CV108" i="1"/>
  <c r="CP71" i="1"/>
  <c r="CK92" i="1"/>
  <c r="DH92" i="1" s="1"/>
  <c r="CA30" i="1"/>
  <c r="CV30" i="1"/>
  <c r="BX71" i="1"/>
  <c r="CY23" i="1"/>
  <c r="BE91" i="1"/>
  <c r="CT92" i="1"/>
  <c r="DK92" i="1" s="1"/>
  <c r="CG94" i="1"/>
  <c r="CH94" i="1"/>
  <c r="DG94" i="1" s="1"/>
  <c r="DT94" i="1" s="1"/>
  <c r="CW111" i="1"/>
  <c r="DL111" i="1" s="1"/>
  <c r="DY111" i="1" s="1"/>
  <c r="BS23" i="1"/>
  <c r="DB23" i="1" s="1"/>
  <c r="DO23" i="1" s="1"/>
  <c r="CT95" i="1"/>
  <c r="DK95" i="1" s="1"/>
  <c r="DX95" i="1" s="1"/>
  <c r="CQ92" i="1"/>
  <c r="DJ92" i="1" s="1"/>
  <c r="EW92" i="1" s="1"/>
  <c r="BD96" i="1"/>
  <c r="BG121" i="1"/>
  <c r="CW23" i="1"/>
  <c r="DL23" i="1" s="1"/>
  <c r="EY23" i="1" s="1"/>
  <c r="CM95" i="1"/>
  <c r="BU71" i="1"/>
  <c r="BK118" i="1"/>
  <c r="BL128" i="1"/>
  <c r="BH124" i="1"/>
  <c r="EQ88" i="1"/>
  <c r="AR47" i="1"/>
  <c r="CP47" i="1" s="1"/>
  <c r="W19" i="1"/>
  <c r="AN19" i="1"/>
  <c r="AE19" i="1"/>
  <c r="AQ19" i="1"/>
  <c r="AQ47" i="1"/>
  <c r="BA46" i="1"/>
  <c r="CY46" i="1" s="1"/>
  <c r="AE23" i="1"/>
  <c r="AN23" i="1"/>
  <c r="AQ23" i="1"/>
  <c r="CO23" i="1" s="1"/>
  <c r="AI58" i="1"/>
  <c r="CG58" i="1" s="1"/>
  <c r="AY58" i="1"/>
  <c r="CW58" i="1" s="1"/>
  <c r="DL58" i="1" s="1"/>
  <c r="AH50" i="1"/>
  <c r="AN95" i="1"/>
  <c r="AQ95" i="1"/>
  <c r="AB41" i="1"/>
  <c r="AE41" i="1"/>
  <c r="AO41" i="1"/>
  <c r="CM41" i="1" s="1"/>
  <c r="AG41" i="1"/>
  <c r="CE41" i="1" s="1"/>
  <c r="DF41" i="1" s="1"/>
  <c r="AS94" i="1"/>
  <c r="CQ94" i="1" s="1"/>
  <c r="DJ94" i="1" s="1"/>
  <c r="AJ92" i="1"/>
  <c r="CH92" i="1" s="1"/>
  <c r="DG92" i="1" s="1"/>
  <c r="DT92" i="1" s="1"/>
  <c r="AQ92" i="1"/>
  <c r="BA110" i="1"/>
  <c r="CY110" i="1" s="1"/>
  <c r="BK115" i="1"/>
  <c r="BK120" i="1"/>
  <c r="BH125" i="1"/>
  <c r="BL131" i="1"/>
  <c r="BI128" i="1"/>
  <c r="BF85" i="1"/>
  <c r="AT94" i="1"/>
  <c r="AV94" i="1"/>
  <c r="CT94" i="1" s="1"/>
  <c r="DK94" i="1" s="1"/>
  <c r="BB111" i="1"/>
  <c r="CZ111" i="1" s="1"/>
  <c r="DM111" i="1" s="1"/>
  <c r="EZ111" i="1" s="1"/>
  <c r="AX111" i="1"/>
  <c r="CV111" i="1" s="1"/>
  <c r="AL19" i="1"/>
  <c r="CJ19" i="1" s="1"/>
  <c r="AU19" i="1"/>
  <c r="AH19" i="1"/>
  <c r="AI23" i="1"/>
  <c r="CG23" i="1" s="1"/>
  <c r="V23" i="1"/>
  <c r="BT23" i="1" s="1"/>
  <c r="S23" i="1"/>
  <c r="AH23" i="1"/>
  <c r="AN58" i="1"/>
  <c r="AT95" i="1"/>
  <c r="CR95" i="1" s="1"/>
  <c r="AW95" i="1"/>
  <c r="T41" i="1"/>
  <c r="BR41" i="1" s="1"/>
  <c r="U41" i="1"/>
  <c r="BS41" i="1" s="1"/>
  <c r="DB41" i="1" s="1"/>
  <c r="DO41" i="1" s="1"/>
  <c r="V41" i="1"/>
  <c r="BT41" i="1" s="1"/>
  <c r="AP41" i="1"/>
  <c r="CN41" i="1" s="1"/>
  <c r="DI41" i="1" s="1"/>
  <c r="AR110" i="1"/>
  <c r="CP110" i="1" s="1"/>
  <c r="BA92" i="1"/>
  <c r="CY92" i="1" s="1"/>
  <c r="AY92" i="1"/>
  <c r="CW92" i="1" s="1"/>
  <c r="DL92" i="1" s="1"/>
  <c r="AQ59" i="1"/>
  <c r="AR19" i="1"/>
  <c r="CP19" i="1" s="1"/>
  <c r="BD56" i="1"/>
  <c r="AA37" i="1"/>
  <c r="BY37" i="1" s="1"/>
  <c r="DD37" i="1" s="1"/>
  <c r="EQ37" i="1" s="1"/>
  <c r="AW94" i="1"/>
  <c r="AA19" i="1"/>
  <c r="BY19" i="1" s="1"/>
  <c r="DD19" i="1" s="1"/>
  <c r="AT111" i="1"/>
  <c r="AS19" i="1"/>
  <c r="CQ19" i="1" s="1"/>
  <c r="DJ19" i="1" s="1"/>
  <c r="EX19" i="1" s="1"/>
  <c r="T19" i="1"/>
  <c r="BR19" i="1" s="1"/>
  <c r="X19" i="1"/>
  <c r="BV19" i="1" s="1"/>
  <c r="DC19" i="1" s="1"/>
  <c r="AW19" i="1"/>
  <c r="CU19" i="1" s="1"/>
  <c r="AU47" i="1"/>
  <c r="AB23" i="1"/>
  <c r="AC23" i="1"/>
  <c r="CA23" i="1" s="1"/>
  <c r="AV23" i="1"/>
  <c r="CT23" i="1" s="1"/>
  <c r="DK23" i="1" s="1"/>
  <c r="DX23" i="1" s="1"/>
  <c r="AP23" i="1"/>
  <c r="CN23" i="1" s="1"/>
  <c r="DI23" i="1" s="1"/>
  <c r="DV23" i="1" s="1"/>
  <c r="V58" i="1"/>
  <c r="BA50" i="1"/>
  <c r="CY50" i="1" s="1"/>
  <c r="AS95" i="1"/>
  <c r="CQ95" i="1" s="1"/>
  <c r="DJ95" i="1" s="1"/>
  <c r="EW95" i="1" s="1"/>
  <c r="AP95" i="1"/>
  <c r="CN95" i="1" s="1"/>
  <c r="DI95" i="1" s="1"/>
  <c r="AS41" i="1"/>
  <c r="CQ41" i="1" s="1"/>
  <c r="DJ41" i="1" s="1"/>
  <c r="AD41" i="1"/>
  <c r="CB41" i="1" s="1"/>
  <c r="DE41" i="1" s="1"/>
  <c r="S41" i="1"/>
  <c r="Y41" i="1"/>
  <c r="BW41" i="1" s="1"/>
  <c r="AR92" i="1"/>
  <c r="CP92" i="1" s="1"/>
  <c r="AC37" i="1"/>
  <c r="CA37" i="1" s="1"/>
  <c r="AT92" i="1"/>
  <c r="CR92" i="1" s="1"/>
  <c r="AO92" i="1"/>
  <c r="AG59" i="1"/>
  <c r="CE59" i="1" s="1"/>
  <c r="DF59" i="1" s="1"/>
  <c r="DS59" i="1" s="1"/>
  <c r="AZ92" i="1"/>
  <c r="CX92" i="1" s="1"/>
  <c r="BJ114" i="1"/>
  <c r="AT19" i="1"/>
  <c r="CR19" i="1" s="1"/>
  <c r="AC19" i="1"/>
  <c r="CA19" i="1" s="1"/>
  <c r="U19" i="1"/>
  <c r="BS19" i="1" s="1"/>
  <c r="DB19" i="1" s="1"/>
  <c r="DO19" i="1" s="1"/>
  <c r="AG19" i="1"/>
  <c r="CE19" i="1" s="1"/>
  <c r="DF19" i="1" s="1"/>
  <c r="EG19" i="1" s="1"/>
  <c r="AM47" i="1"/>
  <c r="AI17" i="1"/>
  <c r="CG17" i="1" s="1"/>
  <c r="AJ23" i="1"/>
  <c r="CH23" i="1" s="1"/>
  <c r="DG23" i="1" s="1"/>
  <c r="AM23" i="1"/>
  <c r="X23" i="1"/>
  <c r="BV23" i="1" s="1"/>
  <c r="DC23" i="1" s="1"/>
  <c r="EP23" i="1" s="1"/>
  <c r="AG23" i="1"/>
  <c r="CE23" i="1" s="1"/>
  <c r="DF23" i="1" s="1"/>
  <c r="DS23" i="1" s="1"/>
  <c r="AD50" i="1"/>
  <c r="CB50" i="1" s="1"/>
  <c r="DE50" i="1" s="1"/>
  <c r="AX95" i="1"/>
  <c r="CV95" i="1" s="1"/>
  <c r="AL41" i="1"/>
  <c r="CJ41" i="1" s="1"/>
  <c r="W41" i="1"/>
  <c r="AV41" i="1"/>
  <c r="CT41" i="1" s="1"/>
  <c r="DK41" i="1" s="1"/>
  <c r="AX41" i="1"/>
  <c r="CV41" i="1" s="1"/>
  <c r="AU92" i="1"/>
  <c r="CS92" i="1" s="1"/>
  <c r="AA50" i="1"/>
  <c r="BY50" i="1" s="1"/>
  <c r="DD50" i="1" s="1"/>
  <c r="DQ50" i="1" s="1"/>
  <c r="AO37" i="1"/>
  <c r="CM37" i="1" s="1"/>
  <c r="AK30" i="1"/>
  <c r="CI30" i="1" s="1"/>
  <c r="AE30" i="1"/>
  <c r="Z30" i="1"/>
  <c r="BX30" i="1" s="1"/>
  <c r="AP30" i="1"/>
  <c r="CN30" i="1" s="1"/>
  <c r="DI30" i="1" s="1"/>
  <c r="AL71" i="1"/>
  <c r="AC71" i="1"/>
  <c r="CA71" i="1" s="1"/>
  <c r="X71" i="1"/>
  <c r="BV71" i="1" s="1"/>
  <c r="DC71" i="1" s="1"/>
  <c r="AP71" i="1"/>
  <c r="CN71" i="1" s="1"/>
  <c r="DI71" i="1" s="1"/>
  <c r="DV71" i="1" s="1"/>
  <c r="AC81" i="1"/>
  <c r="CA81" i="1" s="1"/>
  <c r="BM130" i="1"/>
  <c r="BJ118" i="1"/>
  <c r="BH119" i="1"/>
  <c r="AF37" i="1"/>
  <c r="CD37" i="1" s="1"/>
  <c r="BA36" i="1"/>
  <c r="CY36" i="1" s="1"/>
  <c r="S36" i="1"/>
  <c r="Z36" i="1"/>
  <c r="BX36" i="1" s="1"/>
  <c r="AC17" i="1"/>
  <c r="CA17" i="1" s="1"/>
  <c r="W30" i="1"/>
  <c r="AO30" i="1"/>
  <c r="CM30" i="1" s="1"/>
  <c r="AY30" i="1"/>
  <c r="CW30" i="1" s="1"/>
  <c r="DL30" i="1" s="1"/>
  <c r="EY30" i="1" s="1"/>
  <c r="AB71" i="1"/>
  <c r="AV71" i="1"/>
  <c r="CT71" i="1" s="1"/>
  <c r="DK71" i="1" s="1"/>
  <c r="EY71" i="1" s="1"/>
  <c r="AG71" i="1"/>
  <c r="CE71" i="1" s="1"/>
  <c r="DF71" i="1" s="1"/>
  <c r="EG71" i="1" s="1"/>
  <c r="T20" i="1"/>
  <c r="BR20" i="1" s="1"/>
  <c r="AJ30" i="1"/>
  <c r="CH30" i="1" s="1"/>
  <c r="DG30" i="1" s="1"/>
  <c r="ET30" i="1" s="1"/>
  <c r="AB29" i="1"/>
  <c r="BZ29" i="1" s="1"/>
  <c r="AZ30" i="1"/>
  <c r="CX30" i="1" s="1"/>
  <c r="AA17" i="1"/>
  <c r="BY17" i="1" s="1"/>
  <c r="DD17" i="1" s="1"/>
  <c r="AK37" i="1"/>
  <c r="CI37" i="1" s="1"/>
  <c r="AD30" i="1"/>
  <c r="CB30" i="1" s="1"/>
  <c r="DE30" i="1" s="1"/>
  <c r="AN30" i="1"/>
  <c r="AV30" i="1"/>
  <c r="CT30" i="1" s="1"/>
  <c r="DK30" i="1" s="1"/>
  <c r="AG30" i="1"/>
  <c r="CE30" i="1" s="1"/>
  <c r="DF30" i="1" s="1"/>
  <c r="ES30" i="1" s="1"/>
  <c r="BA71" i="1"/>
  <c r="CY71" i="1" s="1"/>
  <c r="AD71" i="1"/>
  <c r="CB71" i="1" s="1"/>
  <c r="DE71" i="1" s="1"/>
  <c r="ER71" i="1" s="1"/>
  <c r="AO71" i="1"/>
  <c r="CM71" i="1" s="1"/>
  <c r="AS30" i="1"/>
  <c r="CQ30" i="1" s="1"/>
  <c r="DJ30" i="1" s="1"/>
  <c r="DW30" i="1" s="1"/>
  <c r="AI47" i="1"/>
  <c r="CG47" i="1" s="1"/>
  <c r="AD47" i="1"/>
  <c r="CB47" i="1" s="1"/>
  <c r="DE47" i="1" s="1"/>
  <c r="S47" i="1"/>
  <c r="AH47" i="1"/>
  <c r="AN17" i="1"/>
  <c r="CL17" i="1" s="1"/>
  <c r="AA31" i="1"/>
  <c r="BY31" i="1" s="1"/>
  <c r="DD31" i="1" s="1"/>
  <c r="DQ31" i="1" s="1"/>
  <c r="AW17" i="1"/>
  <c r="CU17" i="1" s="1"/>
  <c r="BA99" i="1"/>
  <c r="CY99" i="1" s="1"/>
  <c r="AU99" i="1"/>
  <c r="CS99" i="1" s="1"/>
  <c r="AT93" i="1"/>
  <c r="CR93" i="1" s="1"/>
  <c r="AW93" i="1"/>
  <c r="AS42" i="1"/>
  <c r="CQ42" i="1" s="1"/>
  <c r="DJ42" i="1" s="1"/>
  <c r="EK42" i="1" s="1"/>
  <c r="AE42" i="1"/>
  <c r="AX42" i="1"/>
  <c r="CV42" i="1" s="1"/>
  <c r="Y42" i="1"/>
  <c r="CI118" i="1"/>
  <c r="AB37" i="1"/>
  <c r="AD37" i="1"/>
  <c r="CB37" i="1" s="1"/>
  <c r="DE37" i="1" s="1"/>
  <c r="DR37" i="1" s="1"/>
  <c r="X37" i="1"/>
  <c r="BV37" i="1" s="1"/>
  <c r="DC37" i="1" s="1"/>
  <c r="AX37" i="1"/>
  <c r="CV37" i="1" s="1"/>
  <c r="AI36" i="1"/>
  <c r="CG36" i="1" s="1"/>
  <c r="AD36" i="1"/>
  <c r="CB36" i="1" s="1"/>
  <c r="DE36" i="1" s="1"/>
  <c r="W36" i="1"/>
  <c r="AX36" i="1"/>
  <c r="CV36" i="1" s="1"/>
  <c r="AN81" i="1"/>
  <c r="CL81" i="1" s="1"/>
  <c r="Z81" i="1"/>
  <c r="BX81" i="1" s="1"/>
  <c r="AP31" i="1"/>
  <c r="CN31" i="1" s="1"/>
  <c r="DI31" i="1" s="1"/>
  <c r="DV31" i="1" s="1"/>
  <c r="Z21" i="1"/>
  <c r="BX21" i="1" s="1"/>
  <c r="AS47" i="1"/>
  <c r="CQ47" i="1" s="1"/>
  <c r="DJ47" i="1" s="1"/>
  <c r="DW47" i="1" s="1"/>
  <c r="AZ36" i="1"/>
  <c r="CX36" i="1" s="1"/>
  <c r="BM121" i="1"/>
  <c r="CE124" i="1"/>
  <c r="DF124" i="1" s="1"/>
  <c r="ES124" i="1" s="1"/>
  <c r="CH128" i="1"/>
  <c r="DG128" i="1" s="1"/>
  <c r="EH128" i="1" s="1"/>
  <c r="CR130" i="1"/>
  <c r="AR37" i="1"/>
  <c r="CP37" i="1" s="1"/>
  <c r="AY17" i="1"/>
  <c r="CW17" i="1" s="1"/>
  <c r="DL17" i="1" s="1"/>
  <c r="EY17" i="1" s="1"/>
  <c r="AK47" i="1"/>
  <c r="CI47" i="1" s="1"/>
  <c r="AV47" i="1"/>
  <c r="CT47" i="1" s="1"/>
  <c r="DK47" i="1" s="1"/>
  <c r="AO47" i="1"/>
  <c r="CM47" i="1" s="1"/>
  <c r="AF47" i="1"/>
  <c r="CD47" i="1" s="1"/>
  <c r="AK17" i="1"/>
  <c r="CI17" i="1" s="1"/>
  <c r="Y17" i="1"/>
  <c r="BW17" i="1" s="1"/>
  <c r="AJ81" i="1"/>
  <c r="CH81" i="1" s="1"/>
  <c r="DG81" i="1" s="1"/>
  <c r="AR36" i="1"/>
  <c r="CP36" i="1" s="1"/>
  <c r="T17" i="1"/>
  <c r="BR17" i="1" s="1"/>
  <c r="T37" i="1"/>
  <c r="BR37" i="1" s="1"/>
  <c r="AG37" i="1"/>
  <c r="CE37" i="1" s="1"/>
  <c r="DF37" i="1" s="1"/>
  <c r="AW37" i="1"/>
  <c r="AK36" i="1"/>
  <c r="CI36" i="1" s="1"/>
  <c r="AU36" i="1"/>
  <c r="AE36" i="1"/>
  <c r="X36" i="1"/>
  <c r="BV36" i="1" s="1"/>
  <c r="DC36" i="1" s="1"/>
  <c r="AB81" i="1"/>
  <c r="AV81" i="1"/>
  <c r="CT81" i="1" s="1"/>
  <c r="DK81" i="1" s="1"/>
  <c r="EL81" i="1" s="1"/>
  <c r="AX81" i="1"/>
  <c r="CV81" i="1" s="1"/>
  <c r="AF17" i="1"/>
  <c r="CD17" i="1" s="1"/>
  <c r="BL116" i="1"/>
  <c r="CE125" i="1"/>
  <c r="DF125" i="1" s="1"/>
  <c r="ET125" i="1" s="1"/>
  <c r="CN115" i="1"/>
  <c r="DI115" i="1" s="1"/>
  <c r="EI115" i="1" s="1"/>
  <c r="CK130" i="1"/>
  <c r="DH130" i="1" s="1"/>
  <c r="DU130" i="1" s="1"/>
  <c r="CM118" i="1"/>
  <c r="AM17" i="1"/>
  <c r="CK17" i="1" s="1"/>
  <c r="DH17" i="1" s="1"/>
  <c r="AX17" i="1"/>
  <c r="CV17" i="1" s="1"/>
  <c r="AT17" i="1"/>
  <c r="CR17" i="1" s="1"/>
  <c r="AA36" i="1"/>
  <c r="BY36" i="1" s="1"/>
  <c r="DD36" i="1" s="1"/>
  <c r="DQ36" i="1" s="1"/>
  <c r="AP17" i="1"/>
  <c r="CN17" i="1" s="1"/>
  <c r="DI17" i="1" s="1"/>
  <c r="T47" i="1"/>
  <c r="BR47" i="1" s="1"/>
  <c r="AC47" i="1"/>
  <c r="CA47" i="1" s="1"/>
  <c r="X47" i="1"/>
  <c r="BV47" i="1" s="1"/>
  <c r="DC47" i="1" s="1"/>
  <c r="AY47" i="1"/>
  <c r="CW47" i="1" s="1"/>
  <c r="DL47" i="1" s="1"/>
  <c r="EY47" i="1" s="1"/>
  <c r="AZ99" i="1"/>
  <c r="AE17" i="1"/>
  <c r="CC17" i="1" s="1"/>
  <c r="AK99" i="1"/>
  <c r="CI99" i="1" s="1"/>
  <c r="AY99" i="1"/>
  <c r="CW99" i="1" s="1"/>
  <c r="DL99" i="1" s="1"/>
  <c r="DY99" i="1" s="1"/>
  <c r="AN93" i="1"/>
  <c r="AP93" i="1"/>
  <c r="CN93" i="1" s="1"/>
  <c r="DI93" i="1" s="1"/>
  <c r="EV93" i="1" s="1"/>
  <c r="AB42" i="1"/>
  <c r="BZ42" i="1" s="1"/>
  <c r="AO42" i="1"/>
  <c r="CM42" i="1" s="1"/>
  <c r="Z42" i="1"/>
  <c r="BX42" i="1" s="1"/>
  <c r="AP42" i="1"/>
  <c r="CN42" i="1" s="1"/>
  <c r="DI42" i="1" s="1"/>
  <c r="AJ26" i="1"/>
  <c r="CH26" i="1" s="1"/>
  <c r="DG26" i="1" s="1"/>
  <c r="DT26" i="1" s="1"/>
  <c r="AA47" i="1"/>
  <c r="BY47" i="1" s="1"/>
  <c r="DD47" i="1" s="1"/>
  <c r="DQ47" i="1" s="1"/>
  <c r="AO17" i="1"/>
  <c r="CM17" i="1" s="1"/>
  <c r="AL37" i="1"/>
  <c r="CJ37" i="1" s="1"/>
  <c r="S37" i="1"/>
  <c r="AQ37" i="1"/>
  <c r="AJ36" i="1"/>
  <c r="CH36" i="1" s="1"/>
  <c r="DG36" i="1" s="1"/>
  <c r="DT36" i="1" s="1"/>
  <c r="AN36" i="1"/>
  <c r="AM36" i="1"/>
  <c r="Y36" i="1"/>
  <c r="AL81" i="1"/>
  <c r="CJ81" i="1" s="1"/>
  <c r="AE81" i="1"/>
  <c r="AO81" i="1"/>
  <c r="CM81" i="1" s="1"/>
  <c r="BA31" i="1"/>
  <c r="CY31" i="1" s="1"/>
  <c r="CP131" i="1"/>
  <c r="BM128" i="1"/>
  <c r="AV17" i="1"/>
  <c r="CT17" i="1" s="1"/>
  <c r="DK17" i="1" s="1"/>
  <c r="BB47" i="1"/>
  <c r="CZ47" i="1" s="1"/>
  <c r="DM47" i="1" s="1"/>
  <c r="DZ47" i="1" s="1"/>
  <c r="W47" i="1"/>
  <c r="AG47" i="1"/>
  <c r="CE47" i="1" s="1"/>
  <c r="DF47" i="1" s="1"/>
  <c r="Y47" i="1"/>
  <c r="AD17" i="1"/>
  <c r="CB17" i="1" s="1"/>
  <c r="DE17" i="1" s="1"/>
  <c r="W26" i="1"/>
  <c r="BJ120" i="1"/>
  <c r="AU17" i="1"/>
  <c r="CS17" i="1" s="1"/>
  <c r="AS37" i="1"/>
  <c r="CQ37" i="1" s="1"/>
  <c r="DJ37" i="1" s="1"/>
  <c r="EW37" i="1" s="1"/>
  <c r="AP37" i="1"/>
  <c r="CN37" i="1" s="1"/>
  <c r="DI37" i="1" s="1"/>
  <c r="AY37" i="1"/>
  <c r="CW37" i="1" s="1"/>
  <c r="DL37" i="1" s="1"/>
  <c r="AL36" i="1"/>
  <c r="CJ36" i="1" s="1"/>
  <c r="U36" i="1"/>
  <c r="BS36" i="1" s="1"/>
  <c r="DB36" i="1" s="1"/>
  <c r="DO36" i="1" s="1"/>
  <c r="AO36" i="1"/>
  <c r="CM36" i="1" s="1"/>
  <c r="AQ36" i="1"/>
  <c r="AM81" i="1"/>
  <c r="CK81" i="1" s="1"/>
  <c r="DH81" i="1" s="1"/>
  <c r="EH81" i="1" s="1"/>
  <c r="AP81" i="1"/>
  <c r="CN81" i="1" s="1"/>
  <c r="DI81" i="1" s="1"/>
  <c r="DV81" i="1" s="1"/>
  <c r="AW81" i="1"/>
  <c r="AJ31" i="1"/>
  <c r="CH31" i="1" s="1"/>
  <c r="DG31" i="1" s="1"/>
  <c r="DT31" i="1" s="1"/>
  <c r="AL17" i="1"/>
  <c r="CJ17" i="1" s="1"/>
  <c r="AZ47" i="1"/>
  <c r="CX47" i="1" s="1"/>
  <c r="CD117" i="1"/>
  <c r="BH109" i="1"/>
  <c r="CQ119" i="1"/>
  <c r="DJ119" i="1" s="1"/>
  <c r="EW119" i="1" s="1"/>
  <c r="BM117" i="1"/>
  <c r="CQ128" i="1"/>
  <c r="DJ128" i="1" s="1"/>
  <c r="EX128" i="1" s="1"/>
  <c r="AR17" i="1"/>
  <c r="CP17" i="1" s="1"/>
  <c r="AZ42" i="1"/>
  <c r="X17" i="1"/>
  <c r="BV17" i="1" s="1"/>
  <c r="DC17" i="1" s="1"/>
  <c r="BB127" i="1"/>
  <c r="CZ127" i="1" s="1"/>
  <c r="DM127" i="1" s="1"/>
  <c r="S17" i="1"/>
  <c r="BQ17" i="1" s="1"/>
  <c r="BB17" i="1"/>
  <c r="CZ17" i="1" s="1"/>
  <c r="DM17" i="1" s="1"/>
  <c r="EZ17" i="1" s="1"/>
  <c r="AJ47" i="1"/>
  <c r="CH47" i="1" s="1"/>
  <c r="DG47" i="1" s="1"/>
  <c r="EG47" i="1" s="1"/>
  <c r="U47" i="1"/>
  <c r="BS47" i="1" s="1"/>
  <c r="DB47" i="1" s="1"/>
  <c r="DO47" i="1" s="1"/>
  <c r="Z47" i="1"/>
  <c r="BX47" i="1" s="1"/>
  <c r="AW47" i="1"/>
  <c r="AM37" i="1"/>
  <c r="AI81" i="1"/>
  <c r="CG81" i="1" s="1"/>
  <c r="AN99" i="1"/>
  <c r="AX99" i="1"/>
  <c r="CV99" i="1" s="1"/>
  <c r="AI93" i="1"/>
  <c r="CG93" i="1" s="1"/>
  <c r="AV93" i="1"/>
  <c r="CT93" i="1" s="1"/>
  <c r="DK93" i="1" s="1"/>
  <c r="AK42" i="1"/>
  <c r="CI42" i="1" s="1"/>
  <c r="U42" i="1"/>
  <c r="BS42" i="1" s="1"/>
  <c r="DB42" i="1" s="1"/>
  <c r="DO42" i="1" s="1"/>
  <c r="X42" i="1"/>
  <c r="BV42" i="1" s="1"/>
  <c r="DC42" i="1" s="1"/>
  <c r="AP26" i="1"/>
  <c r="CN26" i="1" s="1"/>
  <c r="DI26" i="1" s="1"/>
  <c r="DV26" i="1" s="1"/>
  <c r="AR31" i="1"/>
  <c r="CP31" i="1" s="1"/>
  <c r="BA81" i="1"/>
  <c r="CY81" i="1" s="1"/>
  <c r="W17" i="1"/>
  <c r="BU17" i="1" s="1"/>
  <c r="BA37" i="1"/>
  <c r="CY37" i="1" s="1"/>
  <c r="AT37" i="1"/>
  <c r="CR37" i="1" s="1"/>
  <c r="AU37" i="1"/>
  <c r="AE37" i="1"/>
  <c r="BB36" i="1"/>
  <c r="CZ36" i="1" s="1"/>
  <c r="DM36" i="1" s="1"/>
  <c r="AP36" i="1"/>
  <c r="CN36" i="1" s="1"/>
  <c r="DI36" i="1" s="1"/>
  <c r="DV36" i="1" s="1"/>
  <c r="AW36" i="1"/>
  <c r="AG36" i="1"/>
  <c r="CE36" i="1" s="1"/>
  <c r="DF36" i="1" s="1"/>
  <c r="AK81" i="1"/>
  <c r="AD81" i="1"/>
  <c r="CB81" i="1" s="1"/>
  <c r="DE81" i="1" s="1"/>
  <c r="AF81" i="1"/>
  <c r="CD81" i="1" s="1"/>
  <c r="AE31" i="1"/>
  <c r="CM128" i="1"/>
  <c r="CD130" i="1"/>
  <c r="AR81" i="1"/>
  <c r="CP81" i="1" s="1"/>
  <c r="AZ37" i="1"/>
  <c r="Z17" i="1"/>
  <c r="BX17" i="1" s="1"/>
  <c r="CD119" i="1"/>
  <c r="AZ81" i="1"/>
  <c r="AR99" i="1"/>
  <c r="CP99" i="1" s="1"/>
  <c r="BA17" i="1"/>
  <c r="CY17" i="1" s="1"/>
  <c r="AY127" i="1"/>
  <c r="CW127" i="1" s="1"/>
  <c r="DL127" i="1" s="1"/>
  <c r="EL127" i="1" s="1"/>
  <c r="AG17" i="1"/>
  <c r="CE17" i="1" s="1"/>
  <c r="DF17" i="1" s="1"/>
  <c r="DS17" i="1" s="1"/>
  <c r="T36" i="1"/>
  <c r="BR36" i="1" s="1"/>
  <c r="AS17" i="1"/>
  <c r="CQ17" i="1" s="1"/>
  <c r="DJ17" i="1" s="1"/>
  <c r="DW17" i="1" s="1"/>
  <c r="AT47" i="1"/>
  <c r="CR47" i="1" s="1"/>
  <c r="V47" i="1"/>
  <c r="BT47" i="1" s="1"/>
  <c r="AE47" i="1"/>
  <c r="AP47" i="1"/>
  <c r="CN47" i="1" s="1"/>
  <c r="DI47" i="1" s="1"/>
  <c r="DV47" i="1" s="1"/>
  <c r="AJ42" i="1"/>
  <c r="CH42" i="1" s="1"/>
  <c r="DG42" i="1" s="1"/>
  <c r="ET42" i="1" s="1"/>
  <c r="AV99" i="1"/>
  <c r="CT99" i="1" s="1"/>
  <c r="DK99" i="1" s="1"/>
  <c r="EK99" i="1" s="1"/>
  <c r="AQ99" i="1"/>
  <c r="AL93" i="1"/>
  <c r="CJ93" i="1" s="1"/>
  <c r="AO93" i="1"/>
  <c r="CM93" i="1" s="1"/>
  <c r="AL42" i="1"/>
  <c r="CJ42" i="1" s="1"/>
  <c r="AN42" i="1"/>
  <c r="AQ42" i="1"/>
  <c r="BB37" i="1"/>
  <c r="CZ37" i="1" s="1"/>
  <c r="DM37" i="1" s="1"/>
  <c r="EM37" i="1" s="1"/>
  <c r="V17" i="1"/>
  <c r="BT17" i="1" s="1"/>
  <c r="V37" i="1"/>
  <c r="BT37" i="1" s="1"/>
  <c r="W37" i="1"/>
  <c r="U37" i="1"/>
  <c r="BS37" i="1" s="1"/>
  <c r="DB37" i="1" s="1"/>
  <c r="DO37" i="1" s="1"/>
  <c r="AH37" i="1"/>
  <c r="AT36" i="1"/>
  <c r="CR36" i="1" s="1"/>
  <c r="AC36" i="1"/>
  <c r="CA36" i="1" s="1"/>
  <c r="AY36" i="1"/>
  <c r="CW36" i="1" s="1"/>
  <c r="DL36" i="1" s="1"/>
  <c r="EY36" i="1" s="1"/>
  <c r="AH36" i="1"/>
  <c r="BB81" i="1"/>
  <c r="CZ81" i="1" s="1"/>
  <c r="DM81" i="1" s="1"/>
  <c r="EZ81" i="1" s="1"/>
  <c r="AG81" i="1"/>
  <c r="CE81" i="1" s="1"/>
  <c r="DF81" i="1" s="1"/>
  <c r="AQ81" i="1"/>
  <c r="AM31" i="1"/>
  <c r="BB42" i="1"/>
  <c r="CZ42" i="1" s="1"/>
  <c r="DM42" i="1" s="1"/>
  <c r="DZ42" i="1" s="1"/>
  <c r="BH90" i="1"/>
  <c r="U17" i="1"/>
  <c r="BS17" i="1" s="1"/>
  <c r="DB17" i="1" s="1"/>
  <c r="DO17" i="1" s="1"/>
  <c r="AZ17" i="1"/>
  <c r="CX17" i="1" s="1"/>
  <c r="AH17" i="1"/>
  <c r="CF17" i="1" s="1"/>
  <c r="BI115" i="1"/>
  <c r="BI96" i="1"/>
  <c r="AJ37" i="1"/>
  <c r="CH37" i="1" s="1"/>
  <c r="DG37" i="1" s="1"/>
  <c r="BA47" i="1"/>
  <c r="CY47" i="1" s="1"/>
  <c r="AN47" i="1"/>
  <c r="AX47" i="1"/>
  <c r="CV47" i="1" s="1"/>
  <c r="AQ17" i="1"/>
  <c r="CO17" i="1" s="1"/>
  <c r="AS93" i="1"/>
  <c r="CQ93" i="1" s="1"/>
  <c r="DJ93" i="1" s="1"/>
  <c r="DW93" i="1" s="1"/>
  <c r="AM42" i="1"/>
  <c r="W42" i="1"/>
  <c r="BU42" i="1" s="1"/>
  <c r="AY42" i="1"/>
  <c r="CW42" i="1" s="1"/>
  <c r="DL42" i="1" s="1"/>
  <c r="DY42" i="1" s="1"/>
  <c r="AB17" i="1"/>
  <c r="BZ17" i="1" s="1"/>
  <c r="AV37" i="1"/>
  <c r="CT37" i="1" s="1"/>
  <c r="DK37" i="1" s="1"/>
  <c r="AN37" i="1"/>
  <c r="Y37" i="1"/>
  <c r="Z37" i="1"/>
  <c r="BX37" i="1" s="1"/>
  <c r="AS36" i="1"/>
  <c r="CQ36" i="1" s="1"/>
  <c r="DJ36" i="1" s="1"/>
  <c r="V36" i="1"/>
  <c r="BT36" i="1" s="1"/>
  <c r="AF36" i="1"/>
  <c r="CD36" i="1" s="1"/>
  <c r="AS81" i="1"/>
  <c r="CQ81" i="1" s="1"/>
  <c r="DJ81" i="1" s="1"/>
  <c r="DW81" i="1" s="1"/>
  <c r="AU81" i="1"/>
  <c r="CS81" i="1" s="1"/>
  <c r="AQ31" i="1"/>
  <c r="AC21" i="1"/>
  <c r="CA21" i="1" s="1"/>
  <c r="AL99" i="1"/>
  <c r="CJ99" i="1" s="1"/>
  <c r="AH99" i="1"/>
  <c r="Y99" i="1"/>
  <c r="X99" i="1"/>
  <c r="BV99" i="1" s="1"/>
  <c r="DC99" i="1" s="1"/>
  <c r="DP99" i="1" s="1"/>
  <c r="W99" i="1"/>
  <c r="BU99" i="1" s="1"/>
  <c r="Z99" i="1"/>
  <c r="BX99" i="1" s="1"/>
  <c r="AE99" i="1"/>
  <c r="S99" i="1"/>
  <c r="AG99" i="1"/>
  <c r="CE99" i="1" s="1"/>
  <c r="DF99" i="1" s="1"/>
  <c r="DS99" i="1" s="1"/>
  <c r="AJ99" i="1"/>
  <c r="CH99" i="1" s="1"/>
  <c r="DG99" i="1" s="1"/>
  <c r="AC99" i="1"/>
  <c r="CA99" i="1" s="1"/>
  <c r="U99" i="1"/>
  <c r="BS99" i="1" s="1"/>
  <c r="DB99" i="1" s="1"/>
  <c r="DO99" i="1" s="1"/>
  <c r="AF99" i="1"/>
  <c r="CD99" i="1" s="1"/>
  <c r="AA99" i="1"/>
  <c r="BY99" i="1" s="1"/>
  <c r="DD99" i="1" s="1"/>
  <c r="DQ99" i="1" s="1"/>
  <c r="V99" i="1"/>
  <c r="AI99" i="1"/>
  <c r="CG99" i="1" s="1"/>
  <c r="T99" i="1"/>
  <c r="BR99" i="1" s="1"/>
  <c r="AB99" i="1"/>
  <c r="AD99" i="1"/>
  <c r="CB99" i="1" s="1"/>
  <c r="DE99" i="1" s="1"/>
  <c r="DR99" i="1" s="1"/>
  <c r="AH105" i="1"/>
  <c r="Z105" i="1"/>
  <c r="W105" i="1"/>
  <c r="AF105" i="1"/>
  <c r="X105" i="1"/>
  <c r="BV105" i="1" s="1"/>
  <c r="DC105" i="1" s="1"/>
  <c r="S105" i="1"/>
  <c r="BQ105" i="1" s="1"/>
  <c r="AD105" i="1"/>
  <c r="Y105" i="1"/>
  <c r="BW105" i="1" s="1"/>
  <c r="AE105" i="1"/>
  <c r="AC105" i="1"/>
  <c r="CA105" i="1" s="1"/>
  <c r="AG105" i="1"/>
  <c r="CE105" i="1" s="1"/>
  <c r="DF105" i="1" s="1"/>
  <c r="DS105" i="1" s="1"/>
  <c r="AI105" i="1"/>
  <c r="AJ105" i="1"/>
  <c r="CH105" i="1" s="1"/>
  <c r="DG105" i="1" s="1"/>
  <c r="T105" i="1"/>
  <c r="V105" i="1"/>
  <c r="AB105" i="1"/>
  <c r="AK105" i="1"/>
  <c r="AA105" i="1"/>
  <c r="U105" i="1"/>
  <c r="AZ127" i="1"/>
  <c r="CX127" i="1" s="1"/>
  <c r="AQ127" i="1"/>
  <c r="AG127" i="1"/>
  <c r="CE127" i="1" s="1"/>
  <c r="DF127" i="1" s="1"/>
  <c r="DS127" i="1" s="1"/>
  <c r="X127" i="1"/>
  <c r="BV127" i="1" s="1"/>
  <c r="DC127" i="1" s="1"/>
  <c r="AN127" i="1"/>
  <c r="AH127" i="1"/>
  <c r="AD127" i="1"/>
  <c r="CB127" i="1" s="1"/>
  <c r="DE127" i="1" s="1"/>
  <c r="DR127" i="1" s="1"/>
  <c r="AF127" i="1"/>
  <c r="CD127" i="1" s="1"/>
  <c r="AO127" i="1"/>
  <c r="CM127" i="1" s="1"/>
  <c r="AC127" i="1"/>
  <c r="CA127" i="1" s="1"/>
  <c r="AJ127" i="1"/>
  <c r="CH127" i="1" s="1"/>
  <c r="DG127" i="1" s="1"/>
  <c r="AP127" i="1"/>
  <c r="CN127" i="1" s="1"/>
  <c r="DI127" i="1" s="1"/>
  <c r="DV127" i="1" s="1"/>
  <c r="V127" i="1"/>
  <c r="AM127" i="1"/>
  <c r="CK127" i="1" s="1"/>
  <c r="DH127" i="1" s="1"/>
  <c r="AL127" i="1"/>
  <c r="CJ127" i="1" s="1"/>
  <c r="S127" i="1"/>
  <c r="AW127" i="1"/>
  <c r="CU127" i="1" s="1"/>
  <c r="AI127" i="1"/>
  <c r="CG127" i="1" s="1"/>
  <c r="AA127" i="1"/>
  <c r="BY127" i="1" s="1"/>
  <c r="DD127" i="1" s="1"/>
  <c r="AV127" i="1"/>
  <c r="CT127" i="1" s="1"/>
  <c r="DK127" i="1" s="1"/>
  <c r="AR127" i="1"/>
  <c r="CP127" i="1" s="1"/>
  <c r="W127" i="1"/>
  <c r="BU127" i="1" s="1"/>
  <c r="Y127" i="1"/>
  <c r="Z127" i="1"/>
  <c r="BX127" i="1" s="1"/>
  <c r="AK127" i="1"/>
  <c r="AT127" i="1"/>
  <c r="AS127" i="1"/>
  <c r="CQ127" i="1" s="1"/>
  <c r="DJ127" i="1" s="1"/>
  <c r="DW127" i="1" s="1"/>
  <c r="AB127" i="1"/>
  <c r="AU127" i="1"/>
  <c r="CS127" i="1" s="1"/>
  <c r="AE127" i="1"/>
  <c r="U127" i="1"/>
  <c r="BS127" i="1" s="1"/>
  <c r="DB127" i="1" s="1"/>
  <c r="DO127" i="1" s="1"/>
  <c r="T127" i="1"/>
  <c r="BR127" i="1" s="1"/>
  <c r="AR93" i="1"/>
  <c r="CP93" i="1" s="1"/>
  <c r="Z93" i="1"/>
  <c r="BX93" i="1" s="1"/>
  <c r="AF93" i="1"/>
  <c r="CD93" i="1" s="1"/>
  <c r="AH93" i="1"/>
  <c r="CF93" i="1" s="1"/>
  <c r="Y93" i="1"/>
  <c r="W93" i="1"/>
  <c r="BU93" i="1" s="1"/>
  <c r="AE93" i="1"/>
  <c r="U93" i="1"/>
  <c r="BS93" i="1" s="1"/>
  <c r="DB93" i="1" s="1"/>
  <c r="DO93" i="1" s="1"/>
  <c r="AD93" i="1"/>
  <c r="CB93" i="1" s="1"/>
  <c r="DE93" i="1" s="1"/>
  <c r="DR93" i="1" s="1"/>
  <c r="T93" i="1"/>
  <c r="BR93" i="1" s="1"/>
  <c r="AA93" i="1"/>
  <c r="BY93" i="1" s="1"/>
  <c r="DD93" i="1" s="1"/>
  <c r="DQ93" i="1" s="1"/>
  <c r="S93" i="1"/>
  <c r="AG93" i="1"/>
  <c r="CE93" i="1" s="1"/>
  <c r="DF93" i="1" s="1"/>
  <c r="V93" i="1"/>
  <c r="AC93" i="1"/>
  <c r="CA93" i="1" s="1"/>
  <c r="AB93" i="1"/>
  <c r="X93" i="1"/>
  <c r="BV93" i="1" s="1"/>
  <c r="DC93" i="1" s="1"/>
  <c r="DP93" i="1" s="1"/>
  <c r="BM119" i="1"/>
  <c r="AN31" i="1"/>
  <c r="W31" i="1"/>
  <c r="AF31" i="1"/>
  <c r="CD31" i="1" s="1"/>
  <c r="V21" i="1"/>
  <c r="BT21" i="1" s="1"/>
  <c r="AR42" i="1"/>
  <c r="CP42" i="1" s="1"/>
  <c r="AZ123" i="1"/>
  <c r="CX123" i="1" s="1"/>
  <c r="AH123" i="1"/>
  <c r="AP123" i="1"/>
  <c r="CN123" i="1" s="1"/>
  <c r="DI123" i="1" s="1"/>
  <c r="DV123" i="1" s="1"/>
  <c r="AO123" i="1"/>
  <c r="CM123" i="1" s="1"/>
  <c r="AE123" i="1"/>
  <c r="Z123" i="1"/>
  <c r="BX123" i="1" s="1"/>
  <c r="AV123" i="1"/>
  <c r="CT123" i="1" s="1"/>
  <c r="DK123" i="1" s="1"/>
  <c r="EL123" i="1" s="1"/>
  <c r="AN123" i="1"/>
  <c r="S123" i="1"/>
  <c r="U123" i="1"/>
  <c r="BS123" i="1" s="1"/>
  <c r="DB123" i="1" s="1"/>
  <c r="DO123" i="1" s="1"/>
  <c r="AD123" i="1"/>
  <c r="CB123" i="1" s="1"/>
  <c r="DE123" i="1" s="1"/>
  <c r="AG123" i="1"/>
  <c r="CE123" i="1" s="1"/>
  <c r="DF123" i="1" s="1"/>
  <c r="AF123" i="1"/>
  <c r="CD123" i="1" s="1"/>
  <c r="AT123" i="1"/>
  <c r="W123" i="1"/>
  <c r="BU123" i="1" s="1"/>
  <c r="X123" i="1"/>
  <c r="BV123" i="1" s="1"/>
  <c r="DC123" i="1" s="1"/>
  <c r="DP123" i="1" s="1"/>
  <c r="T123" i="1"/>
  <c r="BR123" i="1" s="1"/>
  <c r="AU123" i="1"/>
  <c r="CS123" i="1" s="1"/>
  <c r="AL123" i="1"/>
  <c r="CJ123" i="1" s="1"/>
  <c r="AS123" i="1"/>
  <c r="CQ123" i="1" s="1"/>
  <c r="DJ123" i="1" s="1"/>
  <c r="AQ123" i="1"/>
  <c r="Y123" i="1"/>
  <c r="AK123" i="1"/>
  <c r="AR123" i="1"/>
  <c r="CP123" i="1" s="1"/>
  <c r="AI123" i="1"/>
  <c r="CG123" i="1" s="1"/>
  <c r="AC123" i="1"/>
  <c r="CA123" i="1" s="1"/>
  <c r="AB123" i="1"/>
  <c r="AJ123" i="1"/>
  <c r="CH123" i="1" s="1"/>
  <c r="DG123" i="1" s="1"/>
  <c r="DT123" i="1" s="1"/>
  <c r="AM123" i="1"/>
  <c r="CK123" i="1" s="1"/>
  <c r="DH123" i="1" s="1"/>
  <c r="DU123" i="1" s="1"/>
  <c r="V123" i="1"/>
  <c r="AA123" i="1"/>
  <c r="BY123" i="1" s="1"/>
  <c r="DD123" i="1" s="1"/>
  <c r="AK31" i="1"/>
  <c r="CI31" i="1" s="1"/>
  <c r="AS31" i="1"/>
  <c r="CQ31" i="1" s="1"/>
  <c r="DJ31" i="1" s="1"/>
  <c r="DW31" i="1" s="1"/>
  <c r="AD31" i="1"/>
  <c r="CB31" i="1" s="1"/>
  <c r="DE31" i="1" s="1"/>
  <c r="DR31" i="1" s="1"/>
  <c r="AX31" i="1"/>
  <c r="CV31" i="1" s="1"/>
  <c r="AW132" i="1"/>
  <c r="CU132" i="1" s="1"/>
  <c r="AE132" i="1"/>
  <c r="CC132" i="1" s="1"/>
  <c r="Z132" i="1"/>
  <c r="BX132" i="1" s="1"/>
  <c r="Y132" i="1"/>
  <c r="BW132" i="1" s="1"/>
  <c r="AF132" i="1"/>
  <c r="AH132" i="1"/>
  <c r="CF132" i="1" s="1"/>
  <c r="AP132" i="1"/>
  <c r="CN132" i="1" s="1"/>
  <c r="DI132" i="1" s="1"/>
  <c r="AN132" i="1"/>
  <c r="CL132" i="1" s="1"/>
  <c r="S132" i="1"/>
  <c r="BQ132" i="1" s="1"/>
  <c r="W132" i="1"/>
  <c r="U132" i="1"/>
  <c r="BS132" i="1" s="1"/>
  <c r="DB132" i="1" s="1"/>
  <c r="DO132" i="1" s="1"/>
  <c r="AV132" i="1"/>
  <c r="AT132" i="1"/>
  <c r="CR132" i="1" s="1"/>
  <c r="AQ132" i="1"/>
  <c r="CO132" i="1" s="1"/>
  <c r="AO132" i="1"/>
  <c r="CM132" i="1" s="1"/>
  <c r="AM132" i="1"/>
  <c r="CK132" i="1" s="1"/>
  <c r="DH132" i="1" s="1"/>
  <c r="AX132" i="1"/>
  <c r="CV132" i="1" s="1"/>
  <c r="AK132" i="1"/>
  <c r="AD132" i="1"/>
  <c r="CB132" i="1" s="1"/>
  <c r="DE132" i="1" s="1"/>
  <c r="AA132" i="1"/>
  <c r="BY132" i="1" s="1"/>
  <c r="DD132" i="1" s="1"/>
  <c r="AI132" i="1"/>
  <c r="CG132" i="1" s="1"/>
  <c r="AU132" i="1"/>
  <c r="CS132" i="1" s="1"/>
  <c r="AB132" i="1"/>
  <c r="T132" i="1"/>
  <c r="BR132" i="1" s="1"/>
  <c r="V132" i="1"/>
  <c r="BT132" i="1" s="1"/>
  <c r="AR132" i="1"/>
  <c r="X132" i="1"/>
  <c r="BV132" i="1" s="1"/>
  <c r="DC132" i="1" s="1"/>
  <c r="AC132" i="1"/>
  <c r="CA132" i="1" s="1"/>
  <c r="AG132" i="1"/>
  <c r="CE132" i="1" s="1"/>
  <c r="DF132" i="1" s="1"/>
  <c r="AL132" i="1"/>
  <c r="CJ132" i="1" s="1"/>
  <c r="AJ132" i="1"/>
  <c r="CH132" i="1" s="1"/>
  <c r="DG132" i="1" s="1"/>
  <c r="DT132" i="1" s="1"/>
  <c r="AS132" i="1"/>
  <c r="CQ132" i="1" s="1"/>
  <c r="DJ132" i="1" s="1"/>
  <c r="AB79" i="1"/>
  <c r="BZ79" i="1" s="1"/>
  <c r="S79" i="1"/>
  <c r="T79" i="1"/>
  <c r="BR79" i="1" s="1"/>
  <c r="U79" i="1"/>
  <c r="BS79" i="1" s="1"/>
  <c r="DB79" i="1" s="1"/>
  <c r="DO79" i="1" s="1"/>
  <c r="W79" i="1"/>
  <c r="BU79" i="1" s="1"/>
  <c r="X79" i="1"/>
  <c r="BV79" i="1" s="1"/>
  <c r="DC79" i="1" s="1"/>
  <c r="EQ79" i="1" s="1"/>
  <c r="V79" i="1"/>
  <c r="AT69" i="1"/>
  <c r="CR69" i="1" s="1"/>
  <c r="S69" i="1"/>
  <c r="V69" i="1"/>
  <c r="BT69" i="1" s="1"/>
  <c r="U69" i="1"/>
  <c r="BS69" i="1" s="1"/>
  <c r="DB69" i="1" s="1"/>
  <c r="DO69" i="1" s="1"/>
  <c r="T69" i="1"/>
  <c r="BR69" i="1" s="1"/>
  <c r="AG129" i="1"/>
  <c r="CE129" i="1" s="1"/>
  <c r="DF129" i="1" s="1"/>
  <c r="AP129" i="1"/>
  <c r="X129" i="1"/>
  <c r="BV129" i="1" s="1"/>
  <c r="DC129" i="1" s="1"/>
  <c r="AX129" i="1"/>
  <c r="CV129" i="1" s="1"/>
  <c r="AW129" i="1"/>
  <c r="AE129" i="1"/>
  <c r="AV129" i="1"/>
  <c r="CT129" i="1" s="1"/>
  <c r="DK129" i="1" s="1"/>
  <c r="Z129" i="1"/>
  <c r="BX129" i="1" s="1"/>
  <c r="AQ129" i="1"/>
  <c r="AO129" i="1"/>
  <c r="S129" i="1"/>
  <c r="AD129" i="1"/>
  <c r="AC129" i="1"/>
  <c r="CA129" i="1" s="1"/>
  <c r="V129" i="1"/>
  <c r="U129" i="1"/>
  <c r="BS129" i="1" s="1"/>
  <c r="DB129" i="1" s="1"/>
  <c r="AB129" i="1"/>
  <c r="AH129" i="1"/>
  <c r="AU129" i="1"/>
  <c r="CS129" i="1" s="1"/>
  <c r="T129" i="1"/>
  <c r="BR129" i="1" s="1"/>
  <c r="AI129" i="1"/>
  <c r="AL129" i="1"/>
  <c r="CJ129" i="1" s="1"/>
  <c r="AN129" i="1"/>
  <c r="AJ129" i="1"/>
  <c r="Y129" i="1"/>
  <c r="AK129" i="1"/>
  <c r="AR129" i="1"/>
  <c r="CP129" i="1" s="1"/>
  <c r="AF129" i="1"/>
  <c r="CD129" i="1" s="1"/>
  <c r="W129" i="1"/>
  <c r="AA129" i="1"/>
  <c r="AM129" i="1"/>
  <c r="AT129" i="1"/>
  <c r="CR129" i="1" s="1"/>
  <c r="AS129" i="1"/>
  <c r="AL31" i="1"/>
  <c r="CJ31" i="1" s="1"/>
  <c r="BB31" i="1"/>
  <c r="CZ31" i="1" s="1"/>
  <c r="DM31" i="1" s="1"/>
  <c r="DZ31" i="1" s="1"/>
  <c r="AC31" i="1"/>
  <c r="CA31" i="1" s="1"/>
  <c r="Z31" i="1"/>
  <c r="BX31" i="1" s="1"/>
  <c r="AZ110" i="1"/>
  <c r="CX110" i="1" s="1"/>
  <c r="Y110" i="1"/>
  <c r="S110" i="1"/>
  <c r="Z110" i="1"/>
  <c r="BX110" i="1" s="1"/>
  <c r="AE110" i="1"/>
  <c r="AH110" i="1"/>
  <c r="W110" i="1"/>
  <c r="BU110" i="1" s="1"/>
  <c r="AF110" i="1"/>
  <c r="CD110" i="1" s="1"/>
  <c r="X110" i="1"/>
  <c r="BV110" i="1" s="1"/>
  <c r="DC110" i="1" s="1"/>
  <c r="DP110" i="1" s="1"/>
  <c r="V110" i="1"/>
  <c r="U110" i="1"/>
  <c r="BS110" i="1" s="1"/>
  <c r="DB110" i="1" s="1"/>
  <c r="DO110" i="1" s="1"/>
  <c r="AC110" i="1"/>
  <c r="CA110" i="1" s="1"/>
  <c r="AL110" i="1"/>
  <c r="CJ110" i="1" s="1"/>
  <c r="AG110" i="1"/>
  <c r="CE110" i="1" s="1"/>
  <c r="DF110" i="1" s="1"/>
  <c r="AI110" i="1"/>
  <c r="CG110" i="1" s="1"/>
  <c r="T110" i="1"/>
  <c r="BR110" i="1" s="1"/>
  <c r="AA110" i="1"/>
  <c r="BY110" i="1" s="1"/>
  <c r="DD110" i="1" s="1"/>
  <c r="EQ110" i="1" s="1"/>
  <c r="AB110" i="1"/>
  <c r="AK110" i="1"/>
  <c r="CI110" i="1" s="1"/>
  <c r="AJ110" i="1"/>
  <c r="CH110" i="1" s="1"/>
  <c r="DG110" i="1" s="1"/>
  <c r="EU110" i="1" s="1"/>
  <c r="AD110" i="1"/>
  <c r="CB110" i="1" s="1"/>
  <c r="DE110" i="1" s="1"/>
  <c r="DR110" i="1" s="1"/>
  <c r="AZ112" i="1"/>
  <c r="CX112" i="1" s="1"/>
  <c r="X112" i="1"/>
  <c r="BV112" i="1" s="1"/>
  <c r="DC112" i="1" s="1"/>
  <c r="W112" i="1"/>
  <c r="BU112" i="1" s="1"/>
  <c r="AP112" i="1"/>
  <c r="CN112" i="1" s="1"/>
  <c r="DI112" i="1" s="1"/>
  <c r="AE112" i="1"/>
  <c r="AN112" i="1"/>
  <c r="Y112" i="1"/>
  <c r="V112" i="1"/>
  <c r="AG112" i="1"/>
  <c r="CE112" i="1" s="1"/>
  <c r="DF112" i="1" s="1"/>
  <c r="Z112" i="1"/>
  <c r="BX112" i="1" s="1"/>
  <c r="AM112" i="1"/>
  <c r="CK112" i="1" s="1"/>
  <c r="DH112" i="1" s="1"/>
  <c r="AC112" i="1"/>
  <c r="CA112" i="1" s="1"/>
  <c r="S112" i="1"/>
  <c r="AT112" i="1"/>
  <c r="CR112" i="1" s="1"/>
  <c r="AH112" i="1"/>
  <c r="AF112" i="1"/>
  <c r="CD112" i="1" s="1"/>
  <c r="T112" i="1"/>
  <c r="BR112" i="1" s="1"/>
  <c r="AS112" i="1"/>
  <c r="CQ112" i="1" s="1"/>
  <c r="DJ112" i="1" s="1"/>
  <c r="AI112" i="1"/>
  <c r="CG112" i="1" s="1"/>
  <c r="AA112" i="1"/>
  <c r="BY112" i="1" s="1"/>
  <c r="DD112" i="1" s="1"/>
  <c r="AQ112" i="1"/>
  <c r="AO112" i="1"/>
  <c r="CM112" i="1" s="1"/>
  <c r="AD112" i="1"/>
  <c r="CB112" i="1" s="1"/>
  <c r="DE112" i="1" s="1"/>
  <c r="AJ112" i="1"/>
  <c r="CH112" i="1" s="1"/>
  <c r="DG112" i="1" s="1"/>
  <c r="AB112" i="1"/>
  <c r="AL112" i="1"/>
  <c r="CJ112" i="1" s="1"/>
  <c r="U112" i="1"/>
  <c r="BS112" i="1" s="1"/>
  <c r="DB112" i="1" s="1"/>
  <c r="DO112" i="1" s="1"/>
  <c r="AK112" i="1"/>
  <c r="AR112" i="1"/>
  <c r="CP112" i="1" s="1"/>
  <c r="AR58" i="1"/>
  <c r="CP58" i="1" s="1"/>
  <c r="S58" i="1"/>
  <c r="BQ58" i="1" s="1"/>
  <c r="AY113" i="1"/>
  <c r="CW113" i="1" s="1"/>
  <c r="DL113" i="1" s="1"/>
  <c r="AH113" i="1"/>
  <c r="AE113" i="1"/>
  <c r="AN113" i="1"/>
  <c r="AQ113" i="1"/>
  <c r="Z113" i="1"/>
  <c r="BX113" i="1" s="1"/>
  <c r="AF113" i="1"/>
  <c r="CD113" i="1" s="1"/>
  <c r="W113" i="1"/>
  <c r="BU113" i="1" s="1"/>
  <c r="AD113" i="1"/>
  <c r="CB113" i="1" s="1"/>
  <c r="DE113" i="1" s="1"/>
  <c r="AM113" i="1"/>
  <c r="CK113" i="1" s="1"/>
  <c r="DH113" i="1" s="1"/>
  <c r="DU113" i="1" s="1"/>
  <c r="AC113" i="1"/>
  <c r="CA113" i="1" s="1"/>
  <c r="AJ113" i="1"/>
  <c r="CH113" i="1" s="1"/>
  <c r="DG113" i="1" s="1"/>
  <c r="Y113" i="1"/>
  <c r="S113" i="1"/>
  <c r="AT113" i="1"/>
  <c r="CR113" i="1" s="1"/>
  <c r="V113" i="1"/>
  <c r="X113" i="1"/>
  <c r="BV113" i="1" s="1"/>
  <c r="DC113" i="1" s="1"/>
  <c r="DP113" i="1" s="1"/>
  <c r="T113" i="1"/>
  <c r="BR113" i="1" s="1"/>
  <c r="AS113" i="1"/>
  <c r="CQ113" i="1" s="1"/>
  <c r="DJ113" i="1" s="1"/>
  <c r="DW113" i="1" s="1"/>
  <c r="AB113" i="1"/>
  <c r="AI113" i="1"/>
  <c r="CG113" i="1" s="1"/>
  <c r="AG113" i="1"/>
  <c r="CE113" i="1" s="1"/>
  <c r="DF113" i="1" s="1"/>
  <c r="DS113" i="1" s="1"/>
  <c r="AR113" i="1"/>
  <c r="CP113" i="1" s="1"/>
  <c r="AP113" i="1"/>
  <c r="CN113" i="1" s="1"/>
  <c r="DI113" i="1" s="1"/>
  <c r="DV113" i="1" s="1"/>
  <c r="AL113" i="1"/>
  <c r="CJ113" i="1" s="1"/>
  <c r="U113" i="1"/>
  <c r="BS113" i="1" s="1"/>
  <c r="DB113" i="1" s="1"/>
  <c r="DO113" i="1" s="1"/>
  <c r="AK113" i="1"/>
  <c r="AA113" i="1"/>
  <c r="BY113" i="1" s="1"/>
  <c r="DD113" i="1" s="1"/>
  <c r="AO113" i="1"/>
  <c r="CM113" i="1" s="1"/>
  <c r="AR104" i="1"/>
  <c r="CP104" i="1" s="1"/>
  <c r="AG104" i="1"/>
  <c r="CE104" i="1" s="1"/>
  <c r="DF104" i="1" s="1"/>
  <c r="X104" i="1"/>
  <c r="BV104" i="1" s="1"/>
  <c r="DC104" i="1" s="1"/>
  <c r="AF104" i="1"/>
  <c r="CD104" i="1" s="1"/>
  <c r="Y104" i="1"/>
  <c r="AB104" i="1"/>
  <c r="Z104" i="1"/>
  <c r="BX104" i="1" s="1"/>
  <c r="W104" i="1"/>
  <c r="BU104" i="1" s="1"/>
  <c r="S104" i="1"/>
  <c r="T104" i="1"/>
  <c r="BR104" i="1" s="1"/>
  <c r="V104" i="1"/>
  <c r="AK104" i="1"/>
  <c r="CI104" i="1" s="1"/>
  <c r="AI104" i="1"/>
  <c r="CG104" i="1" s="1"/>
  <c r="AD104" i="1"/>
  <c r="CB104" i="1" s="1"/>
  <c r="DE104" i="1" s="1"/>
  <c r="AJ104" i="1"/>
  <c r="CH104" i="1" s="1"/>
  <c r="DG104" i="1" s="1"/>
  <c r="DT104" i="1" s="1"/>
  <c r="AH104" i="1"/>
  <c r="U104" i="1"/>
  <c r="BS104" i="1" s="1"/>
  <c r="DB104" i="1" s="1"/>
  <c r="DO104" i="1" s="1"/>
  <c r="AA104" i="1"/>
  <c r="BY104" i="1" s="1"/>
  <c r="DD104" i="1" s="1"/>
  <c r="AE104" i="1"/>
  <c r="AC104" i="1"/>
  <c r="CA104" i="1" s="1"/>
  <c r="AZ75" i="1"/>
  <c r="CX75" i="1" s="1"/>
  <c r="W75" i="1"/>
  <c r="BU75" i="1" s="1"/>
  <c r="S75" i="1"/>
  <c r="T75" i="1"/>
  <c r="BR75" i="1" s="1"/>
  <c r="U75" i="1"/>
  <c r="BS75" i="1" s="1"/>
  <c r="DB75" i="1" s="1"/>
  <c r="DO75" i="1" s="1"/>
  <c r="V75" i="1"/>
  <c r="AR59" i="1"/>
  <c r="CP59" i="1" s="1"/>
  <c r="S59" i="1"/>
  <c r="BQ59" i="1" s="1"/>
  <c r="T59" i="1"/>
  <c r="BR59" i="1" s="1"/>
  <c r="AR95" i="1"/>
  <c r="CP95" i="1" s="1"/>
  <c r="AG95" i="1"/>
  <c r="CE95" i="1" s="1"/>
  <c r="DF95" i="1" s="1"/>
  <c r="ET95" i="1" s="1"/>
  <c r="Y95" i="1"/>
  <c r="X95" i="1"/>
  <c r="BV95" i="1" s="1"/>
  <c r="DC95" i="1" s="1"/>
  <c r="DP95" i="1" s="1"/>
  <c r="AD95" i="1"/>
  <c r="CB95" i="1" s="1"/>
  <c r="DE95" i="1" s="1"/>
  <c r="Z95" i="1"/>
  <c r="BX95" i="1" s="1"/>
  <c r="U95" i="1"/>
  <c r="BS95" i="1" s="1"/>
  <c r="DB95" i="1" s="1"/>
  <c r="DO95" i="1" s="1"/>
  <c r="AH95" i="1"/>
  <c r="CF95" i="1" s="1"/>
  <c r="AE95" i="1"/>
  <c r="W95" i="1"/>
  <c r="BU95" i="1" s="1"/>
  <c r="AF95" i="1"/>
  <c r="CD95" i="1" s="1"/>
  <c r="V95" i="1"/>
  <c r="AC95" i="1"/>
  <c r="CA95" i="1" s="1"/>
  <c r="AA95" i="1"/>
  <c r="BY95" i="1" s="1"/>
  <c r="DD95" i="1" s="1"/>
  <c r="S95" i="1"/>
  <c r="AI95" i="1"/>
  <c r="CG95" i="1" s="1"/>
  <c r="AB95" i="1"/>
  <c r="T95" i="1"/>
  <c r="BR95" i="1" s="1"/>
  <c r="AZ111" i="1"/>
  <c r="CX111" i="1" s="1"/>
  <c r="X111" i="1"/>
  <c r="BV111" i="1" s="1"/>
  <c r="DC111" i="1" s="1"/>
  <c r="Y111" i="1"/>
  <c r="AD111" i="1"/>
  <c r="CB111" i="1" s="1"/>
  <c r="DE111" i="1" s="1"/>
  <c r="AH111" i="1"/>
  <c r="AE111" i="1"/>
  <c r="Z111" i="1"/>
  <c r="BX111" i="1" s="1"/>
  <c r="S111" i="1"/>
  <c r="AF111" i="1"/>
  <c r="CD111" i="1" s="1"/>
  <c r="V111" i="1"/>
  <c r="U111" i="1"/>
  <c r="BS111" i="1" s="1"/>
  <c r="DB111" i="1" s="1"/>
  <c r="DO111" i="1" s="1"/>
  <c r="AL111" i="1"/>
  <c r="CJ111" i="1" s="1"/>
  <c r="W111" i="1"/>
  <c r="BU111" i="1" s="1"/>
  <c r="AK111" i="1"/>
  <c r="AG111" i="1"/>
  <c r="CE111" i="1" s="1"/>
  <c r="DF111" i="1" s="1"/>
  <c r="AC111" i="1"/>
  <c r="CA111" i="1" s="1"/>
  <c r="AB111" i="1"/>
  <c r="AA111" i="1"/>
  <c r="BY111" i="1" s="1"/>
  <c r="DD111" i="1" s="1"/>
  <c r="EQ111" i="1" s="1"/>
  <c r="AM111" i="1"/>
  <c r="CK111" i="1" s="1"/>
  <c r="DH111" i="1" s="1"/>
  <c r="DU111" i="1" s="1"/>
  <c r="AI111" i="1"/>
  <c r="CG111" i="1" s="1"/>
  <c r="T111" i="1"/>
  <c r="BR111" i="1" s="1"/>
  <c r="AJ111" i="1"/>
  <c r="CH111" i="1" s="1"/>
  <c r="DG111" i="1" s="1"/>
  <c r="DT111" i="1" s="1"/>
  <c r="BA75" i="1"/>
  <c r="CY75" i="1" s="1"/>
  <c r="BA59" i="1"/>
  <c r="CY59" i="1" s="1"/>
  <c r="AA69" i="1"/>
  <c r="BY69" i="1" s="1"/>
  <c r="DD69" i="1" s="1"/>
  <c r="EQ69" i="1" s="1"/>
  <c r="T31" i="1"/>
  <c r="BR31" i="1" s="1"/>
  <c r="AV31" i="1"/>
  <c r="CT31" i="1" s="1"/>
  <c r="DK31" i="1" s="1"/>
  <c r="DX31" i="1" s="1"/>
  <c r="AO31" i="1"/>
  <c r="CM31" i="1" s="1"/>
  <c r="AY31" i="1"/>
  <c r="CW31" i="1" s="1"/>
  <c r="DL31" i="1" s="1"/>
  <c r="AK21" i="1"/>
  <c r="CI21" i="1" s="1"/>
  <c r="AI46" i="1"/>
  <c r="CG46" i="1" s="1"/>
  <c r="BB92" i="1"/>
  <c r="CZ92" i="1" s="1"/>
  <c r="DM92" i="1" s="1"/>
  <c r="EM92" i="1" s="1"/>
  <c r="X92" i="1"/>
  <c r="BV92" i="1" s="1"/>
  <c r="DC92" i="1" s="1"/>
  <c r="DP92" i="1" s="1"/>
  <c r="AD92" i="1"/>
  <c r="CB92" i="1" s="1"/>
  <c r="DE92" i="1" s="1"/>
  <c r="DR92" i="1" s="1"/>
  <c r="AF92" i="1"/>
  <c r="CD92" i="1" s="1"/>
  <c r="AH92" i="1"/>
  <c r="CF92" i="1" s="1"/>
  <c r="AG92" i="1"/>
  <c r="CE92" i="1" s="1"/>
  <c r="DF92" i="1" s="1"/>
  <c r="AE92" i="1"/>
  <c r="W92" i="1"/>
  <c r="BU92" i="1" s="1"/>
  <c r="Z92" i="1"/>
  <c r="BX92" i="1" s="1"/>
  <c r="Y92" i="1"/>
  <c r="S92" i="1"/>
  <c r="V92" i="1"/>
  <c r="T92" i="1"/>
  <c r="BR92" i="1" s="1"/>
  <c r="U92" i="1"/>
  <c r="BS92" i="1" s="1"/>
  <c r="DB92" i="1" s="1"/>
  <c r="DO92" i="1" s="1"/>
  <c r="AA92" i="1"/>
  <c r="BY92" i="1" s="1"/>
  <c r="DD92" i="1" s="1"/>
  <c r="AC92" i="1"/>
  <c r="CA92" i="1" s="1"/>
  <c r="AB92" i="1"/>
  <c r="AW87" i="1"/>
  <c r="Y87" i="1"/>
  <c r="BW87" i="1" s="1"/>
  <c r="Z87" i="1"/>
  <c r="BX87" i="1" s="1"/>
  <c r="V87" i="1"/>
  <c r="T87" i="1"/>
  <c r="BR87" i="1" s="1"/>
  <c r="W87" i="1"/>
  <c r="BU87" i="1" s="1"/>
  <c r="S87" i="1"/>
  <c r="U87" i="1"/>
  <c r="BS87" i="1" s="1"/>
  <c r="DB87" i="1" s="1"/>
  <c r="DO87" i="1" s="1"/>
  <c r="X87" i="1"/>
  <c r="BV87" i="1" s="1"/>
  <c r="DC87" i="1" s="1"/>
  <c r="AL94" i="1"/>
  <c r="CJ94" i="1" s="1"/>
  <c r="Z94" i="1"/>
  <c r="BX94" i="1" s="1"/>
  <c r="X94" i="1"/>
  <c r="BV94" i="1" s="1"/>
  <c r="DC94" i="1" s="1"/>
  <c r="AD94" i="1"/>
  <c r="CB94" i="1" s="1"/>
  <c r="DE94" i="1" s="1"/>
  <c r="DR94" i="1" s="1"/>
  <c r="AF94" i="1"/>
  <c r="CD94" i="1" s="1"/>
  <c r="AG94" i="1"/>
  <c r="CE94" i="1" s="1"/>
  <c r="DF94" i="1" s="1"/>
  <c r="T94" i="1"/>
  <c r="BR94" i="1" s="1"/>
  <c r="W94" i="1"/>
  <c r="BU94" i="1" s="1"/>
  <c r="S94" i="1"/>
  <c r="AB94" i="1"/>
  <c r="Y94" i="1"/>
  <c r="V94" i="1"/>
  <c r="AH94" i="1"/>
  <c r="CF94" i="1" s="1"/>
  <c r="AA94" i="1"/>
  <c r="BY94" i="1" s="1"/>
  <c r="DD94" i="1" s="1"/>
  <c r="AE94" i="1"/>
  <c r="AC94" i="1"/>
  <c r="CA94" i="1" s="1"/>
  <c r="U94" i="1"/>
  <c r="BS94" i="1" s="1"/>
  <c r="DB94" i="1" s="1"/>
  <c r="DO94" i="1" s="1"/>
  <c r="AN126" i="1"/>
  <c r="CL126" i="1" s="1"/>
  <c r="AH126" i="1"/>
  <c r="CF126" i="1" s="1"/>
  <c r="AD126" i="1"/>
  <c r="CB126" i="1" s="1"/>
  <c r="DE126" i="1" s="1"/>
  <c r="W126" i="1"/>
  <c r="BU126" i="1" s="1"/>
  <c r="AP126" i="1"/>
  <c r="CN126" i="1" s="1"/>
  <c r="DI126" i="1" s="1"/>
  <c r="DV126" i="1" s="1"/>
  <c r="V126" i="1"/>
  <c r="BT126" i="1" s="1"/>
  <c r="T126" i="1"/>
  <c r="BR126" i="1" s="1"/>
  <c r="AM126" i="1"/>
  <c r="AL126" i="1"/>
  <c r="CJ126" i="1" s="1"/>
  <c r="AW126" i="1"/>
  <c r="CU126" i="1" s="1"/>
  <c r="AU126" i="1"/>
  <c r="CS126" i="1" s="1"/>
  <c r="AF126" i="1"/>
  <c r="CD126" i="1" s="1"/>
  <c r="AE126" i="1"/>
  <c r="CC126" i="1" s="1"/>
  <c r="AV126" i="1"/>
  <c r="CT126" i="1" s="1"/>
  <c r="DK126" i="1" s="1"/>
  <c r="AO126" i="1"/>
  <c r="CM126" i="1" s="1"/>
  <c r="AJ126" i="1"/>
  <c r="CH126" i="1" s="1"/>
  <c r="DG126" i="1" s="1"/>
  <c r="AI126" i="1"/>
  <c r="CG126" i="1" s="1"/>
  <c r="AA126" i="1"/>
  <c r="BY126" i="1" s="1"/>
  <c r="DD126" i="1" s="1"/>
  <c r="AR126" i="1"/>
  <c r="CP126" i="1" s="1"/>
  <c r="X126" i="1"/>
  <c r="BV126" i="1" s="1"/>
  <c r="DC126" i="1" s="1"/>
  <c r="Y126" i="1"/>
  <c r="BW126" i="1" s="1"/>
  <c r="AS126" i="1"/>
  <c r="CQ126" i="1" s="1"/>
  <c r="DJ126" i="1" s="1"/>
  <c r="AG126" i="1"/>
  <c r="CE126" i="1" s="1"/>
  <c r="DF126" i="1" s="1"/>
  <c r="DS126" i="1" s="1"/>
  <c r="AT126" i="1"/>
  <c r="CR126" i="1" s="1"/>
  <c r="S126" i="1"/>
  <c r="U126" i="1"/>
  <c r="BS126" i="1" s="1"/>
  <c r="DB126" i="1" s="1"/>
  <c r="DO126" i="1" s="1"/>
  <c r="AB126" i="1"/>
  <c r="AQ126" i="1"/>
  <c r="CO126" i="1" s="1"/>
  <c r="Z126" i="1"/>
  <c r="BX126" i="1" s="1"/>
  <c r="AC126" i="1"/>
  <c r="CA126" i="1" s="1"/>
  <c r="AK126" i="1"/>
  <c r="CI126" i="1" s="1"/>
  <c r="AJ75" i="1"/>
  <c r="CH75" i="1" s="1"/>
  <c r="DG75" i="1" s="1"/>
  <c r="DT75" i="1" s="1"/>
  <c r="AD59" i="1"/>
  <c r="CB59" i="1" s="1"/>
  <c r="DE59" i="1" s="1"/>
  <c r="AU31" i="1"/>
  <c r="U31" i="1"/>
  <c r="BS31" i="1" s="1"/>
  <c r="DB31" i="1" s="1"/>
  <c r="DO31" i="1" s="1"/>
  <c r="AW31" i="1"/>
  <c r="X31" i="1"/>
  <c r="BV31" i="1" s="1"/>
  <c r="DC31" i="1" s="1"/>
  <c r="U21" i="1"/>
  <c r="BS21" i="1" s="1"/>
  <c r="DB21" i="1" s="1"/>
  <c r="DO21" i="1" s="1"/>
  <c r="AA46" i="1"/>
  <c r="BY46" i="1" s="1"/>
  <c r="DD46" i="1" s="1"/>
  <c r="ER46" i="1" s="1"/>
  <c r="AT81" i="1"/>
  <c r="CR81" i="1" s="1"/>
  <c r="X81" i="1"/>
  <c r="BV81" i="1" s="1"/>
  <c r="DC81" i="1" s="1"/>
  <c r="EQ81" i="1" s="1"/>
  <c r="S81" i="1"/>
  <c r="V81" i="1"/>
  <c r="T81" i="1"/>
  <c r="BR81" i="1" s="1"/>
  <c r="Y81" i="1"/>
  <c r="BW81" i="1" s="1"/>
  <c r="U81" i="1"/>
  <c r="BS81" i="1" s="1"/>
  <c r="DB81" i="1" s="1"/>
  <c r="DO81" i="1" s="1"/>
  <c r="W81" i="1"/>
  <c r="BU81" i="1" s="1"/>
  <c r="AH122" i="1"/>
  <c r="CF122" i="1" s="1"/>
  <c r="Z122" i="1"/>
  <c r="BX122" i="1" s="1"/>
  <c r="AN122" i="1"/>
  <c r="S122" i="1"/>
  <c r="Y122" i="1"/>
  <c r="X122" i="1"/>
  <c r="AO122" i="1"/>
  <c r="CM122" i="1" s="1"/>
  <c r="AD122" i="1"/>
  <c r="AG122" i="1"/>
  <c r="AQ122" i="1"/>
  <c r="CO122" i="1" s="1"/>
  <c r="AE122" i="1"/>
  <c r="CC122" i="1" s="1"/>
  <c r="AT122" i="1"/>
  <c r="CR122" i="1" s="1"/>
  <c r="AF122" i="1"/>
  <c r="CD122" i="1" s="1"/>
  <c r="AU122" i="1"/>
  <c r="CS122" i="1" s="1"/>
  <c r="AL122" i="1"/>
  <c r="CJ122" i="1" s="1"/>
  <c r="V122" i="1"/>
  <c r="BT122" i="1" s="1"/>
  <c r="AM122" i="1"/>
  <c r="CK122" i="1" s="1"/>
  <c r="DH122" i="1" s="1"/>
  <c r="AC122" i="1"/>
  <c r="CA122" i="1" s="1"/>
  <c r="AB122" i="1"/>
  <c r="AI122" i="1"/>
  <c r="AP122" i="1"/>
  <c r="W122" i="1"/>
  <c r="BU122" i="1" s="1"/>
  <c r="AV122" i="1"/>
  <c r="CT122" i="1" s="1"/>
  <c r="DK122" i="1" s="1"/>
  <c r="AJ122" i="1"/>
  <c r="CH122" i="1" s="1"/>
  <c r="DG122" i="1" s="1"/>
  <c r="AA122" i="1"/>
  <c r="BY122" i="1" s="1"/>
  <c r="DD122" i="1" s="1"/>
  <c r="T122" i="1"/>
  <c r="BR122" i="1" s="1"/>
  <c r="AS122" i="1"/>
  <c r="CQ122" i="1" s="1"/>
  <c r="DJ122" i="1" s="1"/>
  <c r="U122" i="1"/>
  <c r="AR122" i="1"/>
  <c r="CP122" i="1" s="1"/>
  <c r="AK122" i="1"/>
  <c r="CI122" i="1" s="1"/>
  <c r="AD75" i="1"/>
  <c r="CB75" i="1" s="1"/>
  <c r="DE75" i="1" s="1"/>
  <c r="DR75" i="1" s="1"/>
  <c r="W59" i="1"/>
  <c r="BU59" i="1" s="1"/>
  <c r="AB31" i="1"/>
  <c r="V31" i="1"/>
  <c r="BT31" i="1" s="1"/>
  <c r="Y31" i="1"/>
  <c r="AG31" i="1"/>
  <c r="CE31" i="1" s="1"/>
  <c r="DF31" i="1" s="1"/>
  <c r="AU21" i="1"/>
  <c r="CS21" i="1" s="1"/>
  <c r="AZ93" i="1"/>
  <c r="CX93" i="1" s="1"/>
  <c r="AN46" i="1"/>
  <c r="CL46" i="1" s="1"/>
  <c r="AZ108" i="1"/>
  <c r="CX108" i="1" s="1"/>
  <c r="Z108" i="1"/>
  <c r="BX108" i="1" s="1"/>
  <c r="AF108" i="1"/>
  <c r="CD108" i="1" s="1"/>
  <c r="Y108" i="1"/>
  <c r="AH108" i="1"/>
  <c r="AD108" i="1"/>
  <c r="CB108" i="1" s="1"/>
  <c r="DE108" i="1" s="1"/>
  <c r="V108" i="1"/>
  <c r="W108" i="1"/>
  <c r="BU108" i="1" s="1"/>
  <c r="AE108" i="1"/>
  <c r="AC108" i="1"/>
  <c r="CA108" i="1" s="1"/>
  <c r="AG108" i="1"/>
  <c r="CE108" i="1" s="1"/>
  <c r="DF108" i="1" s="1"/>
  <c r="DS108" i="1" s="1"/>
  <c r="U108" i="1"/>
  <c r="BS108" i="1" s="1"/>
  <c r="DB108" i="1" s="1"/>
  <c r="DO108" i="1" s="1"/>
  <c r="X108" i="1"/>
  <c r="BV108" i="1" s="1"/>
  <c r="DC108" i="1" s="1"/>
  <c r="EC108" i="1" s="1"/>
  <c r="AL108" i="1"/>
  <c r="CJ108" i="1" s="1"/>
  <c r="T108" i="1"/>
  <c r="BR108" i="1" s="1"/>
  <c r="S108" i="1"/>
  <c r="AA108" i="1"/>
  <c r="BY108" i="1" s="1"/>
  <c r="DD108" i="1" s="1"/>
  <c r="AB108" i="1"/>
  <c r="AK108" i="1"/>
  <c r="AI108" i="1"/>
  <c r="CG108" i="1" s="1"/>
  <c r="AJ108" i="1"/>
  <c r="CH108" i="1" s="1"/>
  <c r="DG108" i="1" s="1"/>
  <c r="DT108" i="1" s="1"/>
  <c r="AS61" i="1"/>
  <c r="CQ61" i="1" s="1"/>
  <c r="DJ61" i="1" s="1"/>
  <c r="EW61" i="1" s="1"/>
  <c r="S61" i="1"/>
  <c r="BQ61" i="1" s="1"/>
  <c r="T61" i="1"/>
  <c r="BR61" i="1" s="1"/>
  <c r="AU71" i="1"/>
  <c r="CS71" i="1" s="1"/>
  <c r="S71" i="1"/>
  <c r="V71" i="1"/>
  <c r="BT71" i="1" s="1"/>
  <c r="T71" i="1"/>
  <c r="BR71" i="1" s="1"/>
  <c r="U71" i="1"/>
  <c r="BS71" i="1" s="1"/>
  <c r="DB71" i="1" s="1"/>
  <c r="DO71" i="1" s="1"/>
  <c r="AS62" i="1"/>
  <c r="CQ62" i="1" s="1"/>
  <c r="DJ62" i="1" s="1"/>
  <c r="EW62" i="1" s="1"/>
  <c r="S62" i="1"/>
  <c r="BQ62" i="1" s="1"/>
  <c r="T62" i="1"/>
  <c r="BR62" i="1" s="1"/>
  <c r="AU107" i="1"/>
  <c r="CS107" i="1" s="1"/>
  <c r="AH107" i="1"/>
  <c r="Z107" i="1"/>
  <c r="BX107" i="1" s="1"/>
  <c r="W107" i="1"/>
  <c r="BU107" i="1" s="1"/>
  <c r="S107" i="1"/>
  <c r="AG107" i="1"/>
  <c r="CE107" i="1" s="1"/>
  <c r="DF107" i="1" s="1"/>
  <c r="DS107" i="1" s="1"/>
  <c r="AF107" i="1"/>
  <c r="CD107" i="1" s="1"/>
  <c r="AL107" i="1"/>
  <c r="CJ107" i="1" s="1"/>
  <c r="Y107" i="1"/>
  <c r="AE107" i="1"/>
  <c r="AD107" i="1"/>
  <c r="CB107" i="1" s="1"/>
  <c r="DE107" i="1" s="1"/>
  <c r="AC107" i="1"/>
  <c r="CA107" i="1" s="1"/>
  <c r="AA107" i="1"/>
  <c r="BY107" i="1" s="1"/>
  <c r="DD107" i="1" s="1"/>
  <c r="V107" i="1"/>
  <c r="AB107" i="1"/>
  <c r="AJ107" i="1"/>
  <c r="CH107" i="1" s="1"/>
  <c r="DG107" i="1" s="1"/>
  <c r="EU107" i="1" s="1"/>
  <c r="X107" i="1"/>
  <c r="BV107" i="1" s="1"/>
  <c r="DC107" i="1" s="1"/>
  <c r="DP107" i="1" s="1"/>
  <c r="U107" i="1"/>
  <c r="BS107" i="1" s="1"/>
  <c r="DB107" i="1" s="1"/>
  <c r="DO107" i="1" s="1"/>
  <c r="AK107" i="1"/>
  <c r="CI107" i="1" s="1"/>
  <c r="T107" i="1"/>
  <c r="BR107" i="1" s="1"/>
  <c r="AI107" i="1"/>
  <c r="CG107" i="1" s="1"/>
  <c r="EV84" i="1"/>
  <c r="DV84" i="1"/>
  <c r="EI84" i="1"/>
  <c r="EY125" i="1"/>
  <c r="EL125" i="1"/>
  <c r="DY125" i="1"/>
  <c r="AN104" i="1"/>
  <c r="EZ82" i="1"/>
  <c r="EM82" i="1"/>
  <c r="DZ82" i="1"/>
  <c r="ES82" i="1"/>
  <c r="EF82" i="1"/>
  <c r="DS82" i="1"/>
  <c r="EQ41" i="1"/>
  <c r="ED41" i="1"/>
  <c r="DQ41" i="1"/>
  <c r="ES28" i="1"/>
  <c r="EF28" i="1"/>
  <c r="DS28" i="1"/>
  <c r="EY28" i="1"/>
  <c r="EL28" i="1"/>
  <c r="DY28" i="1"/>
  <c r="DP21" i="1"/>
  <c r="ET76" i="1"/>
  <c r="EG76" i="1"/>
  <c r="DT76" i="1"/>
  <c r="EZ120" i="1"/>
  <c r="EM120" i="1"/>
  <c r="DZ120" i="1"/>
  <c r="EZ35" i="1"/>
  <c r="EM35" i="1"/>
  <c r="DZ35" i="1"/>
  <c r="EY35" i="1"/>
  <c r="EL35" i="1"/>
  <c r="DY35" i="1"/>
  <c r="ET52" i="1"/>
  <c r="EG52" i="1"/>
  <c r="DT52" i="1"/>
  <c r="ER52" i="1"/>
  <c r="EE52" i="1"/>
  <c r="DR52" i="1"/>
  <c r="EW97" i="1"/>
  <c r="DW97" i="1"/>
  <c r="EJ97" i="1"/>
  <c r="EX97" i="1"/>
  <c r="EK97" i="1"/>
  <c r="DX97" i="1"/>
  <c r="EQ78" i="1"/>
  <c r="ED78" i="1"/>
  <c r="DQ78" i="1"/>
  <c r="AB75" i="1"/>
  <c r="BZ75" i="1" s="1"/>
  <c r="ED43" i="1"/>
  <c r="EQ43" i="1"/>
  <c r="DQ43" i="1"/>
  <c r="EQ70" i="1"/>
  <c r="ED70" i="1"/>
  <c r="DQ70" i="1"/>
  <c r="EQ21" i="1"/>
  <c r="ED21" i="1"/>
  <c r="DQ21" i="1"/>
  <c r="EQ28" i="1"/>
  <c r="ED28" i="1"/>
  <c r="DQ28" i="1"/>
  <c r="ER121" i="1"/>
  <c r="EE121" i="1"/>
  <c r="DR121" i="1"/>
  <c r="EU24" i="1"/>
  <c r="DU24" i="1"/>
  <c r="EH24" i="1"/>
  <c r="EX130" i="1"/>
  <c r="EK130" i="1"/>
  <c r="DX130" i="1"/>
  <c r="EU131" i="1"/>
  <c r="EH131" i="1"/>
  <c r="DU131" i="1"/>
  <c r="ER34" i="1"/>
  <c r="DR34" i="1"/>
  <c r="EE34" i="1"/>
  <c r="ET116" i="1"/>
  <c r="EG116" i="1"/>
  <c r="DT116" i="1"/>
  <c r="EK128" i="1"/>
  <c r="DX128" i="1"/>
  <c r="EQ25" i="1"/>
  <c r="ED25" i="1"/>
  <c r="DQ25" i="1"/>
  <c r="EQ90" i="1"/>
  <c r="ED90" i="1"/>
  <c r="DQ90" i="1"/>
  <c r="DV46" i="1"/>
  <c r="ER74" i="1"/>
  <c r="EE74" i="1"/>
  <c r="DR74" i="1"/>
  <c r="EP74" i="1"/>
  <c r="EC74" i="1"/>
  <c r="DP74" i="1"/>
  <c r="EW39" i="1"/>
  <c r="EJ39" i="1"/>
  <c r="DW39" i="1"/>
  <c r="ES39" i="1"/>
  <c r="EF39" i="1"/>
  <c r="DS39" i="1"/>
  <c r="DX61" i="1"/>
  <c r="EP61" i="1"/>
  <c r="DP61" i="1"/>
  <c r="ER62" i="1"/>
  <c r="DR62" i="1"/>
  <c r="ET86" i="1"/>
  <c r="EG86" i="1"/>
  <c r="DT86" i="1"/>
  <c r="ES86" i="1"/>
  <c r="EF86" i="1"/>
  <c r="DS86" i="1"/>
  <c r="EV86" i="1"/>
  <c r="EI86" i="1"/>
  <c r="DV86" i="1"/>
  <c r="ES20" i="1"/>
  <c r="DS20" i="1"/>
  <c r="EF20" i="1"/>
  <c r="ET83" i="1"/>
  <c r="EG83" i="1"/>
  <c r="DT83" i="1"/>
  <c r="EW79" i="1"/>
  <c r="EJ79" i="1"/>
  <c r="DW79" i="1"/>
  <c r="EQ85" i="1"/>
  <c r="ED85" i="1"/>
  <c r="DQ85" i="1"/>
  <c r="ES65" i="1"/>
  <c r="DS65" i="1"/>
  <c r="EF65" i="1"/>
  <c r="ER72" i="1"/>
  <c r="EE72" i="1"/>
  <c r="DR72" i="1"/>
  <c r="EX44" i="1"/>
  <c r="EK44" i="1"/>
  <c r="DX44" i="1"/>
  <c r="ES67" i="1"/>
  <c r="EF67" i="1"/>
  <c r="DS67" i="1"/>
  <c r="G31" i="3" s="1"/>
  <c r="EX33" i="1"/>
  <c r="EK33" i="1"/>
  <c r="DX33" i="1"/>
  <c r="DV33" i="1"/>
  <c r="EW68" i="1"/>
  <c r="EJ68" i="1"/>
  <c r="DW68" i="1"/>
  <c r="EP68" i="1"/>
  <c r="EC68" i="1"/>
  <c r="DP68" i="1"/>
  <c r="EP106" i="1"/>
  <c r="EC106" i="1"/>
  <c r="DP106" i="1"/>
  <c r="EP38" i="1"/>
  <c r="EC38" i="1"/>
  <c r="DP38" i="1"/>
  <c r="ER73" i="1"/>
  <c r="EE73" i="1"/>
  <c r="DR73" i="1"/>
  <c r="EZ112" i="1"/>
  <c r="EM112" i="1"/>
  <c r="DZ112" i="1"/>
  <c r="ER64" i="1"/>
  <c r="EE64" i="1"/>
  <c r="DR64" i="1"/>
  <c r="EH78" i="1"/>
  <c r="EU78" i="1"/>
  <c r="DU78" i="1"/>
  <c r="ES78" i="1"/>
  <c r="EF78" i="1"/>
  <c r="DS78" i="1"/>
  <c r="EP96" i="1"/>
  <c r="EC96" i="1"/>
  <c r="DP96" i="1"/>
  <c r="ET54" i="1"/>
  <c r="EG54" i="1"/>
  <c r="DT54" i="1"/>
  <c r="EX51" i="1"/>
  <c r="DX51" i="1"/>
  <c r="EK51" i="1"/>
  <c r="EQ20" i="1"/>
  <c r="DQ20" i="1"/>
  <c r="EQ101" i="1"/>
  <c r="ED101" i="1"/>
  <c r="DQ101" i="1"/>
  <c r="EV101" i="1"/>
  <c r="EI101" i="1"/>
  <c r="DV101" i="1"/>
  <c r="EU80" i="1"/>
  <c r="EH80" i="1"/>
  <c r="DU80" i="1"/>
  <c r="ES80" i="1"/>
  <c r="DS80" i="1"/>
  <c r="EF80" i="1"/>
  <c r="EZ124" i="1"/>
  <c r="EM124" i="1"/>
  <c r="DZ124" i="1"/>
  <c r="EY88" i="1"/>
  <c r="EL88" i="1"/>
  <c r="DY88" i="1"/>
  <c r="EU79" i="1"/>
  <c r="EH79" i="1"/>
  <c r="DU79" i="1"/>
  <c r="EY43" i="1"/>
  <c r="EL43" i="1"/>
  <c r="DY43" i="1"/>
  <c r="ES43" i="1"/>
  <c r="EF43" i="1"/>
  <c r="DS43" i="1"/>
  <c r="ER42" i="1"/>
  <c r="DR42" i="1"/>
  <c r="AL58" i="1"/>
  <c r="CJ58" i="1" s="1"/>
  <c r="AJ58" i="1"/>
  <c r="CH58" i="1" s="1"/>
  <c r="DG58" i="1" s="1"/>
  <c r="W58" i="1"/>
  <c r="BU58" i="1" s="1"/>
  <c r="Y58" i="1"/>
  <c r="BW58" i="1" s="1"/>
  <c r="EX98" i="1"/>
  <c r="EK98" i="1"/>
  <c r="DX98" i="1"/>
  <c r="EY98" i="1"/>
  <c r="EL98" i="1"/>
  <c r="DY98" i="1"/>
  <c r="EQ73" i="1"/>
  <c r="ED73" i="1"/>
  <c r="DQ73" i="1"/>
  <c r="ES64" i="1"/>
  <c r="EF64" i="1"/>
  <c r="DS64" i="1"/>
  <c r="EZ48" i="1"/>
  <c r="EM48" i="1"/>
  <c r="DZ48" i="1"/>
  <c r="ET96" i="1"/>
  <c r="EG96" i="1"/>
  <c r="DT96" i="1"/>
  <c r="EI96" i="1"/>
  <c r="DV96" i="1"/>
  <c r="EV96" i="1"/>
  <c r="EZ100" i="1"/>
  <c r="EM100" i="1"/>
  <c r="DZ100" i="1"/>
  <c r="ET41" i="1"/>
  <c r="EG41" i="1"/>
  <c r="DT41" i="1"/>
  <c r="ET85" i="1"/>
  <c r="EG85" i="1"/>
  <c r="DT85" i="1"/>
  <c r="AT75" i="1"/>
  <c r="CR75" i="1" s="1"/>
  <c r="EJ94" i="1"/>
  <c r="DW94" i="1"/>
  <c r="EQ100" i="1"/>
  <c r="ED100" i="1"/>
  <c r="DQ100" i="1"/>
  <c r="ET55" i="1"/>
  <c r="EG55" i="1"/>
  <c r="DT55" i="1"/>
  <c r="EW55" i="1"/>
  <c r="EJ55" i="1"/>
  <c r="DW55" i="1"/>
  <c r="EX117" i="1"/>
  <c r="EK117" i="1"/>
  <c r="DX117" i="1"/>
  <c r="AS75" i="1"/>
  <c r="CQ75" i="1" s="1"/>
  <c r="DJ75" i="1" s="1"/>
  <c r="AX75" i="1"/>
  <c r="CV75" i="1" s="1"/>
  <c r="AW75" i="1"/>
  <c r="CU75" i="1" s="1"/>
  <c r="AI59" i="1"/>
  <c r="CG59" i="1" s="1"/>
  <c r="AV59" i="1"/>
  <c r="CT59" i="1" s="1"/>
  <c r="DK59" i="1" s="1"/>
  <c r="AN59" i="1"/>
  <c r="CL59" i="1" s="1"/>
  <c r="AF59" i="1"/>
  <c r="CD59" i="1" s="1"/>
  <c r="ET60" i="1"/>
  <c r="DT60" i="1"/>
  <c r="EG60" i="1"/>
  <c r="EW29" i="1"/>
  <c r="EJ29" i="1"/>
  <c r="DW29" i="1"/>
  <c r="AM104" i="1"/>
  <c r="CK104" i="1" s="1"/>
  <c r="DH104" i="1" s="1"/>
  <c r="AV104" i="1"/>
  <c r="CT104" i="1" s="1"/>
  <c r="DK104" i="1" s="1"/>
  <c r="DY71" i="1"/>
  <c r="EU82" i="1"/>
  <c r="EH82" i="1"/>
  <c r="DU82" i="1"/>
  <c r="AB21" i="1"/>
  <c r="BZ21" i="1" s="1"/>
  <c r="W21" i="1"/>
  <c r="AQ21" i="1"/>
  <c r="ER76" i="1"/>
  <c r="EE76" i="1"/>
  <c r="DR76" i="1"/>
  <c r="EY76" i="1"/>
  <c r="EL76" i="1"/>
  <c r="DY76" i="1"/>
  <c r="EX106" i="1"/>
  <c r="EK106" i="1"/>
  <c r="DX106" i="1"/>
  <c r="EP56" i="1"/>
  <c r="EC56" i="1"/>
  <c r="DP56" i="1"/>
  <c r="EV102" i="1"/>
  <c r="EI102" i="1"/>
  <c r="DV102" i="1"/>
  <c r="EP52" i="1"/>
  <c r="EC52" i="1"/>
  <c r="DP52" i="1"/>
  <c r="EV97" i="1"/>
  <c r="EI97" i="1"/>
  <c r="DV97" i="1"/>
  <c r="EQ24" i="1"/>
  <c r="ED24" i="1"/>
  <c r="DQ24" i="1"/>
  <c r="EW24" i="1"/>
  <c r="EJ24" i="1"/>
  <c r="DW24" i="1"/>
  <c r="EQ65" i="1"/>
  <c r="ED65" i="1"/>
  <c r="DQ65" i="1"/>
  <c r="EP119" i="1"/>
  <c r="EC119" i="1"/>
  <c r="DP119" i="1"/>
  <c r="EQ98" i="1"/>
  <c r="ED98" i="1"/>
  <c r="DQ98" i="1"/>
  <c r="EQ44" i="1"/>
  <c r="DQ44" i="1"/>
  <c r="ED44" i="1"/>
  <c r="EZ119" i="1"/>
  <c r="EM119" i="1"/>
  <c r="DZ119" i="1"/>
  <c r="EW89" i="1"/>
  <c r="EJ89" i="1"/>
  <c r="DW89" i="1"/>
  <c r="EJ25" i="1"/>
  <c r="EW25" i="1"/>
  <c r="DW25" i="1"/>
  <c r="BO19" i="1"/>
  <c r="ES115" i="1"/>
  <c r="EF115" i="1"/>
  <c r="DS115" i="1"/>
  <c r="ER106" i="1"/>
  <c r="EE106" i="1"/>
  <c r="DR106" i="1"/>
  <c r="EZ27" i="1"/>
  <c r="EM27" i="1"/>
  <c r="DZ27" i="1"/>
  <c r="EZ123" i="1"/>
  <c r="EM123" i="1"/>
  <c r="DZ123" i="1"/>
  <c r="EX109" i="1"/>
  <c r="EK109" i="1"/>
  <c r="DX109" i="1"/>
  <c r="ES51" i="1"/>
  <c r="EF51" i="1"/>
  <c r="DS51" i="1"/>
  <c r="ES116" i="1"/>
  <c r="EF116" i="1"/>
  <c r="DS116" i="1"/>
  <c r="ES118" i="1"/>
  <c r="EF118" i="1"/>
  <c r="DS118" i="1"/>
  <c r="EV117" i="1"/>
  <c r="EI117" i="1"/>
  <c r="DV117" i="1"/>
  <c r="ES34" i="1"/>
  <c r="EF34" i="1"/>
  <c r="DS34" i="1"/>
  <c r="EV34" i="1"/>
  <c r="EI34" i="1"/>
  <c r="DV34" i="1"/>
  <c r="ES121" i="1"/>
  <c r="EF121" i="1"/>
  <c r="DS121" i="1"/>
  <c r="EP102" i="1"/>
  <c r="EC102" i="1"/>
  <c r="DP102" i="1"/>
  <c r="ER90" i="1"/>
  <c r="EE90" i="1"/>
  <c r="DR90" i="1"/>
  <c r="ER96" i="1"/>
  <c r="EE96" i="1"/>
  <c r="DR96" i="1"/>
  <c r="EG124" i="1"/>
  <c r="DT124" i="1"/>
  <c r="EW118" i="1"/>
  <c r="EJ118" i="1"/>
  <c r="DW118" i="1"/>
  <c r="EU124" i="1"/>
  <c r="EH124" i="1"/>
  <c r="DU124" i="1"/>
  <c r="ET51" i="1"/>
  <c r="EG51" i="1"/>
  <c r="DT51" i="1"/>
  <c r="EQ33" i="1"/>
  <c r="ED33" i="1"/>
  <c r="DQ33" i="1"/>
  <c r="EQ89" i="1"/>
  <c r="ED89" i="1"/>
  <c r="DQ89" i="1"/>
  <c r="EU90" i="1"/>
  <c r="EH90" i="1"/>
  <c r="DU90" i="1"/>
  <c r="EX46" i="1"/>
  <c r="EK46" i="1"/>
  <c r="DX46" i="1"/>
  <c r="EV69" i="1"/>
  <c r="EI69" i="1"/>
  <c r="DV69" i="1"/>
  <c r="EX74" i="1"/>
  <c r="EK74" i="1"/>
  <c r="DX74" i="1"/>
  <c r="ER39" i="1"/>
  <c r="EE39" i="1"/>
  <c r="DR39" i="1"/>
  <c r="ES61" i="1"/>
  <c r="EF61" i="1"/>
  <c r="DS61" i="1"/>
  <c r="EY115" i="1"/>
  <c r="EL115" i="1"/>
  <c r="DY115" i="1"/>
  <c r="EZ116" i="1"/>
  <c r="EM116" i="1"/>
  <c r="DZ116" i="1"/>
  <c r="EV91" i="1"/>
  <c r="EI91" i="1"/>
  <c r="DV91" i="1"/>
  <c r="EX49" i="1"/>
  <c r="EK49" i="1"/>
  <c r="DX49" i="1"/>
  <c r="EY49" i="1"/>
  <c r="EL49" i="1"/>
  <c r="DY49" i="1"/>
  <c r="EU86" i="1"/>
  <c r="EH86" i="1"/>
  <c r="DU86" i="1"/>
  <c r="ER83" i="1"/>
  <c r="EE83" i="1"/>
  <c r="DR83" i="1"/>
  <c r="EV83" i="1"/>
  <c r="EI83" i="1"/>
  <c r="DV83" i="1"/>
  <c r="EG34" i="1"/>
  <c r="ET34" i="1"/>
  <c r="DT34" i="1"/>
  <c r="EQ18" i="1"/>
  <c r="ED18" i="1"/>
  <c r="DQ18" i="1"/>
  <c r="EQ106" i="1"/>
  <c r="ED106" i="1"/>
  <c r="DQ106" i="1"/>
  <c r="ER32" i="1"/>
  <c r="EE32" i="1"/>
  <c r="DR32" i="1"/>
  <c r="EX110" i="1"/>
  <c r="EK110" i="1"/>
  <c r="DX110" i="1"/>
  <c r="ER65" i="1"/>
  <c r="DR65" i="1"/>
  <c r="EE65" i="1"/>
  <c r="EY128" i="1"/>
  <c r="EL128" i="1"/>
  <c r="DY128" i="1"/>
  <c r="EU72" i="1"/>
  <c r="EH72" i="1"/>
  <c r="DU72" i="1"/>
  <c r="EY72" i="1"/>
  <c r="EL72" i="1"/>
  <c r="DY72" i="1"/>
  <c r="EW44" i="1"/>
  <c r="EJ44" i="1"/>
  <c r="DW44" i="1"/>
  <c r="ES44" i="1"/>
  <c r="EF44" i="1"/>
  <c r="DS44" i="1"/>
  <c r="ER67" i="1"/>
  <c r="EE67" i="1"/>
  <c r="DR67" i="1"/>
  <c r="F31" i="3" s="1"/>
  <c r="DS89" i="1"/>
  <c r="ET33" i="1"/>
  <c r="EG33" i="1"/>
  <c r="DT33" i="1"/>
  <c r="EP33" i="1"/>
  <c r="DP33" i="1"/>
  <c r="EC33" i="1"/>
  <c r="ES33" i="1"/>
  <c r="EF33" i="1"/>
  <c r="DS33" i="1"/>
  <c r="ET27" i="1"/>
  <c r="EG27" i="1"/>
  <c r="DT27" i="1"/>
  <c r="EP27" i="1"/>
  <c r="EC27" i="1"/>
  <c r="DP27" i="1"/>
  <c r="ET68" i="1"/>
  <c r="EG68" i="1"/>
  <c r="DT68" i="1"/>
  <c r="EP124" i="1"/>
  <c r="EC124" i="1"/>
  <c r="DP124" i="1"/>
  <c r="EZ73" i="1"/>
  <c r="EM73" i="1"/>
  <c r="DZ73" i="1"/>
  <c r="DY123" i="1"/>
  <c r="EX94" i="1"/>
  <c r="EZ91" i="1"/>
  <c r="DZ91" i="1"/>
  <c r="EM91" i="1"/>
  <c r="EZ85" i="1"/>
  <c r="EM85" i="1"/>
  <c r="DZ85" i="1"/>
  <c r="EW70" i="1"/>
  <c r="EJ70" i="1"/>
  <c r="DW70" i="1"/>
  <c r="EQ54" i="1"/>
  <c r="ED54" i="1"/>
  <c r="DQ54" i="1"/>
  <c r="EQ118" i="1"/>
  <c r="ED118" i="1"/>
  <c r="DQ118" i="1"/>
  <c r="DX19" i="1"/>
  <c r="EY19" i="1"/>
  <c r="EL19" i="1"/>
  <c r="DY19" i="1"/>
  <c r="EW109" i="1"/>
  <c r="EJ109" i="1"/>
  <c r="DW109" i="1"/>
  <c r="EV109" i="1"/>
  <c r="EI109" i="1"/>
  <c r="DV109" i="1"/>
  <c r="EW78" i="1"/>
  <c r="EJ78" i="1"/>
  <c r="DW78" i="1"/>
  <c r="EV70" i="1"/>
  <c r="EI70" i="1"/>
  <c r="DV70" i="1"/>
  <c r="ER57" i="1"/>
  <c r="EE57" i="1"/>
  <c r="DR57" i="1"/>
  <c r="ES57" i="1"/>
  <c r="EF57" i="1"/>
  <c r="DS57" i="1"/>
  <c r="EP117" i="1"/>
  <c r="EC117" i="1"/>
  <c r="DP117" i="1"/>
  <c r="EZ60" i="1"/>
  <c r="EM60" i="1"/>
  <c r="DZ60" i="1"/>
  <c r="EQ117" i="1"/>
  <c r="ED117" i="1"/>
  <c r="DQ117" i="1"/>
  <c r="EY80" i="1"/>
  <c r="EL80" i="1"/>
  <c r="DY80" i="1"/>
  <c r="EY25" i="1"/>
  <c r="EL25" i="1"/>
  <c r="DY25" i="1"/>
  <c r="EW77" i="1"/>
  <c r="EJ77" i="1"/>
  <c r="DW77" i="1"/>
  <c r="EV77" i="1"/>
  <c r="EI77" i="1"/>
  <c r="DV77" i="1"/>
  <c r="EW99" i="1"/>
  <c r="DW99" i="1"/>
  <c r="EU99" i="1"/>
  <c r="EH99" i="1"/>
  <c r="DU99" i="1"/>
  <c r="EX40" i="1"/>
  <c r="EK40" i="1"/>
  <c r="DX40" i="1"/>
  <c r="EP40" i="1"/>
  <c r="EC40" i="1"/>
  <c r="DP40" i="1"/>
  <c r="EY66" i="1"/>
  <c r="EL66" i="1"/>
  <c r="DY66" i="1"/>
  <c r="ET79" i="1"/>
  <c r="EG79" i="1"/>
  <c r="DT79" i="1"/>
  <c r="EX79" i="1"/>
  <c r="EK79" i="1"/>
  <c r="DX79" i="1"/>
  <c r="EP43" i="1"/>
  <c r="EC43" i="1"/>
  <c r="DP43" i="1"/>
  <c r="DV43" i="1"/>
  <c r="DY23" i="1"/>
  <c r="EZ58" i="1"/>
  <c r="EM58" i="1"/>
  <c r="DZ58" i="1"/>
  <c r="DX58" i="1"/>
  <c r="EY58" i="1"/>
  <c r="DY58" i="1"/>
  <c r="EL58" i="1"/>
  <c r="EU98" i="1"/>
  <c r="DU98" i="1"/>
  <c r="EH98" i="1"/>
  <c r="EV64" i="1"/>
  <c r="EI64" i="1"/>
  <c r="DV64" i="1"/>
  <c r="EP64" i="1"/>
  <c r="DP64" i="1"/>
  <c r="EC64" i="1"/>
  <c r="ET48" i="1"/>
  <c r="EG48" i="1"/>
  <c r="DT48" i="1"/>
  <c r="EY48" i="1"/>
  <c r="EL48" i="1"/>
  <c r="DY48" i="1"/>
  <c r="EP41" i="1"/>
  <c r="DP41" i="1"/>
  <c r="EW85" i="1"/>
  <c r="DW85" i="1"/>
  <c r="EJ85" i="1"/>
  <c r="DT21" i="1"/>
  <c r="EC75" i="1"/>
  <c r="DP75" i="1"/>
  <c r="DV75" i="1"/>
  <c r="DP59" i="1"/>
  <c r="EY29" i="1"/>
  <c r="DY29" i="1"/>
  <c r="EU84" i="1"/>
  <c r="DU84" i="1"/>
  <c r="EH84" i="1"/>
  <c r="EQ97" i="1"/>
  <c r="ED97" i="1"/>
  <c r="DQ97" i="1"/>
  <c r="EW28" i="1"/>
  <c r="EJ28" i="1"/>
  <c r="DW28" i="1"/>
  <c r="EX76" i="1"/>
  <c r="EK76" i="1"/>
  <c r="DX76" i="1"/>
  <c r="EQ35" i="1"/>
  <c r="ED35" i="1"/>
  <c r="DQ35" i="1"/>
  <c r="ER35" i="1"/>
  <c r="EE35" i="1"/>
  <c r="DR35" i="1"/>
  <c r="EP35" i="1"/>
  <c r="EC35" i="1"/>
  <c r="DP35" i="1"/>
  <c r="EY118" i="1"/>
  <c r="EL118" i="1"/>
  <c r="DY118" i="1"/>
  <c r="ES52" i="1"/>
  <c r="EF52" i="1"/>
  <c r="DS52" i="1"/>
  <c r="EY52" i="1"/>
  <c r="EL52" i="1"/>
  <c r="DY52" i="1"/>
  <c r="EZ55" i="1"/>
  <c r="EM55" i="1"/>
  <c r="DZ55" i="1"/>
  <c r="EQ114" i="1"/>
  <c r="ED114" i="1"/>
  <c r="DQ114" i="1"/>
  <c r="EZ78" i="1"/>
  <c r="EM78" i="1"/>
  <c r="DZ78" i="1"/>
  <c r="EQ40" i="1"/>
  <c r="ED40" i="1"/>
  <c r="DQ40" i="1"/>
  <c r="ES130" i="1"/>
  <c r="EF130" i="1"/>
  <c r="DS130" i="1"/>
  <c r="EG125" i="1"/>
  <c r="DT125" i="1"/>
  <c r="EG99" i="1"/>
  <c r="DT99" i="1"/>
  <c r="EZ74" i="1"/>
  <c r="EM74" i="1"/>
  <c r="DZ74" i="1"/>
  <c r="EZ39" i="1"/>
  <c r="EM39" i="1"/>
  <c r="DZ39" i="1"/>
  <c r="EX115" i="1"/>
  <c r="EK115" i="1"/>
  <c r="DX115" i="1"/>
  <c r="EP49" i="1"/>
  <c r="DP49" i="1"/>
  <c r="EC49" i="1"/>
  <c r="EW51" i="1"/>
  <c r="DW51" i="1"/>
  <c r="EJ51" i="1"/>
  <c r="EX67" i="1"/>
  <c r="EK67" i="1"/>
  <c r="DX67" i="1"/>
  <c r="L31" i="3" s="1"/>
  <c r="EX18" i="1"/>
  <c r="EK18" i="1"/>
  <c r="DX18" i="1"/>
  <c r="EX114" i="1"/>
  <c r="EK114" i="1"/>
  <c r="DX114" i="1"/>
  <c r="EY57" i="1"/>
  <c r="EL57" i="1"/>
  <c r="DY57" i="1"/>
  <c r="EP25" i="1"/>
  <c r="DP25" i="1"/>
  <c r="EC25" i="1"/>
  <c r="EX99" i="1"/>
  <c r="EU64" i="1"/>
  <c r="EH64" i="1"/>
  <c r="DU64" i="1"/>
  <c r="EU100" i="1"/>
  <c r="EH100" i="1"/>
  <c r="DU100" i="1"/>
  <c r="EP120" i="1"/>
  <c r="EC120" i="1"/>
  <c r="DP120" i="1"/>
  <c r="ER115" i="1"/>
  <c r="EE115" i="1"/>
  <c r="DR115" i="1"/>
  <c r="EX121" i="1"/>
  <c r="EK121" i="1"/>
  <c r="DX121" i="1"/>
  <c r="ER24" i="1"/>
  <c r="EE24" i="1"/>
  <c r="DR24" i="1"/>
  <c r="EP90" i="1"/>
  <c r="EC90" i="1"/>
  <c r="DP90" i="1"/>
  <c r="EV114" i="1"/>
  <c r="EI114" i="1"/>
  <c r="DV114" i="1"/>
  <c r="EI130" i="1"/>
  <c r="DV130" i="1"/>
  <c r="EP85" i="1"/>
  <c r="EC85" i="1"/>
  <c r="DP85" i="1"/>
  <c r="ES24" i="1"/>
  <c r="EF24" i="1"/>
  <c r="DS24" i="1"/>
  <c r="EP89" i="1"/>
  <c r="EC89" i="1"/>
  <c r="DP89" i="1"/>
  <c r="ER102" i="1"/>
  <c r="EE102" i="1"/>
  <c r="DR102" i="1"/>
  <c r="EU114" i="1"/>
  <c r="EH114" i="1"/>
  <c r="DU114" i="1"/>
  <c r="DX127" i="1"/>
  <c r="EX131" i="1"/>
  <c r="EK131" i="1"/>
  <c r="DX131" i="1"/>
  <c r="EX24" i="1"/>
  <c r="EK24" i="1"/>
  <c r="DX24" i="1"/>
  <c r="EW34" i="1"/>
  <c r="EJ34" i="1"/>
  <c r="DW34" i="1"/>
  <c r="ET98" i="1"/>
  <c r="DT98" i="1"/>
  <c r="EG98" i="1"/>
  <c r="ES91" i="1"/>
  <c r="DS91" i="1"/>
  <c r="EF91" i="1"/>
  <c r="EU118" i="1"/>
  <c r="EH118" i="1"/>
  <c r="DU118" i="1"/>
  <c r="EW120" i="1"/>
  <c r="EJ120" i="1"/>
  <c r="DW120" i="1"/>
  <c r="EU34" i="1"/>
  <c r="EH34" i="1"/>
  <c r="DU34" i="1"/>
  <c r="ER131" i="1"/>
  <c r="EE131" i="1"/>
  <c r="DR131" i="1"/>
  <c r="EW130" i="1"/>
  <c r="EJ130" i="1"/>
  <c r="DW130" i="1"/>
  <c r="EZ34" i="1"/>
  <c r="EM34" i="1"/>
  <c r="DZ34" i="1"/>
  <c r="ET88" i="1"/>
  <c r="EG88" i="1"/>
  <c r="DT88" i="1"/>
  <c r="EW64" i="1"/>
  <c r="EJ64" i="1"/>
  <c r="DW64" i="1"/>
  <c r="EQ39" i="1"/>
  <c r="ED39" i="1"/>
  <c r="DQ39" i="1"/>
  <c r="EQ103" i="1"/>
  <c r="ED103" i="1"/>
  <c r="DQ103" i="1"/>
  <c r="EW90" i="1"/>
  <c r="EJ90" i="1"/>
  <c r="DW90" i="1"/>
  <c r="EW46" i="1"/>
  <c r="EJ46" i="1"/>
  <c r="DW46" i="1"/>
  <c r="ES46" i="1"/>
  <c r="EF46" i="1"/>
  <c r="DS46" i="1"/>
  <c r="EW69" i="1"/>
  <c r="EJ69" i="1"/>
  <c r="DW69" i="1"/>
  <c r="ET39" i="1"/>
  <c r="EG39" i="1"/>
  <c r="DT39" i="1"/>
  <c r="EX39" i="1"/>
  <c r="EK39" i="1"/>
  <c r="DX39" i="1"/>
  <c r="EZ61" i="1"/>
  <c r="EM61" i="1"/>
  <c r="DZ61" i="1"/>
  <c r="EY53" i="1"/>
  <c r="EL53" i="1"/>
  <c r="DY53" i="1"/>
  <c r="EZ49" i="1"/>
  <c r="EM49" i="1"/>
  <c r="DZ49" i="1"/>
  <c r="DV49" i="1"/>
  <c r="EZ62" i="1"/>
  <c r="EM62" i="1"/>
  <c r="DZ62" i="1"/>
  <c r="EW86" i="1"/>
  <c r="EJ86" i="1"/>
  <c r="DW86" i="1"/>
  <c r="EX20" i="1"/>
  <c r="EK20" i="1"/>
  <c r="DX20" i="1"/>
  <c r="EV51" i="1"/>
  <c r="EI51" i="1"/>
  <c r="DV51" i="1"/>
  <c r="ET56" i="1"/>
  <c r="EG56" i="1"/>
  <c r="DT56" i="1"/>
  <c r="EQ27" i="1"/>
  <c r="ED27" i="1"/>
  <c r="DQ27" i="1"/>
  <c r="DV32" i="1"/>
  <c r="EZ65" i="1"/>
  <c r="EM65" i="1"/>
  <c r="DZ65" i="1"/>
  <c r="EX65" i="1"/>
  <c r="EK65" i="1"/>
  <c r="DX65" i="1"/>
  <c r="EZ103" i="1"/>
  <c r="EM103" i="1"/>
  <c r="DZ103" i="1"/>
  <c r="EX103" i="1"/>
  <c r="EK103" i="1"/>
  <c r="DX103" i="1"/>
  <c r="EV72" i="1"/>
  <c r="EI72" i="1"/>
  <c r="DV72" i="1"/>
  <c r="EV67" i="1"/>
  <c r="EI67" i="1"/>
  <c r="DV67" i="1"/>
  <c r="J31" i="3" s="1"/>
  <c r="ER27" i="1"/>
  <c r="EE27" i="1"/>
  <c r="DR27" i="1"/>
  <c r="DV27" i="1"/>
  <c r="EW18" i="1"/>
  <c r="EJ18" i="1"/>
  <c r="DW18" i="1"/>
  <c r="EQ91" i="1"/>
  <c r="ED91" i="1"/>
  <c r="DQ91" i="1"/>
  <c r="DX112" i="1"/>
  <c r="EZ101" i="1"/>
  <c r="EM101" i="1"/>
  <c r="DZ101" i="1"/>
  <c r="ET64" i="1"/>
  <c r="EG64" i="1"/>
  <c r="DT64" i="1"/>
  <c r="AK59" i="1"/>
  <c r="CI59" i="1" s="1"/>
  <c r="EQ61" i="1"/>
  <c r="ED61" i="1"/>
  <c r="DQ61" i="1"/>
  <c r="EQ130" i="1"/>
  <c r="ED130" i="1"/>
  <c r="DQ130" i="1"/>
  <c r="DX119" i="1"/>
  <c r="EM111" i="1"/>
  <c r="DZ111" i="1"/>
  <c r="EY109" i="1"/>
  <c r="EL109" i="1"/>
  <c r="DY109" i="1"/>
  <c r="EY114" i="1"/>
  <c r="EL114" i="1"/>
  <c r="DY114" i="1"/>
  <c r="EG78" i="1"/>
  <c r="ET78" i="1"/>
  <c r="DT78" i="1"/>
  <c r="EU70" i="1"/>
  <c r="EH70" i="1"/>
  <c r="DU70" i="1"/>
  <c r="EY70" i="1"/>
  <c r="EL70" i="1"/>
  <c r="DY70" i="1"/>
  <c r="EX57" i="1"/>
  <c r="EK57" i="1"/>
  <c r="DX57" i="1"/>
  <c r="EZ54" i="1"/>
  <c r="EM54" i="1"/>
  <c r="DZ54" i="1"/>
  <c r="EL51" i="1"/>
  <c r="EY51" i="1"/>
  <c r="DY51" i="1"/>
  <c r="ED42" i="1"/>
  <c r="EQ109" i="1"/>
  <c r="ED109" i="1"/>
  <c r="DQ109" i="1"/>
  <c r="EU101" i="1"/>
  <c r="EH101" i="1"/>
  <c r="DU101" i="1"/>
  <c r="EX80" i="1"/>
  <c r="EK80" i="1"/>
  <c r="DX80" i="1"/>
  <c r="ER25" i="1"/>
  <c r="EE25" i="1"/>
  <c r="DR25" i="1"/>
  <c r="ES25" i="1"/>
  <c r="EF25" i="1"/>
  <c r="DS25" i="1"/>
  <c r="EU77" i="1"/>
  <c r="EH77" i="1"/>
  <c r="DU77" i="1"/>
  <c r="EY124" i="1"/>
  <c r="EL124" i="1"/>
  <c r="DY124" i="1"/>
  <c r="EV88" i="1"/>
  <c r="EI88" i="1"/>
  <c r="DV88" i="1"/>
  <c r="EY40" i="1"/>
  <c r="EL40" i="1"/>
  <c r="DY40" i="1"/>
  <c r="ER66" i="1"/>
  <c r="EE66" i="1"/>
  <c r="DR66" i="1"/>
  <c r="EV66" i="1"/>
  <c r="EI66" i="1"/>
  <c r="DV66" i="1"/>
  <c r="ES79" i="1"/>
  <c r="EF79" i="1"/>
  <c r="DS79" i="1"/>
  <c r="BA113" i="1"/>
  <c r="CY113" i="1" s="1"/>
  <c r="AC58" i="1"/>
  <c r="CA58" i="1" s="1"/>
  <c r="AH58" i="1"/>
  <c r="CF58" i="1" s="1"/>
  <c r="AX58" i="1"/>
  <c r="CV58" i="1" s="1"/>
  <c r="AP58" i="1"/>
  <c r="CN58" i="1" s="1"/>
  <c r="DI58" i="1" s="1"/>
  <c r="ER50" i="1"/>
  <c r="EE50" i="1"/>
  <c r="DR50" i="1"/>
  <c r="DV48" i="1"/>
  <c r="EW96" i="1"/>
  <c r="EJ96" i="1"/>
  <c r="DW96" i="1"/>
  <c r="EX100" i="1"/>
  <c r="EK100" i="1"/>
  <c r="DX100" i="1"/>
  <c r="EY100" i="1"/>
  <c r="EL100" i="1"/>
  <c r="DY100" i="1"/>
  <c r="EQ68" i="1"/>
  <c r="ED68" i="1"/>
  <c r="DQ68" i="1"/>
  <c r="DP37" i="1"/>
  <c r="AM75" i="1"/>
  <c r="CK75" i="1" s="1"/>
  <c r="DH75" i="1" s="1"/>
  <c r="EI75" i="1" s="1"/>
  <c r="AG75" i="1"/>
  <c r="CE75" i="1" s="1"/>
  <c r="DF75" i="1" s="1"/>
  <c r="AQ75" i="1"/>
  <c r="CO75" i="1" s="1"/>
  <c r="EG92" i="1"/>
  <c r="AB59" i="1"/>
  <c r="AW59" i="1"/>
  <c r="CU59" i="1" s="1"/>
  <c r="AP59" i="1"/>
  <c r="CN59" i="1" s="1"/>
  <c r="DI59" i="1" s="1"/>
  <c r="AY59" i="1"/>
  <c r="CW59" i="1" s="1"/>
  <c r="DL59" i="1" s="1"/>
  <c r="EY60" i="1"/>
  <c r="EL60" i="1"/>
  <c r="DY60" i="1"/>
  <c r="ER60" i="1"/>
  <c r="EE60" i="1"/>
  <c r="DR60" i="1"/>
  <c r="DV60" i="1"/>
  <c r="ER29" i="1"/>
  <c r="EE29" i="1"/>
  <c r="DR29" i="1"/>
  <c r="AS104" i="1"/>
  <c r="CQ104" i="1" s="1"/>
  <c r="DJ104" i="1" s="1"/>
  <c r="AX104" i="1"/>
  <c r="CV104" i="1" s="1"/>
  <c r="EX82" i="1"/>
  <c r="EK82" i="1"/>
  <c r="DX82" i="1"/>
  <c r="EV82" i="1"/>
  <c r="EI82" i="1"/>
  <c r="DV82" i="1"/>
  <c r="EQ115" i="1"/>
  <c r="ED115" i="1"/>
  <c r="DQ115" i="1"/>
  <c r="BB21" i="1"/>
  <c r="CZ21" i="1" s="1"/>
  <c r="DM21" i="1" s="1"/>
  <c r="AD21" i="1"/>
  <c r="CB21" i="1" s="1"/>
  <c r="DE21" i="1" s="1"/>
  <c r="AG21" i="1"/>
  <c r="CE21" i="1" s="1"/>
  <c r="DF21" i="1" s="1"/>
  <c r="ET21" i="1" s="1"/>
  <c r="AX21" i="1"/>
  <c r="CV21" i="1" s="1"/>
  <c r="EX63" i="1"/>
  <c r="EK63" i="1"/>
  <c r="DX63" i="1"/>
  <c r="EP63" i="1"/>
  <c r="EC63" i="1"/>
  <c r="DP63" i="1"/>
  <c r="EY56" i="1"/>
  <c r="EL56" i="1"/>
  <c r="DY56" i="1"/>
  <c r="EX102" i="1"/>
  <c r="EK102" i="1"/>
  <c r="DX102" i="1"/>
  <c r="EW52" i="1"/>
  <c r="EJ52" i="1"/>
  <c r="DW52" i="1"/>
  <c r="EZ97" i="1"/>
  <c r="EM97" i="1"/>
  <c r="DZ97" i="1"/>
  <c r="EQ72" i="1"/>
  <c r="ED72" i="1"/>
  <c r="DQ72" i="1"/>
  <c r="ED119" i="1"/>
  <c r="EQ119" i="1"/>
  <c r="DQ119" i="1"/>
  <c r="EQ125" i="1"/>
  <c r="ED125" i="1"/>
  <c r="DQ125" i="1"/>
  <c r="EQ77" i="1"/>
  <c r="ED77" i="1"/>
  <c r="DQ77" i="1"/>
  <c r="EW27" i="1"/>
  <c r="EJ27" i="1"/>
  <c r="DW27" i="1"/>
  <c r="EP114" i="1"/>
  <c r="EC114" i="1"/>
  <c r="DP114" i="1"/>
  <c r="EX124" i="1"/>
  <c r="EK124" i="1"/>
  <c r="DX124" i="1"/>
  <c r="EU117" i="1"/>
  <c r="EH117" i="1"/>
  <c r="DU117" i="1"/>
  <c r="EU120" i="1"/>
  <c r="EH120" i="1"/>
  <c r="DU120" i="1"/>
  <c r="ER118" i="1"/>
  <c r="EE118" i="1"/>
  <c r="DR118" i="1"/>
  <c r="EU121" i="1"/>
  <c r="EH121" i="1"/>
  <c r="DU121" i="1"/>
  <c r="EP130" i="1"/>
  <c r="EC130" i="1"/>
  <c r="DP130" i="1"/>
  <c r="ES102" i="1"/>
  <c r="EF102" i="1"/>
  <c r="DS102" i="1"/>
  <c r="ER98" i="1"/>
  <c r="EE98" i="1"/>
  <c r="DR98" i="1"/>
  <c r="EX125" i="1"/>
  <c r="EK125" i="1"/>
  <c r="DX125" i="1"/>
  <c r="ER117" i="1"/>
  <c r="EE117" i="1"/>
  <c r="DR117" i="1"/>
  <c r="ET106" i="1"/>
  <c r="EG106" i="1"/>
  <c r="DT106" i="1"/>
  <c r="EW114" i="1"/>
  <c r="EJ114" i="1"/>
  <c r="DW114" i="1"/>
  <c r="ER103" i="1"/>
  <c r="EE103" i="1"/>
  <c r="DR103" i="1"/>
  <c r="EW124" i="1"/>
  <c r="EJ124" i="1"/>
  <c r="DW124" i="1"/>
  <c r="EZ24" i="1"/>
  <c r="EM24" i="1"/>
  <c r="DZ24" i="1"/>
  <c r="EZ63" i="1"/>
  <c r="EM63" i="1"/>
  <c r="DZ63" i="1"/>
  <c r="ET109" i="1"/>
  <c r="EG109" i="1"/>
  <c r="DT109" i="1"/>
  <c r="EW106" i="1"/>
  <c r="EJ106" i="1"/>
  <c r="DW106" i="1"/>
  <c r="EQ49" i="1"/>
  <c r="ED49" i="1"/>
  <c r="DQ49" i="1"/>
  <c r="EQ121" i="1"/>
  <c r="ED121" i="1"/>
  <c r="DQ121" i="1"/>
  <c r="EH17" i="1"/>
  <c r="DU17" i="1"/>
  <c r="EY90" i="1"/>
  <c r="EL90" i="1"/>
  <c r="DY90" i="1"/>
  <c r="EZ69" i="1"/>
  <c r="EM69" i="1"/>
  <c r="DZ69" i="1"/>
  <c r="EU69" i="1"/>
  <c r="EH69" i="1"/>
  <c r="DU69" i="1"/>
  <c r="EY69" i="1"/>
  <c r="EL69" i="1"/>
  <c r="DY69" i="1"/>
  <c r="EV74" i="1"/>
  <c r="EI74" i="1"/>
  <c r="DV74" i="1"/>
  <c r="EY74" i="1"/>
  <c r="EL74" i="1"/>
  <c r="DY74" i="1"/>
  <c r="EY61" i="1"/>
  <c r="EL61" i="1"/>
  <c r="DY61" i="1"/>
  <c r="ET53" i="1"/>
  <c r="EG53" i="1"/>
  <c r="DT53" i="1"/>
  <c r="ER53" i="1"/>
  <c r="EE53" i="1"/>
  <c r="DR53" i="1"/>
  <c r="EP53" i="1"/>
  <c r="EC53" i="1"/>
  <c r="DP53" i="1"/>
  <c r="EX116" i="1"/>
  <c r="DX116" i="1"/>
  <c r="EK116" i="1"/>
  <c r="ET49" i="1"/>
  <c r="EG49" i="1"/>
  <c r="DT49" i="1"/>
  <c r="ES49" i="1"/>
  <c r="EF49" i="1"/>
  <c r="DS49" i="1"/>
  <c r="EU83" i="1"/>
  <c r="EH83" i="1"/>
  <c r="DU83" i="1"/>
  <c r="EX83" i="1"/>
  <c r="EK83" i="1"/>
  <c r="DX83" i="1"/>
  <c r="EY83" i="1"/>
  <c r="EL83" i="1"/>
  <c r="DY83" i="1"/>
  <c r="ED37" i="1"/>
  <c r="DQ37" i="1"/>
  <c r="DP17" i="1"/>
  <c r="EZ107" i="1"/>
  <c r="EL107" i="1"/>
  <c r="DY107" i="1"/>
  <c r="EV65" i="1"/>
  <c r="EI65" i="1"/>
  <c r="DV65" i="1"/>
  <c r="EW103" i="1"/>
  <c r="EJ103" i="1"/>
  <c r="DW103" i="1"/>
  <c r="EW72" i="1"/>
  <c r="EJ72" i="1"/>
  <c r="DW72" i="1"/>
  <c r="ET44" i="1"/>
  <c r="EG44" i="1"/>
  <c r="DT44" i="1"/>
  <c r="EP44" i="1"/>
  <c r="EC44" i="1"/>
  <c r="DP44" i="1"/>
  <c r="ET67" i="1"/>
  <c r="EG67" i="1"/>
  <c r="DT67" i="1"/>
  <c r="H31" i="3" s="1"/>
  <c r="EU67" i="1"/>
  <c r="EH67" i="1"/>
  <c r="DU67" i="1"/>
  <c r="I31" i="3" s="1"/>
  <c r="EX89" i="1"/>
  <c r="EK89" i="1"/>
  <c r="DX89" i="1"/>
  <c r="ES27" i="1"/>
  <c r="EF27" i="1"/>
  <c r="DS27" i="1"/>
  <c r="EP18" i="1"/>
  <c r="EC18" i="1"/>
  <c r="DP18" i="1"/>
  <c r="EV68" i="1"/>
  <c r="EI68" i="1"/>
  <c r="DV68" i="1"/>
  <c r="EX73" i="1"/>
  <c r="EK73" i="1"/>
  <c r="DX73" i="1"/>
  <c r="EP73" i="1"/>
  <c r="EC73" i="1"/>
  <c r="DP73" i="1"/>
  <c r="EV94" i="1"/>
  <c r="EI94" i="1"/>
  <c r="EQ63" i="1"/>
  <c r="ED63" i="1"/>
  <c r="DQ63" i="1"/>
  <c r="AA59" i="1"/>
  <c r="BY59" i="1" s="1"/>
  <c r="DD59" i="1" s="1"/>
  <c r="EL119" i="1"/>
  <c r="EY119" i="1"/>
  <c r="DY119" i="1"/>
  <c r="EP19" i="1"/>
  <c r="DP19" i="1"/>
  <c r="EC19" i="1"/>
  <c r="EU109" i="1"/>
  <c r="EH109" i="1"/>
  <c r="DU109" i="1"/>
  <c r="EE47" i="1"/>
  <c r="DR47" i="1"/>
  <c r="EX70" i="1"/>
  <c r="EK70" i="1"/>
  <c r="DX70" i="1"/>
  <c r="ES70" i="1"/>
  <c r="EF70" i="1"/>
  <c r="DS70" i="1"/>
  <c r="ER63" i="1"/>
  <c r="EE63" i="1"/>
  <c r="DR63" i="1"/>
  <c r="EP51" i="1"/>
  <c r="EC51" i="1"/>
  <c r="DP51" i="1"/>
  <c r="ET84" i="1"/>
  <c r="EG84" i="1"/>
  <c r="DT84" i="1"/>
  <c r="EQ48" i="1"/>
  <c r="ED48" i="1"/>
  <c r="DQ48" i="1"/>
  <c r="EQ128" i="1"/>
  <c r="ED128" i="1"/>
  <c r="DQ128" i="1"/>
  <c r="EW80" i="1"/>
  <c r="EJ80" i="1"/>
  <c r="DW80" i="1"/>
  <c r="EV80" i="1"/>
  <c r="EI80" i="1"/>
  <c r="DV80" i="1"/>
  <c r="ET25" i="1"/>
  <c r="EG25" i="1"/>
  <c r="DT25" i="1"/>
  <c r="ES77" i="1"/>
  <c r="EF77" i="1"/>
  <c r="DS77" i="1"/>
  <c r="EZ93" i="1"/>
  <c r="EE40" i="1"/>
  <c r="ER40" i="1"/>
  <c r="DR40" i="1"/>
  <c r="DV40" i="1"/>
  <c r="ET66" i="1"/>
  <c r="EG66" i="1"/>
  <c r="DT66" i="1"/>
  <c r="EU66" i="1"/>
  <c r="EH66" i="1"/>
  <c r="DU66" i="1"/>
  <c r="EY79" i="1"/>
  <c r="EL79" i="1"/>
  <c r="DY79" i="1"/>
  <c r="ET43" i="1"/>
  <c r="EG43" i="1"/>
  <c r="DT43" i="1"/>
  <c r="ER43" i="1"/>
  <c r="EE43" i="1"/>
  <c r="DR43" i="1"/>
  <c r="AV113" i="1"/>
  <c r="CT113" i="1" s="1"/>
  <c r="DK113" i="1" s="1"/>
  <c r="EL42" i="1"/>
  <c r="AU58" i="1"/>
  <c r="CS58" i="1" s="1"/>
  <c r="U58" i="1"/>
  <c r="Z58" i="1"/>
  <c r="AG58" i="1"/>
  <c r="CE58" i="1" s="1"/>
  <c r="DF58" i="1" s="1"/>
  <c r="EW115" i="1"/>
  <c r="EJ115" i="1"/>
  <c r="DW115" i="1"/>
  <c r="EV95" i="1"/>
  <c r="DV95" i="1"/>
  <c r="EX96" i="1"/>
  <c r="EK96" i="1"/>
  <c r="DX96" i="1"/>
  <c r="EZ41" i="1"/>
  <c r="EM41" i="1"/>
  <c r="DZ41" i="1"/>
  <c r="EY41" i="1"/>
  <c r="EL41" i="1"/>
  <c r="DY41" i="1"/>
  <c r="EU85" i="1"/>
  <c r="EH85" i="1"/>
  <c r="DU85" i="1"/>
  <c r="ET81" i="1"/>
  <c r="EG81" i="1"/>
  <c r="DT81" i="1"/>
  <c r="EQ83" i="1"/>
  <c r="ED83" i="1"/>
  <c r="DQ83" i="1"/>
  <c r="EP55" i="1"/>
  <c r="EC55" i="1"/>
  <c r="DP55" i="1"/>
  <c r="EZ131" i="1"/>
  <c r="EM131" i="1"/>
  <c r="DZ131" i="1"/>
  <c r="EY117" i="1"/>
  <c r="EL117" i="1"/>
  <c r="DY117" i="1"/>
  <c r="AN75" i="1"/>
  <c r="AY75" i="1"/>
  <c r="CW75" i="1" s="1"/>
  <c r="DL75" i="1" s="1"/>
  <c r="AF75" i="1"/>
  <c r="CD75" i="1" s="1"/>
  <c r="DY30" i="1"/>
  <c r="AT59" i="1"/>
  <c r="CR59" i="1" s="1"/>
  <c r="V59" i="1"/>
  <c r="BT59" i="1" s="1"/>
  <c r="Z59" i="1"/>
  <c r="BX59" i="1" s="1"/>
  <c r="EX60" i="1"/>
  <c r="EK60" i="1"/>
  <c r="DX60" i="1"/>
  <c r="ES60" i="1"/>
  <c r="EF60" i="1"/>
  <c r="DS60" i="1"/>
  <c r="EP29" i="1"/>
  <c r="EC29" i="1"/>
  <c r="DP29" i="1"/>
  <c r="EF84" i="1"/>
  <c r="DS84" i="1"/>
  <c r="ES84" i="1"/>
  <c r="AL104" i="1"/>
  <c r="CJ104" i="1" s="1"/>
  <c r="AQ104" i="1"/>
  <c r="CO104" i="1" s="1"/>
  <c r="ET71" i="1"/>
  <c r="DT71" i="1"/>
  <c r="EW82" i="1"/>
  <c r="EJ82" i="1"/>
  <c r="DW82" i="1"/>
  <c r="ES81" i="1"/>
  <c r="DS81" i="1"/>
  <c r="AS21" i="1"/>
  <c r="CQ21" i="1" s="1"/>
  <c r="DJ21" i="1" s="1"/>
  <c r="S21" i="1"/>
  <c r="BQ21" i="1" s="1"/>
  <c r="AM21" i="1"/>
  <c r="AF21" i="1"/>
  <c r="CD21" i="1" s="1"/>
  <c r="EZ76" i="1"/>
  <c r="EM76" i="1"/>
  <c r="DZ76" i="1"/>
  <c r="ES76" i="1"/>
  <c r="EF76" i="1"/>
  <c r="DS76" i="1"/>
  <c r="ET63" i="1"/>
  <c r="EG63" i="1"/>
  <c r="DT63" i="1"/>
  <c r="EY120" i="1"/>
  <c r="EL120" i="1"/>
  <c r="DY120" i="1"/>
  <c r="EU56" i="1"/>
  <c r="EH56" i="1"/>
  <c r="DU56" i="1"/>
  <c r="EW35" i="1"/>
  <c r="EJ35" i="1"/>
  <c r="DW35" i="1"/>
  <c r="EY97" i="1"/>
  <c r="EL97" i="1"/>
  <c r="DY97" i="1"/>
  <c r="EW110" i="1"/>
  <c r="EJ110" i="1"/>
  <c r="DW110" i="1"/>
  <c r="ET65" i="1"/>
  <c r="EG65" i="1"/>
  <c r="DT65" i="1"/>
  <c r="EQ80" i="1"/>
  <c r="ED80" i="1"/>
  <c r="DQ80" i="1"/>
  <c r="AZ59" i="1"/>
  <c r="CX59" i="1" s="1"/>
  <c r="EQ60" i="1"/>
  <c r="ED60" i="1"/>
  <c r="DQ60" i="1"/>
  <c r="ET17" i="1"/>
  <c r="DT17" i="1"/>
  <c r="AB45" i="1"/>
  <c r="BZ45" i="1" s="1"/>
  <c r="EQ23" i="1"/>
  <c r="DQ23" i="1"/>
  <c r="EV131" i="1"/>
  <c r="EI131" i="1"/>
  <c r="DV131" i="1"/>
  <c r="EP34" i="1"/>
  <c r="EC34" i="1"/>
  <c r="DP34" i="1"/>
  <c r="EP109" i="1"/>
  <c r="EC109" i="1"/>
  <c r="DP109" i="1"/>
  <c r="EP77" i="1"/>
  <c r="EC77" i="1"/>
  <c r="DP77" i="1"/>
  <c r="ES119" i="1"/>
  <c r="EF119" i="1"/>
  <c r="DS119" i="1"/>
  <c r="EY24" i="1"/>
  <c r="EL24" i="1"/>
  <c r="DY24" i="1"/>
  <c r="ES101" i="1"/>
  <c r="EF101" i="1"/>
  <c r="DS101" i="1"/>
  <c r="EP100" i="1"/>
  <c r="EC100" i="1"/>
  <c r="DP100" i="1"/>
  <c r="ES103" i="1"/>
  <c r="EF103" i="1"/>
  <c r="DS103" i="1"/>
  <c r="EV118" i="1"/>
  <c r="EI118" i="1"/>
  <c r="DV118" i="1"/>
  <c r="EU115" i="1"/>
  <c r="EH115" i="1"/>
  <c r="DU115" i="1"/>
  <c r="ER109" i="1"/>
  <c r="EE109" i="1"/>
  <c r="DR109" i="1"/>
  <c r="ES120" i="1"/>
  <c r="EF120" i="1"/>
  <c r="DS120" i="1"/>
  <c r="EX120" i="1"/>
  <c r="EK120" i="1"/>
  <c r="DX120" i="1"/>
  <c r="ER124" i="1"/>
  <c r="EE124" i="1"/>
  <c r="DR124" i="1"/>
  <c r="ET102" i="1"/>
  <c r="EG102" i="1"/>
  <c r="DT102" i="1"/>
  <c r="EW125" i="1"/>
  <c r="EJ125" i="1"/>
  <c r="DW125" i="1"/>
  <c r="ET100" i="1"/>
  <c r="EG100" i="1"/>
  <c r="DT100" i="1"/>
  <c r="EW131" i="1"/>
  <c r="EJ131" i="1"/>
  <c r="DW131" i="1"/>
  <c r="ET24" i="1"/>
  <c r="EG24" i="1"/>
  <c r="DT24" i="1"/>
  <c r="EW116" i="1"/>
  <c r="EJ116" i="1"/>
  <c r="DW116" i="1"/>
  <c r="ET101" i="1"/>
  <c r="EG101" i="1"/>
  <c r="DT101" i="1"/>
  <c r="EX92" i="1"/>
  <c r="DX92" i="1"/>
  <c r="DZ104" i="1"/>
  <c r="EW121" i="1"/>
  <c r="EJ121" i="1"/>
  <c r="DW121" i="1"/>
  <c r="EQ51" i="1"/>
  <c r="ED51" i="1"/>
  <c r="DQ51" i="1"/>
  <c r="EV90" i="1"/>
  <c r="EI90" i="1"/>
  <c r="DV90" i="1"/>
  <c r="EP46" i="1"/>
  <c r="EC46" i="1"/>
  <c r="DP46" i="1"/>
  <c r="EX69" i="1"/>
  <c r="EK69" i="1"/>
  <c r="DX69" i="1"/>
  <c r="EP39" i="1"/>
  <c r="EC39" i="1"/>
  <c r="DP39" i="1"/>
  <c r="EY39" i="1"/>
  <c r="EL39" i="1"/>
  <c r="DY39" i="1"/>
  <c r="ET61" i="1"/>
  <c r="EG61" i="1"/>
  <c r="DT61" i="1"/>
  <c r="EU61" i="1"/>
  <c r="EH61" i="1"/>
  <c r="DU61" i="1"/>
  <c r="EZ53" i="1"/>
  <c r="EM53" i="1"/>
  <c r="DZ53" i="1"/>
  <c r="EY116" i="1"/>
  <c r="EL116" i="1"/>
  <c r="DY116" i="1"/>
  <c r="EU91" i="1"/>
  <c r="EH91" i="1"/>
  <c r="DU91" i="1"/>
  <c r="EY91" i="1"/>
  <c r="EL91" i="1"/>
  <c r="DY91" i="1"/>
  <c r="DX62" i="1"/>
  <c r="EX86" i="1"/>
  <c r="EK86" i="1"/>
  <c r="DX86" i="1"/>
  <c r="EW83" i="1"/>
  <c r="EJ83" i="1"/>
  <c r="DW83" i="1"/>
  <c r="EQ56" i="1"/>
  <c r="ED56" i="1"/>
  <c r="DQ56" i="1"/>
  <c r="EQ116" i="1"/>
  <c r="ED116" i="1"/>
  <c r="DQ116" i="1"/>
  <c r="ET32" i="1"/>
  <c r="EG32" i="1"/>
  <c r="DT32" i="1"/>
  <c r="EX32" i="1"/>
  <c r="EK32" i="1"/>
  <c r="DX32" i="1"/>
  <c r="EP32" i="1"/>
  <c r="DP32" i="1"/>
  <c r="EC32" i="1"/>
  <c r="EY32" i="1"/>
  <c r="EL32" i="1"/>
  <c r="DY32" i="1"/>
  <c r="EY110" i="1"/>
  <c r="EL110" i="1"/>
  <c r="DY110" i="1"/>
  <c r="EX107" i="1"/>
  <c r="DX107" i="1"/>
  <c r="EY65" i="1"/>
  <c r="EL65" i="1"/>
  <c r="DY65" i="1"/>
  <c r="EX72" i="1"/>
  <c r="EK72" i="1"/>
  <c r="DX72" i="1"/>
  <c r="ER44" i="1"/>
  <c r="EE44" i="1"/>
  <c r="DR44" i="1"/>
  <c r="DV44" i="1"/>
  <c r="EY67" i="1"/>
  <c r="EL67" i="1"/>
  <c r="DY67" i="1"/>
  <c r="M31" i="3" s="1"/>
  <c r="DV18" i="1"/>
  <c r="ER68" i="1"/>
  <c r="EE68" i="1"/>
  <c r="DR68" i="1"/>
  <c r="EY68" i="1"/>
  <c r="EL68" i="1"/>
  <c r="DY68" i="1"/>
  <c r="ET38" i="1"/>
  <c r="EG38" i="1"/>
  <c r="DT38" i="1"/>
  <c r="DV38" i="1"/>
  <c r="EW73" i="1"/>
  <c r="EJ73" i="1"/>
  <c r="DW73" i="1"/>
  <c r="EV73" i="1"/>
  <c r="EI73" i="1"/>
  <c r="DV73" i="1"/>
  <c r="EY73" i="1"/>
  <c r="EL73" i="1"/>
  <c r="DY73" i="1"/>
  <c r="EZ121" i="1"/>
  <c r="EM121" i="1"/>
  <c r="DZ121" i="1"/>
  <c r="EY112" i="1"/>
  <c r="EL112" i="1"/>
  <c r="DY112" i="1"/>
  <c r="EY94" i="1"/>
  <c r="EL94" i="1"/>
  <c r="DY94" i="1"/>
  <c r="EQ74" i="1"/>
  <c r="ED74" i="1"/>
  <c r="DQ74" i="1"/>
  <c r="EX47" i="1"/>
  <c r="DX47" i="1"/>
  <c r="EX78" i="1"/>
  <c r="EK78" i="1"/>
  <c r="DX78" i="1"/>
  <c r="EV78" i="1"/>
  <c r="EI78" i="1"/>
  <c r="DV78" i="1"/>
  <c r="EP70" i="1"/>
  <c r="EC70" i="1"/>
  <c r="DP70" i="1"/>
  <c r="EW57" i="1"/>
  <c r="EJ57" i="1"/>
  <c r="DW57" i="1"/>
  <c r="EP57" i="1"/>
  <c r="EC57" i="1"/>
  <c r="DP57" i="1"/>
  <c r="DV54" i="1"/>
  <c r="EU51" i="1"/>
  <c r="EH51" i="1"/>
  <c r="DU51" i="1"/>
  <c r="EV85" i="1"/>
  <c r="EI85" i="1"/>
  <c r="DV85" i="1"/>
  <c r="EQ53" i="1"/>
  <c r="ED53" i="1"/>
  <c r="DQ53" i="1"/>
  <c r="EX25" i="1"/>
  <c r="EK25" i="1"/>
  <c r="DX25" i="1"/>
  <c r="EY77" i="1"/>
  <c r="EL77" i="1"/>
  <c r="DY77" i="1"/>
  <c r="ES40" i="1"/>
  <c r="EF40" i="1"/>
  <c r="DS40" i="1"/>
  <c r="EP66" i="1"/>
  <c r="EC66" i="1"/>
  <c r="DP66" i="1"/>
  <c r="EX43" i="1"/>
  <c r="EK43" i="1"/>
  <c r="DX43" i="1"/>
  <c r="AU113" i="1"/>
  <c r="CS113" i="1" s="1"/>
  <c r="EX42" i="1"/>
  <c r="DX42" i="1"/>
  <c r="ET23" i="1"/>
  <c r="EG23" i="1"/>
  <c r="DT23" i="1"/>
  <c r="ES23" i="1"/>
  <c r="AT58" i="1"/>
  <c r="CR58" i="1" s="1"/>
  <c r="AD58" i="1"/>
  <c r="CB58" i="1" s="1"/>
  <c r="DE58" i="1" s="1"/>
  <c r="AO58" i="1"/>
  <c r="CM58" i="1" s="1"/>
  <c r="EV98" i="1"/>
  <c r="EI98" i="1"/>
  <c r="DV98" i="1"/>
  <c r="EY95" i="1"/>
  <c r="EL95" i="1"/>
  <c r="DY95" i="1"/>
  <c r="ES48" i="1"/>
  <c r="EF48" i="1"/>
  <c r="DS48" i="1"/>
  <c r="EZ96" i="1"/>
  <c r="EM96" i="1"/>
  <c r="DZ96" i="1"/>
  <c r="DV41" i="1"/>
  <c r="ER85" i="1"/>
  <c r="EE85" i="1"/>
  <c r="DR85" i="1"/>
  <c r="ES85" i="1"/>
  <c r="EF85" i="1"/>
  <c r="DS85" i="1"/>
  <c r="EU116" i="1"/>
  <c r="EH116" i="1"/>
  <c r="DU116" i="1"/>
  <c r="ET119" i="1"/>
  <c r="EG119" i="1"/>
  <c r="DT119" i="1"/>
  <c r="DV55" i="1"/>
  <c r="AK75" i="1"/>
  <c r="CI75" i="1" s="1"/>
  <c r="AV75" i="1"/>
  <c r="CT75" i="1" s="1"/>
  <c r="DK75" i="1" s="1"/>
  <c r="AH75" i="1"/>
  <c r="CF75" i="1" s="1"/>
  <c r="Z75" i="1"/>
  <c r="BX75" i="1" s="1"/>
  <c r="ES36" i="1"/>
  <c r="EF36" i="1"/>
  <c r="BB59" i="1"/>
  <c r="CZ59" i="1" s="1"/>
  <c r="DM59" i="1" s="1"/>
  <c r="Y59" i="1"/>
  <c r="AH59" i="1"/>
  <c r="CF59" i="1" s="1"/>
  <c r="ET29" i="1"/>
  <c r="DT29" i="1"/>
  <c r="EV29" i="1"/>
  <c r="EI29" i="1"/>
  <c r="DV29" i="1"/>
  <c r="EW84" i="1"/>
  <c r="EJ84" i="1"/>
  <c r="DW84" i="1"/>
  <c r="AT104" i="1"/>
  <c r="CR104" i="1" s="1"/>
  <c r="AY104" i="1"/>
  <c r="CW104" i="1" s="1"/>
  <c r="DL104" i="1" s="1"/>
  <c r="EM104" i="1" s="1"/>
  <c r="DS71" i="1"/>
  <c r="EY82" i="1"/>
  <c r="EL82" i="1"/>
  <c r="DY82" i="1"/>
  <c r="EW81" i="1"/>
  <c r="EY81" i="1"/>
  <c r="DY81" i="1"/>
  <c r="EZ28" i="1"/>
  <c r="EM28" i="1"/>
  <c r="DZ28" i="1"/>
  <c r="DV28" i="1"/>
  <c r="T21" i="1"/>
  <c r="BR21" i="1" s="1"/>
  <c r="AV21" i="1"/>
  <c r="CT21" i="1" s="1"/>
  <c r="DK21" i="1" s="1"/>
  <c r="AN21" i="1"/>
  <c r="CL21" i="1" s="1"/>
  <c r="AY21" i="1"/>
  <c r="CW21" i="1" s="1"/>
  <c r="DL21" i="1" s="1"/>
  <c r="EH63" i="1"/>
  <c r="DU63" i="1"/>
  <c r="EU63" i="1"/>
  <c r="ER56" i="1"/>
  <c r="EE56" i="1"/>
  <c r="DR56" i="1"/>
  <c r="EV56" i="1"/>
  <c r="EI56" i="1"/>
  <c r="DV56" i="1"/>
  <c r="DV35" i="1"/>
  <c r="EZ118" i="1"/>
  <c r="EM118" i="1"/>
  <c r="DZ118" i="1"/>
  <c r="EQ52" i="1"/>
  <c r="ED52" i="1"/>
  <c r="DQ52" i="1"/>
  <c r="EZ52" i="1"/>
  <c r="EM52" i="1"/>
  <c r="DZ52" i="1"/>
  <c r="DV52" i="1"/>
  <c r="ET97" i="1"/>
  <c r="EG97" i="1"/>
  <c r="DT97" i="1"/>
  <c r="AR79" i="1"/>
  <c r="CP79" i="1" s="1"/>
  <c r="EZ19" i="1"/>
  <c r="EM19" i="1"/>
  <c r="DZ19" i="1"/>
  <c r="EJ30" i="1"/>
  <c r="EU65" i="1"/>
  <c r="EH65" i="1"/>
  <c r="DU65" i="1"/>
  <c r="EW67" i="1"/>
  <c r="EJ67" i="1"/>
  <c r="DW67" i="1"/>
  <c r="K31" i="3" s="1"/>
  <c r="ES109" i="1"/>
  <c r="EF109" i="1"/>
  <c r="DS109" i="1"/>
  <c r="EV24" i="1"/>
  <c r="EI24" i="1"/>
  <c r="DV24" i="1"/>
  <c r="EF128" i="1"/>
  <c r="ES128" i="1"/>
  <c r="DS128" i="1"/>
  <c r="EV119" i="1"/>
  <c r="EI119" i="1"/>
  <c r="DV119" i="1"/>
  <c r="ER101" i="1"/>
  <c r="EE101" i="1"/>
  <c r="DR101" i="1"/>
  <c r="ER91" i="1"/>
  <c r="DR91" i="1"/>
  <c r="EE91" i="1"/>
  <c r="ER128" i="1"/>
  <c r="EE128" i="1"/>
  <c r="DR128" i="1"/>
  <c r="ET130" i="1"/>
  <c r="EG130" i="1"/>
  <c r="DT130" i="1"/>
  <c r="EU62" i="1"/>
  <c r="DU62" i="1"/>
  <c r="DQ81" i="1"/>
  <c r="ET91" i="1"/>
  <c r="EG91" i="1"/>
  <c r="DT91" i="1"/>
  <c r="DV20" i="1"/>
  <c r="ED75" i="1"/>
  <c r="EQ75" i="1"/>
  <c r="DQ75" i="1"/>
  <c r="EW32" i="1"/>
  <c r="EJ32" i="1"/>
  <c r="DW32" i="1"/>
  <c r="EW65" i="1"/>
  <c r="EJ65" i="1"/>
  <c r="DW65" i="1"/>
  <c r="ET72" i="1"/>
  <c r="EG72" i="1"/>
  <c r="DT72" i="1"/>
  <c r="EX68" i="1"/>
  <c r="EK68" i="1"/>
  <c r="DX68" i="1"/>
  <c r="EP86" i="1"/>
  <c r="EC86" i="1"/>
  <c r="DP86" i="1"/>
  <c r="ET19" i="1"/>
  <c r="DT19" i="1"/>
  <c r="ET47" i="1"/>
  <c r="DT47" i="1"/>
  <c r="EZ70" i="1"/>
  <c r="EM70" i="1"/>
  <c r="DZ70" i="1"/>
  <c r="EW76" i="1"/>
  <c r="EJ76" i="1"/>
  <c r="DW76" i="1"/>
  <c r="EX54" i="1"/>
  <c r="EK54" i="1"/>
  <c r="DX54" i="1"/>
  <c r="EQ86" i="1"/>
  <c r="ED86" i="1"/>
  <c r="DQ86" i="1"/>
  <c r="EZ80" i="1"/>
  <c r="EM80" i="1"/>
  <c r="DZ80" i="1"/>
  <c r="EZ25" i="1"/>
  <c r="EM25" i="1"/>
  <c r="DZ25" i="1"/>
  <c r="EZ43" i="1"/>
  <c r="DZ43" i="1"/>
  <c r="EM43" i="1"/>
  <c r="DV42" i="1"/>
  <c r="EM95" i="1"/>
  <c r="EZ95" i="1"/>
  <c r="DZ95" i="1"/>
  <c r="EX64" i="1"/>
  <c r="EK64" i="1"/>
  <c r="DX64" i="1"/>
  <c r="EP48" i="1"/>
  <c r="DP48" i="1"/>
  <c r="EC48" i="1"/>
  <c r="ES41" i="1"/>
  <c r="EQ120" i="1"/>
  <c r="ED120" i="1"/>
  <c r="DQ120" i="1"/>
  <c r="EY92" i="1"/>
  <c r="EZ29" i="1"/>
  <c r="EM29" i="1"/>
  <c r="DZ29" i="1"/>
  <c r="EP80" i="1"/>
  <c r="EC80" i="1"/>
  <c r="DP80" i="1"/>
  <c r="EP131" i="1"/>
  <c r="EC131" i="1"/>
  <c r="DP131" i="1"/>
  <c r="EV128" i="1"/>
  <c r="EI128" i="1"/>
  <c r="DV128" i="1"/>
  <c r="EV121" i="1"/>
  <c r="EI121" i="1"/>
  <c r="DV121" i="1"/>
  <c r="BF86" i="1"/>
  <c r="EV124" i="1"/>
  <c r="EI124" i="1"/>
  <c r="DV124" i="1"/>
  <c r="EP125" i="1"/>
  <c r="EC125" i="1"/>
  <c r="DP125" i="1"/>
  <c r="ES98" i="1"/>
  <c r="EF98" i="1"/>
  <c r="DS98" i="1"/>
  <c r="EP116" i="1"/>
  <c r="EC116" i="1"/>
  <c r="DP116" i="1"/>
  <c r="EP118" i="1"/>
  <c r="EC118" i="1"/>
  <c r="DP118" i="1"/>
  <c r="ES106" i="1"/>
  <c r="EF106" i="1"/>
  <c r="DS106" i="1"/>
  <c r="EV125" i="1"/>
  <c r="EI125" i="1"/>
  <c r="DV125" i="1"/>
  <c r="EU128" i="1"/>
  <c r="DU128" i="1"/>
  <c r="EV116" i="1"/>
  <c r="EI116" i="1"/>
  <c r="DV116" i="1"/>
  <c r="EP98" i="1"/>
  <c r="EC98" i="1"/>
  <c r="DP98" i="1"/>
  <c r="EX34" i="1"/>
  <c r="EK34" i="1"/>
  <c r="DX34" i="1"/>
  <c r="ET120" i="1"/>
  <c r="EG120" i="1"/>
  <c r="DT120" i="1"/>
  <c r="ER97" i="1"/>
  <c r="EE97" i="1"/>
  <c r="DR97" i="1"/>
  <c r="EW117" i="1"/>
  <c r="EJ117" i="1"/>
  <c r="DW117" i="1"/>
  <c r="ET117" i="1"/>
  <c r="EG117" i="1"/>
  <c r="DT117" i="1"/>
  <c r="EZ114" i="1"/>
  <c r="EM114" i="1"/>
  <c r="DZ114" i="1"/>
  <c r="EW127" i="1"/>
  <c r="EQ67" i="1"/>
  <c r="ED67" i="1"/>
  <c r="DQ67" i="1"/>
  <c r="E31" i="3" s="1"/>
  <c r="ET46" i="1"/>
  <c r="EG46" i="1"/>
  <c r="DT46" i="1"/>
  <c r="EE46" i="1"/>
  <c r="DR46" i="1"/>
  <c r="DT95" i="1"/>
  <c r="DP69" i="1"/>
  <c r="EW74" i="1"/>
  <c r="EJ74" i="1"/>
  <c r="DW74" i="1"/>
  <c r="DV39" i="1"/>
  <c r="EV61" i="1"/>
  <c r="EI61" i="1"/>
  <c r="DV61" i="1"/>
  <c r="EZ115" i="1"/>
  <c r="EM115" i="1"/>
  <c r="DZ115" i="1"/>
  <c r="ES53" i="1"/>
  <c r="EF53" i="1"/>
  <c r="DS53" i="1"/>
  <c r="EX53" i="1"/>
  <c r="EK53" i="1"/>
  <c r="DX53" i="1"/>
  <c r="ER49" i="1"/>
  <c r="EE49" i="1"/>
  <c r="DR49" i="1"/>
  <c r="EV62" i="1"/>
  <c r="EI62" i="1"/>
  <c r="DV62" i="1"/>
  <c r="EY62" i="1"/>
  <c r="EL62" i="1"/>
  <c r="DY62" i="1"/>
  <c r="ET20" i="1"/>
  <c r="DT20" i="1"/>
  <c r="EG20" i="1"/>
  <c r="EZ83" i="1"/>
  <c r="EM83" i="1"/>
  <c r="DZ83" i="1"/>
  <c r="EQ66" i="1"/>
  <c r="ED66" i="1"/>
  <c r="DQ66" i="1"/>
  <c r="EQ124" i="1"/>
  <c r="ED124" i="1"/>
  <c r="DQ124" i="1"/>
  <c r="EV110" i="1"/>
  <c r="EI110" i="1"/>
  <c r="DV110" i="1"/>
  <c r="EY103" i="1"/>
  <c r="EL103" i="1"/>
  <c r="DY103" i="1"/>
  <c r="EZ72" i="1"/>
  <c r="EM72" i="1"/>
  <c r="DZ72" i="1"/>
  <c r="ES72" i="1"/>
  <c r="EF72" i="1"/>
  <c r="DS72" i="1"/>
  <c r="EY44" i="1"/>
  <c r="EL44" i="1"/>
  <c r="DY44" i="1"/>
  <c r="EZ67" i="1"/>
  <c r="EM67" i="1"/>
  <c r="DZ67" i="1"/>
  <c r="N31" i="3" s="1"/>
  <c r="ET89" i="1"/>
  <c r="EG89" i="1"/>
  <c r="DT89" i="1"/>
  <c r="EV89" i="1"/>
  <c r="EI89" i="1"/>
  <c r="DV89" i="1"/>
  <c r="EW33" i="1"/>
  <c r="EJ33" i="1"/>
  <c r="DW33" i="1"/>
  <c r="EX27" i="1"/>
  <c r="EK27" i="1"/>
  <c r="DX27" i="1"/>
  <c r="EZ18" i="1"/>
  <c r="EM18" i="1"/>
  <c r="DZ18" i="1"/>
  <c r="ER18" i="1"/>
  <c r="EE18" i="1"/>
  <c r="DR18" i="1"/>
  <c r="ES18" i="1"/>
  <c r="EF18" i="1"/>
  <c r="DS18" i="1"/>
  <c r="ES68" i="1"/>
  <c r="EF68" i="1"/>
  <c r="DS68" i="1"/>
  <c r="ER38" i="1"/>
  <c r="EE38" i="1"/>
  <c r="DR38" i="1"/>
  <c r="ES38" i="1"/>
  <c r="EF38" i="1"/>
  <c r="DS38" i="1"/>
  <c r="ET73" i="1"/>
  <c r="EG73" i="1"/>
  <c r="DT73" i="1"/>
  <c r="ES73" i="1"/>
  <c r="EF73" i="1"/>
  <c r="DS73" i="1"/>
  <c r="DY127" i="1"/>
  <c r="EQ82" i="1"/>
  <c r="ED82" i="1"/>
  <c r="DQ82" i="1"/>
  <c r="EV17" i="1"/>
  <c r="DV17" i="1"/>
  <c r="DV111" i="1"/>
  <c r="EP47" i="1"/>
  <c r="EL47" i="1"/>
  <c r="DY47" i="1"/>
  <c r="ER78" i="1"/>
  <c r="EE78" i="1"/>
  <c r="DR78" i="1"/>
  <c r="ER70" i="1"/>
  <c r="EE70" i="1"/>
  <c r="DR70" i="1"/>
  <c r="DV57" i="1"/>
  <c r="ER54" i="1"/>
  <c r="EE54" i="1"/>
  <c r="DR54" i="1"/>
  <c r="ES54" i="1"/>
  <c r="EF54" i="1"/>
  <c r="DS54" i="1"/>
  <c r="EW56" i="1"/>
  <c r="EJ56" i="1"/>
  <c r="DW56" i="1"/>
  <c r="EZ51" i="1"/>
  <c r="EM51" i="1"/>
  <c r="DZ51" i="1"/>
  <c r="ET118" i="1"/>
  <c r="EG118" i="1"/>
  <c r="DT118" i="1"/>
  <c r="DR17" i="1"/>
  <c r="EZ99" i="1"/>
  <c r="EM99" i="1"/>
  <c r="DZ99" i="1"/>
  <c r="DT93" i="1"/>
  <c r="EU93" i="1"/>
  <c r="EH93" i="1"/>
  <c r="DU93" i="1"/>
  <c r="EW88" i="1"/>
  <c r="EJ88" i="1"/>
  <c r="DW88" i="1"/>
  <c r="DS88" i="1"/>
  <c r="EW40" i="1"/>
  <c r="EJ40" i="1"/>
  <c r="DW40" i="1"/>
  <c r="EW66" i="1"/>
  <c r="EJ66" i="1"/>
  <c r="DW66" i="1"/>
  <c r="ES66" i="1"/>
  <c r="EF66" i="1"/>
  <c r="DS66" i="1"/>
  <c r="EW43" i="1"/>
  <c r="EJ43" i="1"/>
  <c r="DW43" i="1"/>
  <c r="AS58" i="1"/>
  <c r="CQ58" i="1" s="1"/>
  <c r="DJ58" i="1" s="1"/>
  <c r="EX58" i="1" s="1"/>
  <c r="AW58" i="1"/>
  <c r="BN58" i="1" s="1"/>
  <c r="X58" i="1"/>
  <c r="BV58" i="1" s="1"/>
  <c r="DC58" i="1" s="1"/>
  <c r="EW98" i="1"/>
  <c r="EJ98" i="1"/>
  <c r="DW98" i="1"/>
  <c r="EX48" i="1"/>
  <c r="EK48" i="1"/>
  <c r="DX48" i="1"/>
  <c r="EY96" i="1"/>
  <c r="EL96" i="1"/>
  <c r="DY96" i="1"/>
  <c r="EW100" i="1"/>
  <c r="EJ100" i="1"/>
  <c r="DW100" i="1"/>
  <c r="EV100" i="1"/>
  <c r="EI100" i="1"/>
  <c r="DV100" i="1"/>
  <c r="EW41" i="1"/>
  <c r="EJ41" i="1"/>
  <c r="DW41" i="1"/>
  <c r="ER41" i="1"/>
  <c r="EE41" i="1"/>
  <c r="DR41" i="1"/>
  <c r="EY85" i="1"/>
  <c r="EL85" i="1"/>
  <c r="DY85" i="1"/>
  <c r="DZ37" i="1"/>
  <c r="ER55" i="1"/>
  <c r="EE55" i="1"/>
  <c r="DR55" i="1"/>
  <c r="ES55" i="1"/>
  <c r="EF55" i="1"/>
  <c r="DS55" i="1"/>
  <c r="EJ37" i="1"/>
  <c r="DW37" i="1"/>
  <c r="DV37" i="1"/>
  <c r="DY37" i="1"/>
  <c r="EY131" i="1"/>
  <c r="EL131" i="1"/>
  <c r="DY131" i="1"/>
  <c r="AL75" i="1"/>
  <c r="CJ75" i="1" s="1"/>
  <c r="AU75" i="1"/>
  <c r="CS75" i="1" s="1"/>
  <c r="AO75" i="1"/>
  <c r="CM75" i="1" s="1"/>
  <c r="EZ130" i="1"/>
  <c r="EM130" i="1"/>
  <c r="DZ130" i="1"/>
  <c r="EU92" i="1"/>
  <c r="DU92" i="1"/>
  <c r="DR30" i="1"/>
  <c r="EX30" i="1"/>
  <c r="DX30" i="1"/>
  <c r="DY36" i="1"/>
  <c r="U59" i="1"/>
  <c r="BS59" i="1" s="1"/>
  <c r="DB59" i="1" s="1"/>
  <c r="DO59" i="1" s="1"/>
  <c r="C26" i="3" s="1"/>
  <c r="AE59" i="1"/>
  <c r="CC59" i="1" s="1"/>
  <c r="AO59" i="1"/>
  <c r="CM59" i="1" s="1"/>
  <c r="EE84" i="1"/>
  <c r="ER84" i="1"/>
  <c r="DR84" i="1"/>
  <c r="EZ125" i="1"/>
  <c r="EM125" i="1"/>
  <c r="DZ125" i="1"/>
  <c r="AO104" i="1"/>
  <c r="CM104" i="1" s="1"/>
  <c r="AP104" i="1"/>
  <c r="CN104" i="1" s="1"/>
  <c r="DI104" i="1" s="1"/>
  <c r="ET82" i="1"/>
  <c r="EG82" i="1"/>
  <c r="DT82" i="1"/>
  <c r="ET28" i="1"/>
  <c r="EG28" i="1"/>
  <c r="DT28" i="1"/>
  <c r="BA21" i="1"/>
  <c r="CY21" i="1" s="1"/>
  <c r="AO21" i="1"/>
  <c r="CM21" i="1" s="1"/>
  <c r="AW21" i="1"/>
  <c r="AH21" i="1"/>
  <c r="BI21" i="1" s="1"/>
  <c r="EU76" i="1"/>
  <c r="EH76" i="1"/>
  <c r="DU76" i="1"/>
  <c r="EW63" i="1"/>
  <c r="EJ63" i="1"/>
  <c r="DW63" i="1"/>
  <c r="EY63" i="1"/>
  <c r="EL63" i="1"/>
  <c r="DY63" i="1"/>
  <c r="EZ106" i="1"/>
  <c r="EM106" i="1"/>
  <c r="DZ106" i="1"/>
  <c r="EY106" i="1"/>
  <c r="EL106" i="1"/>
  <c r="DY106" i="1"/>
  <c r="EZ56" i="1"/>
  <c r="EM56" i="1"/>
  <c r="DZ56" i="1"/>
  <c r="EX56" i="1"/>
  <c r="EK56" i="1"/>
  <c r="DX56" i="1"/>
  <c r="ES56" i="1"/>
  <c r="EF56" i="1"/>
  <c r="DS56" i="1"/>
  <c r="EZ102" i="1"/>
  <c r="EM102" i="1"/>
  <c r="DZ102" i="1"/>
  <c r="EY102" i="1"/>
  <c r="EL102" i="1"/>
  <c r="DY102" i="1"/>
  <c r="EX35" i="1"/>
  <c r="EK35" i="1"/>
  <c r="DX35" i="1"/>
  <c r="ES35" i="1"/>
  <c r="EF35" i="1"/>
  <c r="DS35" i="1"/>
  <c r="EU97" i="1"/>
  <c r="EH97" i="1"/>
  <c r="DU97" i="1"/>
  <c r="EQ55" i="1"/>
  <c r="ED55" i="1"/>
  <c r="DQ55" i="1"/>
  <c r="EQ131" i="1"/>
  <c r="ED131" i="1"/>
  <c r="DQ131" i="1"/>
  <c r="EZ46" i="1"/>
  <c r="EM46" i="1"/>
  <c r="DZ46" i="1"/>
  <c r="AI75" i="1"/>
  <c r="CG75" i="1" s="1"/>
  <c r="EW91" i="1"/>
  <c r="EJ91" i="1"/>
  <c r="DW91" i="1"/>
  <c r="EZ42" i="1"/>
  <c r="EM42" i="1"/>
  <c r="EZ98" i="1"/>
  <c r="EM98" i="1"/>
  <c r="DZ98" i="1"/>
  <c r="EQ57" i="1"/>
  <c r="ED57" i="1"/>
  <c r="DQ57" i="1"/>
  <c r="EZ86" i="1"/>
  <c r="EM86" i="1"/>
  <c r="DZ86" i="1"/>
  <c r="EU103" i="1"/>
  <c r="EH103" i="1"/>
  <c r="DU103" i="1"/>
  <c r="EZ109" i="1"/>
  <c r="EM109" i="1"/>
  <c r="DZ109" i="1"/>
  <c r="EP121" i="1"/>
  <c r="EC121" i="1"/>
  <c r="DP121" i="1"/>
  <c r="EP82" i="1"/>
  <c r="EC82" i="1"/>
  <c r="DP82" i="1"/>
  <c r="EV120" i="1"/>
  <c r="EI120" i="1"/>
  <c r="DV120" i="1"/>
  <c r="EE69" i="1"/>
  <c r="DR69" i="1"/>
  <c r="EU74" i="1"/>
  <c r="EH74" i="1"/>
  <c r="DU74" i="1"/>
  <c r="EE61" i="1"/>
  <c r="ER61" i="1"/>
  <c r="DR61" i="1"/>
  <c r="EW20" i="1"/>
  <c r="EJ20" i="1"/>
  <c r="DW20" i="1"/>
  <c r="ES83" i="1"/>
  <c r="EF83" i="1"/>
  <c r="DS83" i="1"/>
  <c r="EZ110" i="1"/>
  <c r="EM110" i="1"/>
  <c r="DZ110" i="1"/>
  <c r="EZ32" i="1"/>
  <c r="EM32" i="1"/>
  <c r="DZ32" i="1"/>
  <c r="DU107" i="1"/>
  <c r="ER33" i="1"/>
  <c r="EE33" i="1"/>
  <c r="DR33" i="1"/>
  <c r="EY27" i="1"/>
  <c r="EL27" i="1"/>
  <c r="DY27" i="1"/>
  <c r="EY18" i="1"/>
  <c r="EL18" i="1"/>
  <c r="DY18" i="1"/>
  <c r="EU73" i="1"/>
  <c r="EH73" i="1"/>
  <c r="DU73" i="1"/>
  <c r="EY121" i="1"/>
  <c r="EL121" i="1"/>
  <c r="DY121" i="1"/>
  <c r="EU94" i="1"/>
  <c r="DU94" i="1"/>
  <c r="EQ29" i="1"/>
  <c r="ED29" i="1"/>
  <c r="DQ29" i="1"/>
  <c r="EY111" i="1"/>
  <c r="EZ57" i="1"/>
  <c r="EM57" i="1"/>
  <c r="DZ57" i="1"/>
  <c r="EP76" i="1"/>
  <c r="EC76" i="1"/>
  <c r="DP76" i="1"/>
  <c r="EY101" i="1"/>
  <c r="EL101" i="1"/>
  <c r="DY101" i="1"/>
  <c r="ER77" i="1"/>
  <c r="EE77" i="1"/>
  <c r="DR77" i="1"/>
  <c r="EX88" i="1"/>
  <c r="EK88" i="1"/>
  <c r="DX88" i="1"/>
  <c r="ER79" i="1"/>
  <c r="EE79" i="1"/>
  <c r="DR79" i="1"/>
  <c r="EW48" i="1"/>
  <c r="EJ48" i="1"/>
  <c r="DW48" i="1"/>
  <c r="EZ117" i="1"/>
  <c r="EM117" i="1"/>
  <c r="DZ117" i="1"/>
  <c r="ET59" i="1"/>
  <c r="EG59" i="1"/>
  <c r="DT59" i="1"/>
  <c r="EU59" i="1"/>
  <c r="EH59" i="1"/>
  <c r="DU59" i="1"/>
  <c r="EW60" i="1"/>
  <c r="EJ60" i="1"/>
  <c r="DW60" i="1"/>
  <c r="EP60" i="1"/>
  <c r="EC60" i="1"/>
  <c r="DP60" i="1"/>
  <c r="EP83" i="1"/>
  <c r="EC83" i="1"/>
  <c r="DP83" i="1"/>
  <c r="EP88" i="1"/>
  <c r="EC88" i="1"/>
  <c r="DP88" i="1"/>
  <c r="ES90" i="1"/>
  <c r="EF90" i="1"/>
  <c r="DS90" i="1"/>
  <c r="EP84" i="1"/>
  <c r="EC84" i="1"/>
  <c r="DP84" i="1"/>
  <c r="ES96" i="1"/>
  <c r="EF96" i="1"/>
  <c r="DS96" i="1"/>
  <c r="EP91" i="1"/>
  <c r="EC91" i="1"/>
  <c r="DP91" i="1"/>
  <c r="EP101" i="1"/>
  <c r="EC101" i="1"/>
  <c r="DP101" i="1"/>
  <c r="EP99" i="1"/>
  <c r="EC99" i="1"/>
  <c r="ES117" i="1"/>
  <c r="EF117" i="1"/>
  <c r="DS117" i="1"/>
  <c r="EP97" i="1"/>
  <c r="DP97" i="1"/>
  <c r="EC97" i="1"/>
  <c r="DP127" i="1"/>
  <c r="ER116" i="1"/>
  <c r="EE116" i="1"/>
  <c r="DR116" i="1"/>
  <c r="ES97" i="1"/>
  <c r="EF97" i="1"/>
  <c r="DS97" i="1"/>
  <c r="ER114" i="1"/>
  <c r="EE114" i="1"/>
  <c r="DR114" i="1"/>
  <c r="DR125" i="1"/>
  <c r="ER125" i="1"/>
  <c r="EE125" i="1"/>
  <c r="ET103" i="1"/>
  <c r="EG103" i="1"/>
  <c r="DT103" i="1"/>
  <c r="ET115" i="1"/>
  <c r="EG115" i="1"/>
  <c r="DT115" i="1"/>
  <c r="EP128" i="1"/>
  <c r="EC128" i="1"/>
  <c r="DP128" i="1"/>
  <c r="EP103" i="1"/>
  <c r="EC103" i="1"/>
  <c r="DP103" i="1"/>
  <c r="EP78" i="1"/>
  <c r="EC78" i="1"/>
  <c r="DP78" i="1"/>
  <c r="ES114" i="1"/>
  <c r="EF114" i="1"/>
  <c r="DS114" i="1"/>
  <c r="EI127" i="1"/>
  <c r="EY34" i="1"/>
  <c r="EL34" i="1"/>
  <c r="DY34" i="1"/>
  <c r="ES100" i="1"/>
  <c r="EF100" i="1"/>
  <c r="DS100" i="1"/>
  <c r="ER100" i="1"/>
  <c r="EE100" i="1"/>
  <c r="DR100" i="1"/>
  <c r="EU125" i="1"/>
  <c r="EH125" i="1"/>
  <c r="DU125" i="1"/>
  <c r="EP24" i="1"/>
  <c r="DP24" i="1"/>
  <c r="EC24" i="1"/>
  <c r="ER130" i="1"/>
  <c r="EE130" i="1"/>
  <c r="DR130" i="1"/>
  <c r="EP115" i="1"/>
  <c r="EC115" i="1"/>
  <c r="DP115" i="1"/>
  <c r="EK123" i="1"/>
  <c r="DX123" i="1"/>
  <c r="EE119" i="1"/>
  <c r="ER119" i="1"/>
  <c r="DR119" i="1"/>
  <c r="ES131" i="1"/>
  <c r="EF131" i="1"/>
  <c r="DS131" i="1"/>
  <c r="EU119" i="1"/>
  <c r="EH119" i="1"/>
  <c r="DU119" i="1"/>
  <c r="ET114" i="1"/>
  <c r="EG114" i="1"/>
  <c r="DT114" i="1"/>
  <c r="ER120" i="1"/>
  <c r="EE120" i="1"/>
  <c r="DR120" i="1"/>
  <c r="ET121" i="1"/>
  <c r="EG121" i="1"/>
  <c r="DT121" i="1"/>
  <c r="ET123" i="1"/>
  <c r="EW128" i="1"/>
  <c r="EJ128" i="1"/>
  <c r="DW128" i="1"/>
  <c r="ET112" i="1"/>
  <c r="EW123" i="1"/>
  <c r="EJ123" i="1"/>
  <c r="DW123" i="1"/>
  <c r="DQ79" i="1"/>
  <c r="ET90" i="1"/>
  <c r="EG90" i="1"/>
  <c r="DT90" i="1"/>
  <c r="EK90" i="1"/>
  <c r="EX90" i="1"/>
  <c r="DX90" i="1"/>
  <c r="EY46" i="1"/>
  <c r="EL46" i="1"/>
  <c r="DY46" i="1"/>
  <c r="ES69" i="1"/>
  <c r="EF69" i="1"/>
  <c r="DS69" i="1"/>
  <c r="ET74" i="1"/>
  <c r="EG74" i="1"/>
  <c r="DT74" i="1"/>
  <c r="ES74" i="1"/>
  <c r="EF74" i="1"/>
  <c r="DS74" i="1"/>
  <c r="EW53" i="1"/>
  <c r="DW53" i="1"/>
  <c r="EJ53" i="1"/>
  <c r="DV53" i="1"/>
  <c r="EX91" i="1"/>
  <c r="EK91" i="1"/>
  <c r="DX91" i="1"/>
  <c r="EW49" i="1"/>
  <c r="EJ49" i="1"/>
  <c r="DW49" i="1"/>
  <c r="ES62" i="1"/>
  <c r="EF62" i="1"/>
  <c r="DS62" i="1"/>
  <c r="ER86" i="1"/>
  <c r="EE86" i="1"/>
  <c r="DR86" i="1"/>
  <c r="EY86" i="1"/>
  <c r="EL86" i="1"/>
  <c r="DY86" i="1"/>
  <c r="EZ20" i="1"/>
  <c r="EM20" i="1"/>
  <c r="DZ20" i="1"/>
  <c r="ER20" i="1"/>
  <c r="EE20" i="1"/>
  <c r="DR20" i="1"/>
  <c r="EY20" i="1"/>
  <c r="EL20" i="1"/>
  <c r="DY20" i="1"/>
  <c r="EU88" i="1"/>
  <c r="EH88" i="1"/>
  <c r="DU88" i="1"/>
  <c r="EZ40" i="1"/>
  <c r="EM40" i="1"/>
  <c r="DZ40" i="1"/>
  <c r="BZ113" i="1"/>
  <c r="EQ84" i="1"/>
  <c r="ED84" i="1"/>
  <c r="DQ84" i="1"/>
  <c r="ES32" i="1"/>
  <c r="EF32" i="1"/>
  <c r="DS32" i="1"/>
  <c r="DU110" i="1"/>
  <c r="EP65" i="1"/>
  <c r="DP65" i="1"/>
  <c r="EC65" i="1"/>
  <c r="EZ128" i="1"/>
  <c r="EM128" i="1"/>
  <c r="DZ128" i="1"/>
  <c r="EV103" i="1"/>
  <c r="EI103" i="1"/>
  <c r="DV103" i="1"/>
  <c r="EP72" i="1"/>
  <c r="EC72" i="1"/>
  <c r="DP72" i="1"/>
  <c r="EP67" i="1"/>
  <c r="EC67" i="1"/>
  <c r="DP67" i="1"/>
  <c r="D31" i="3" s="1"/>
  <c r="EU89" i="1"/>
  <c r="EH89" i="1"/>
  <c r="DU89" i="1"/>
  <c r="EY89" i="1"/>
  <c r="EL89" i="1"/>
  <c r="DY89" i="1"/>
  <c r="EZ33" i="1"/>
  <c r="EM33" i="1"/>
  <c r="DZ33" i="1"/>
  <c r="EY33" i="1"/>
  <c r="EL33" i="1"/>
  <c r="DY33" i="1"/>
  <c r="ET18" i="1"/>
  <c r="EG18" i="1"/>
  <c r="DT18" i="1"/>
  <c r="EU68" i="1"/>
  <c r="EH68" i="1"/>
  <c r="DU68" i="1"/>
  <c r="EW38" i="1"/>
  <c r="EJ38" i="1"/>
  <c r="DW38" i="1"/>
  <c r="EX38" i="1"/>
  <c r="EK38" i="1"/>
  <c r="DX38" i="1"/>
  <c r="EY38" i="1"/>
  <c r="EL38" i="1"/>
  <c r="DY38" i="1"/>
  <c r="DY87" i="1"/>
  <c r="EQ19" i="1"/>
  <c r="ED19" i="1"/>
  <c r="DQ19" i="1"/>
  <c r="EQ96" i="1"/>
  <c r="ED96" i="1"/>
  <c r="DQ96" i="1"/>
  <c r="AZ104" i="1"/>
  <c r="CX104" i="1" s="1"/>
  <c r="DX111" i="1"/>
  <c r="ER19" i="1"/>
  <c r="EE19" i="1"/>
  <c r="DR19" i="1"/>
  <c r="DV19" i="1"/>
  <c r="EZ47" i="1"/>
  <c r="EM47" i="1"/>
  <c r="ES47" i="1"/>
  <c r="EY78" i="1"/>
  <c r="EL78" i="1"/>
  <c r="DY78" i="1"/>
  <c r="ET70" i="1"/>
  <c r="EG70" i="1"/>
  <c r="DT70" i="1"/>
  <c r="ET57" i="1"/>
  <c r="EG57" i="1"/>
  <c r="DT57" i="1"/>
  <c r="ET69" i="1"/>
  <c r="EG69" i="1"/>
  <c r="DT69" i="1"/>
  <c r="EW54" i="1"/>
  <c r="EJ54" i="1"/>
  <c r="DW54" i="1"/>
  <c r="EP54" i="1"/>
  <c r="EC54" i="1"/>
  <c r="DP54" i="1"/>
  <c r="EY54" i="1"/>
  <c r="EL54" i="1"/>
  <c r="DY54" i="1"/>
  <c r="ER51" i="1"/>
  <c r="EE51" i="1"/>
  <c r="DR51" i="1"/>
  <c r="EX28" i="1"/>
  <c r="EK28" i="1"/>
  <c r="DX28" i="1"/>
  <c r="ET131" i="1"/>
  <c r="EG131" i="1"/>
  <c r="DT131" i="1"/>
  <c r="EQ76" i="1"/>
  <c r="ED76" i="1"/>
  <c r="DQ76" i="1"/>
  <c r="EW101" i="1"/>
  <c r="DW101" i="1"/>
  <c r="EJ101" i="1"/>
  <c r="EK101" i="1"/>
  <c r="EX101" i="1"/>
  <c r="DX101" i="1"/>
  <c r="ET80" i="1"/>
  <c r="DT80" i="1"/>
  <c r="EG80" i="1"/>
  <c r="ER80" i="1"/>
  <c r="EE80" i="1"/>
  <c r="DR80" i="1"/>
  <c r="DV25" i="1"/>
  <c r="EZ77" i="1"/>
  <c r="EM77" i="1"/>
  <c r="DZ77" i="1"/>
  <c r="EX77" i="1"/>
  <c r="EK77" i="1"/>
  <c r="DX77" i="1"/>
  <c r="EX93" i="1"/>
  <c r="EK93" i="1"/>
  <c r="DX93" i="1"/>
  <c r="EZ66" i="1"/>
  <c r="EM66" i="1"/>
  <c r="DZ66" i="1"/>
  <c r="EX66" i="1"/>
  <c r="EK66" i="1"/>
  <c r="DX66" i="1"/>
  <c r="EV79" i="1"/>
  <c r="EI79" i="1"/>
  <c r="DV79" i="1"/>
  <c r="ES42" i="1"/>
  <c r="EF42" i="1"/>
  <c r="DS42" i="1"/>
  <c r="AE58" i="1"/>
  <c r="CC58" i="1" s="1"/>
  <c r="BA58" i="1"/>
  <c r="CY58" i="1" s="1"/>
  <c r="AM58" i="1"/>
  <c r="CK58" i="1" s="1"/>
  <c r="DH58" i="1" s="1"/>
  <c r="AF58" i="1"/>
  <c r="CD58" i="1" s="1"/>
  <c r="EZ64" i="1"/>
  <c r="EM64" i="1"/>
  <c r="DZ64" i="1"/>
  <c r="EY64" i="1"/>
  <c r="EL64" i="1"/>
  <c r="DY64" i="1"/>
  <c r="EQ17" i="1"/>
  <c r="DQ17" i="1"/>
  <c r="ER48" i="1"/>
  <c r="EE48" i="1"/>
  <c r="DR48" i="1"/>
  <c r="EU96" i="1"/>
  <c r="EH96" i="1"/>
  <c r="DU96" i="1"/>
  <c r="EX41" i="1"/>
  <c r="EK41" i="1"/>
  <c r="DX41" i="1"/>
  <c r="EX85" i="1"/>
  <c r="EK85" i="1"/>
  <c r="DX85" i="1"/>
  <c r="EZ68" i="1"/>
  <c r="EM68" i="1"/>
  <c r="DZ68" i="1"/>
  <c r="EQ102" i="1"/>
  <c r="ED102" i="1"/>
  <c r="DQ102" i="1"/>
  <c r="AR75" i="1"/>
  <c r="CP75" i="1" s="1"/>
  <c r="EX55" i="1"/>
  <c r="EK55" i="1"/>
  <c r="DX55" i="1"/>
  <c r="EY55" i="1"/>
  <c r="EL55" i="1"/>
  <c r="DY55" i="1"/>
  <c r="BB75" i="1"/>
  <c r="CZ75" i="1" s="1"/>
  <c r="DM75" i="1" s="1"/>
  <c r="AC75" i="1"/>
  <c r="CA75" i="1" s="1"/>
  <c r="Y75" i="1"/>
  <c r="BW75" i="1" s="1"/>
  <c r="EY130" i="1"/>
  <c r="EL130" i="1"/>
  <c r="DY130" i="1"/>
  <c r="DV30" i="1"/>
  <c r="EW36" i="1"/>
  <c r="DW36" i="1"/>
  <c r="AS59" i="1"/>
  <c r="CQ59" i="1" s="1"/>
  <c r="DJ59" i="1" s="1"/>
  <c r="AU59" i="1"/>
  <c r="CS59" i="1" s="1"/>
  <c r="AC59" i="1"/>
  <c r="CA59" i="1" s="1"/>
  <c r="AX59" i="1"/>
  <c r="CV59" i="1" s="1"/>
  <c r="EM84" i="1"/>
  <c r="DZ84" i="1"/>
  <c r="EZ84" i="1"/>
  <c r="EX84" i="1"/>
  <c r="EK84" i="1"/>
  <c r="DX84" i="1"/>
  <c r="EY84" i="1"/>
  <c r="EL84" i="1"/>
  <c r="DY84" i="1"/>
  <c r="BA104" i="1"/>
  <c r="CY104" i="1" s="1"/>
  <c r="ER82" i="1"/>
  <c r="EE82" i="1"/>
  <c r="DR82" i="1"/>
  <c r="ER31" i="1"/>
  <c r="ER28" i="1"/>
  <c r="EE28" i="1"/>
  <c r="DR28" i="1"/>
  <c r="EP28" i="1"/>
  <c r="EC28" i="1"/>
  <c r="DP28" i="1"/>
  <c r="AT21" i="1"/>
  <c r="CR21" i="1" s="1"/>
  <c r="AE21" i="1"/>
  <c r="CC21" i="1" s="1"/>
  <c r="AP21" i="1"/>
  <c r="CN21" i="1" s="1"/>
  <c r="DI21" i="1" s="1"/>
  <c r="Y21" i="1"/>
  <c r="BW21" i="1" s="1"/>
  <c r="EV76" i="1"/>
  <c r="EI76" i="1"/>
  <c r="DV76" i="1"/>
  <c r="ES63" i="1"/>
  <c r="EF63" i="1"/>
  <c r="DS63" i="1"/>
  <c r="EV63" i="1"/>
  <c r="EI63" i="1"/>
  <c r="DV63" i="1"/>
  <c r="EU106" i="1"/>
  <c r="EH106" i="1"/>
  <c r="DU106" i="1"/>
  <c r="EV106" i="1"/>
  <c r="EI106" i="1"/>
  <c r="DV106" i="1"/>
  <c r="EW102" i="1"/>
  <c r="EJ102" i="1"/>
  <c r="DW102" i="1"/>
  <c r="EU102" i="1"/>
  <c r="EH102" i="1"/>
  <c r="DU102" i="1"/>
  <c r="ET35" i="1"/>
  <c r="EG35" i="1"/>
  <c r="DT35" i="1"/>
  <c r="EX118" i="1"/>
  <c r="DX118" i="1"/>
  <c r="EK118" i="1"/>
  <c r="EX52" i="1"/>
  <c r="EK52" i="1"/>
  <c r="DX52" i="1"/>
  <c r="ET77" i="1"/>
  <c r="EG77" i="1"/>
  <c r="DT77" i="1"/>
  <c r="ET40" i="1"/>
  <c r="EG40" i="1"/>
  <c r="DT40" i="1"/>
  <c r="EQ34" i="1"/>
  <c r="DQ34" i="1"/>
  <c r="ED34" i="1"/>
  <c r="EQ32" i="1"/>
  <c r="ED32" i="1"/>
  <c r="DQ32" i="1"/>
  <c r="EQ38" i="1"/>
  <c r="ED38" i="1"/>
  <c r="DQ38" i="1"/>
  <c r="EZ44" i="1"/>
  <c r="EM44" i="1"/>
  <c r="DZ44" i="1"/>
  <c r="EU29" i="1"/>
  <c r="EH29" i="1"/>
  <c r="DU29" i="1"/>
  <c r="EQ64" i="1"/>
  <c r="ED64" i="1"/>
  <c r="DQ64" i="1"/>
  <c r="DZ22" i="1"/>
  <c r="EM22" i="1"/>
  <c r="V61" i="1"/>
  <c r="BT61" i="1" s="1"/>
  <c r="AA87" i="1"/>
  <c r="CK126" i="1"/>
  <c r="DH126" i="1" s="1"/>
  <c r="CA22" i="1"/>
  <c r="CD22" i="1"/>
  <c r="AS87" i="1"/>
  <c r="CQ87" i="1" s="1"/>
  <c r="DJ87" i="1" s="1"/>
  <c r="AM87" i="1"/>
  <c r="CK87" i="1" s="1"/>
  <c r="DH87" i="1" s="1"/>
  <c r="AP87" i="1"/>
  <c r="CN87" i="1" s="1"/>
  <c r="DI87" i="1" s="1"/>
  <c r="BB26" i="1"/>
  <c r="CZ26" i="1" s="1"/>
  <c r="DM26" i="1" s="1"/>
  <c r="AZ50" i="1"/>
  <c r="CX50" i="1" s="1"/>
  <c r="AK45" i="1"/>
  <c r="CI45" i="1" s="1"/>
  <c r="AN45" i="1"/>
  <c r="CL45" i="1" s="1"/>
  <c r="X45" i="1"/>
  <c r="BV45" i="1" s="1"/>
  <c r="DC45" i="1" s="1"/>
  <c r="BB113" i="1"/>
  <c r="CZ113" i="1" s="1"/>
  <c r="DM113" i="1" s="1"/>
  <c r="BB50" i="1"/>
  <c r="CZ50" i="1" s="1"/>
  <c r="DM50" i="1" s="1"/>
  <c r="AE50" i="1"/>
  <c r="CC50" i="1" s="1"/>
  <c r="AF50" i="1"/>
  <c r="CD50" i="1" s="1"/>
  <c r="X50" i="1"/>
  <c r="BV50" i="1" s="1"/>
  <c r="DC50" i="1" s="1"/>
  <c r="ED50" i="1" s="1"/>
  <c r="T26" i="1"/>
  <c r="BR26" i="1" s="1"/>
  <c r="AE26" i="1"/>
  <c r="CC26" i="1" s="1"/>
  <c r="AO26" i="1"/>
  <c r="CM26" i="1" s="1"/>
  <c r="AV87" i="1"/>
  <c r="CT87" i="1" s="1"/>
  <c r="DK87" i="1" s="1"/>
  <c r="EL87" i="1" s="1"/>
  <c r="AK71" i="1"/>
  <c r="CI71" i="1" s="1"/>
  <c r="CR22" i="1"/>
  <c r="AZ113" i="1"/>
  <c r="CX113" i="1" s="1"/>
  <c r="BF84" i="1"/>
  <c r="BU132" i="1"/>
  <c r="CI22" i="1"/>
  <c r="S22" i="1"/>
  <c r="BQ22" i="1" s="1"/>
  <c r="CW22" i="1"/>
  <c r="DL22" i="1" s="1"/>
  <c r="AI87" i="1"/>
  <c r="CG87" i="1" s="1"/>
  <c r="BY22" i="1"/>
  <c r="DD22" i="1" s="1"/>
  <c r="BA87" i="1"/>
  <c r="CY87" i="1" s="1"/>
  <c r="AE87" i="1"/>
  <c r="CC87" i="1" s="1"/>
  <c r="AX87" i="1"/>
  <c r="CV87" i="1" s="1"/>
  <c r="CH22" i="1"/>
  <c r="DG22" i="1" s="1"/>
  <c r="AK50" i="1"/>
  <c r="CI50" i="1" s="1"/>
  <c r="AO50" i="1"/>
  <c r="CM50" i="1" s="1"/>
  <c r="AP50" i="1"/>
  <c r="CN50" i="1" s="1"/>
  <c r="DI50" i="1" s="1"/>
  <c r="AG50" i="1"/>
  <c r="CE50" i="1" s="1"/>
  <c r="DF50" i="1" s="1"/>
  <c r="AT26" i="1"/>
  <c r="CR26" i="1" s="1"/>
  <c r="X26" i="1"/>
  <c r="BV26" i="1" s="1"/>
  <c r="DC26" i="1" s="1"/>
  <c r="AQ26" i="1"/>
  <c r="BT22" i="1"/>
  <c r="CD132" i="1"/>
  <c r="AS26" i="1"/>
  <c r="CQ26" i="1" s="1"/>
  <c r="DJ26" i="1" s="1"/>
  <c r="T22" i="1"/>
  <c r="BR22" i="1" s="1"/>
  <c r="CE22" i="1"/>
  <c r="DF22" i="1" s="1"/>
  <c r="CI132" i="1"/>
  <c r="BB87" i="1"/>
  <c r="CZ87" i="1" s="1"/>
  <c r="DM87" i="1" s="1"/>
  <c r="AU87" i="1"/>
  <c r="CS87" i="1" s="1"/>
  <c r="AG87" i="1"/>
  <c r="CE87" i="1" s="1"/>
  <c r="DF87" i="1" s="1"/>
  <c r="CY22" i="1"/>
  <c r="BA132" i="1"/>
  <c r="CY132" i="1" s="1"/>
  <c r="AL50" i="1"/>
  <c r="CJ50" i="1" s="1"/>
  <c r="AU50" i="1"/>
  <c r="CS50" i="1" s="1"/>
  <c r="AY50" i="1"/>
  <c r="CW50" i="1" s="1"/>
  <c r="DL50" i="1" s="1"/>
  <c r="AB26" i="1"/>
  <c r="BZ26" i="1" s="1"/>
  <c r="AC26" i="1"/>
  <c r="CA26" i="1" s="1"/>
  <c r="AG26" i="1"/>
  <c r="CE26" i="1" s="1"/>
  <c r="DF26" i="1" s="1"/>
  <c r="AX26" i="1"/>
  <c r="CV26" i="1" s="1"/>
  <c r="AC87" i="1"/>
  <c r="CA87" i="1" s="1"/>
  <c r="AZ26" i="1"/>
  <c r="CX26" i="1" s="1"/>
  <c r="BA126" i="1"/>
  <c r="CY126" i="1" s="1"/>
  <c r="CX19" i="1"/>
  <c r="AR50" i="1"/>
  <c r="CP50" i="1" s="1"/>
  <c r="AZ126" i="1"/>
  <c r="CX126" i="1" s="1"/>
  <c r="AN62" i="1"/>
  <c r="CL62" i="1" s="1"/>
  <c r="AY132" i="1"/>
  <c r="CW132" i="1" s="1"/>
  <c r="DL132" i="1" s="1"/>
  <c r="AM50" i="1"/>
  <c r="CK50" i="1" s="1"/>
  <c r="DH50" i="1" s="1"/>
  <c r="AW50" i="1"/>
  <c r="CU50" i="1" s="1"/>
  <c r="AV26" i="1"/>
  <c r="CT26" i="1" s="1"/>
  <c r="DK26" i="1" s="1"/>
  <c r="U26" i="1"/>
  <c r="BS26" i="1" s="1"/>
  <c r="DB26" i="1" s="1"/>
  <c r="DO26" i="1" s="1"/>
  <c r="AA58" i="1"/>
  <c r="BY58" i="1" s="1"/>
  <c r="DD58" i="1" s="1"/>
  <c r="BV22" i="1"/>
  <c r="DC22" i="1" s="1"/>
  <c r="AK87" i="1"/>
  <c r="CI87" i="1" s="1"/>
  <c r="AQ87" i="1"/>
  <c r="CO87" i="1" s="1"/>
  <c r="AC50" i="1"/>
  <c r="CA50" i="1" s="1"/>
  <c r="AV50" i="1"/>
  <c r="CT50" i="1" s="1"/>
  <c r="DK50" i="1" s="1"/>
  <c r="Z26" i="1"/>
  <c r="BX26" i="1" s="1"/>
  <c r="Y26" i="1"/>
  <c r="BW26" i="1" s="1"/>
  <c r="BB126" i="1"/>
  <c r="CZ126" i="1" s="1"/>
  <c r="DM126" i="1" s="1"/>
  <c r="CT132" i="1"/>
  <c r="DK132" i="1" s="1"/>
  <c r="CN22" i="1"/>
  <c r="DI22" i="1" s="1"/>
  <c r="AR87" i="1"/>
  <c r="CP87" i="1" s="1"/>
  <c r="AB87" i="1"/>
  <c r="BZ87" i="1" s="1"/>
  <c r="AN87" i="1"/>
  <c r="CL87" i="1" s="1"/>
  <c r="AH87" i="1"/>
  <c r="CF87" i="1" s="1"/>
  <c r="AJ45" i="1"/>
  <c r="CH45" i="1" s="1"/>
  <c r="DG45" i="1" s="1"/>
  <c r="AQ45" i="1"/>
  <c r="AE45" i="1"/>
  <c r="CC45" i="1" s="1"/>
  <c r="AY45" i="1"/>
  <c r="CW45" i="1" s="1"/>
  <c r="DL45" i="1" s="1"/>
  <c r="AW113" i="1"/>
  <c r="CU113" i="1" s="1"/>
  <c r="AS50" i="1"/>
  <c r="CQ50" i="1" s="1"/>
  <c r="DJ50" i="1" s="1"/>
  <c r="T50" i="1"/>
  <c r="BR50" i="1" s="1"/>
  <c r="S50" i="1"/>
  <c r="BQ50" i="1" s="1"/>
  <c r="AQ50" i="1"/>
  <c r="CO50" i="1" s="1"/>
  <c r="BA26" i="1"/>
  <c r="CY26" i="1" s="1"/>
  <c r="AD26" i="1"/>
  <c r="CB26" i="1" s="1"/>
  <c r="DE26" i="1" s="1"/>
  <c r="AN26" i="1"/>
  <c r="AW26" i="1"/>
  <c r="CU26" i="1" s="1"/>
  <c r="AX126" i="1"/>
  <c r="AA26" i="1"/>
  <c r="BY26" i="1" s="1"/>
  <c r="DD26" i="1" s="1"/>
  <c r="AK26" i="1"/>
  <c r="CI26" i="1" s="1"/>
  <c r="BB132" i="1"/>
  <c r="CZ132" i="1" s="1"/>
  <c r="DM132" i="1" s="1"/>
  <c r="AT87" i="1"/>
  <c r="CR87" i="1" s="1"/>
  <c r="AF87" i="1"/>
  <c r="CD87" i="1" s="1"/>
  <c r="AS45" i="1"/>
  <c r="CQ45" i="1" s="1"/>
  <c r="DJ45" i="1" s="1"/>
  <c r="CP132" i="1"/>
  <c r="BA45" i="1"/>
  <c r="CY45" i="1" s="1"/>
  <c r="AC45" i="1"/>
  <c r="CA45" i="1" s="1"/>
  <c r="AU45" i="1"/>
  <c r="AG45" i="1"/>
  <c r="CE45" i="1" s="1"/>
  <c r="DF45" i="1" s="1"/>
  <c r="AX113" i="1"/>
  <c r="CV113" i="1" s="1"/>
  <c r="AB50" i="1"/>
  <c r="BZ50" i="1" s="1"/>
  <c r="V50" i="1"/>
  <c r="BT50" i="1" s="1"/>
  <c r="U50" i="1"/>
  <c r="BS50" i="1" s="1"/>
  <c r="DB50" i="1" s="1"/>
  <c r="DO50" i="1" s="1"/>
  <c r="Z50" i="1"/>
  <c r="BX50" i="1" s="1"/>
  <c r="AL26" i="1"/>
  <c r="CJ26" i="1" s="1"/>
  <c r="AF26" i="1"/>
  <c r="CD26" i="1" s="1"/>
  <c r="AM26" i="1"/>
  <c r="AY26" i="1"/>
  <c r="CW26" i="1" s="1"/>
  <c r="DL26" i="1" s="1"/>
  <c r="AJ87" i="1"/>
  <c r="CH87" i="1" s="1"/>
  <c r="DG87" i="1" s="1"/>
  <c r="AY126" i="1"/>
  <c r="CW126" i="1" s="1"/>
  <c r="DL126" i="1" s="1"/>
  <c r="AZ58" i="1"/>
  <c r="CX58" i="1" s="1"/>
  <c r="AA45" i="1"/>
  <c r="BY45" i="1" s="1"/>
  <c r="DD45" i="1" s="1"/>
  <c r="AZ132" i="1"/>
  <c r="CX132" i="1" s="1"/>
  <c r="BB79" i="1"/>
  <c r="CZ79" i="1" s="1"/>
  <c r="DM79" i="1" s="1"/>
  <c r="AI26" i="1"/>
  <c r="CG26" i="1" s="1"/>
  <c r="CG22" i="1"/>
  <c r="CT22" i="1"/>
  <c r="DK22" i="1" s="1"/>
  <c r="AZ87" i="1"/>
  <c r="CX87" i="1" s="1"/>
  <c r="AD87" i="1"/>
  <c r="CB87" i="1" s="1"/>
  <c r="DE87" i="1" s="1"/>
  <c r="BD55" i="1"/>
  <c r="CQ22" i="1"/>
  <c r="DJ22" i="1" s="1"/>
  <c r="BS22" i="1"/>
  <c r="DB22" i="1" s="1"/>
  <c r="DO22" i="1" s="1"/>
  <c r="BX22" i="1"/>
  <c r="CJ22" i="1"/>
  <c r="CB22" i="1"/>
  <c r="DE22" i="1" s="1"/>
  <c r="CV22" i="1"/>
  <c r="AR26" i="1"/>
  <c r="CP26" i="1" s="1"/>
  <c r="AL87" i="1"/>
  <c r="CJ87" i="1" s="1"/>
  <c r="BB45" i="1"/>
  <c r="CZ45" i="1" s="1"/>
  <c r="DM45" i="1" s="1"/>
  <c r="AM45" i="1"/>
  <c r="CK45" i="1" s="1"/>
  <c r="DH45" i="1" s="1"/>
  <c r="AV45" i="1"/>
  <c r="CT45" i="1" s="1"/>
  <c r="DK45" i="1" s="1"/>
  <c r="AT50" i="1"/>
  <c r="CR50" i="1" s="1"/>
  <c r="AN50" i="1"/>
  <c r="CL50" i="1" s="1"/>
  <c r="W50" i="1"/>
  <c r="BU50" i="1" s="1"/>
  <c r="AX50" i="1"/>
  <c r="CV50" i="1" s="1"/>
  <c r="AU26" i="1"/>
  <c r="S26" i="1"/>
  <c r="BQ26" i="1" s="1"/>
  <c r="V26" i="1"/>
  <c r="BT26" i="1" s="1"/>
  <c r="BJ29" i="1"/>
  <c r="DO67" i="1"/>
  <c r="C31" i="3" s="1"/>
  <c r="T148" i="1"/>
  <c r="T174" i="1"/>
  <c r="BN130" i="1"/>
  <c r="BD57" i="1"/>
  <c r="BD60" i="1"/>
  <c r="BM116" i="1"/>
  <c r="BG57" i="1"/>
  <c r="BO25" i="1"/>
  <c r="BH88" i="1"/>
  <c r="BJ109" i="1"/>
  <c r="BO115" i="1"/>
  <c r="U162" i="1"/>
  <c r="BI95" i="1"/>
  <c r="BO43" i="1"/>
  <c r="CX115" i="1"/>
  <c r="CK129" i="1"/>
  <c r="DH129" i="1" s="1"/>
  <c r="BE73" i="1"/>
  <c r="BO30" i="1"/>
  <c r="BO60" i="1"/>
  <c r="BD139" i="1"/>
  <c r="BI90" i="1"/>
  <c r="BJ103" i="1"/>
  <c r="BO72" i="1"/>
  <c r="BO124" i="1"/>
  <c r="BE70" i="1"/>
  <c r="BE69" i="1"/>
  <c r="BD137" i="1"/>
  <c r="BE74" i="1"/>
  <c r="BJ106" i="1"/>
  <c r="CU119" i="1"/>
  <c r="BN119" i="1"/>
  <c r="BK111" i="1"/>
  <c r="CL111" i="1"/>
  <c r="CO109" i="1"/>
  <c r="BL109" i="1"/>
  <c r="BZ70" i="1"/>
  <c r="BG70" i="1"/>
  <c r="BM57" i="1"/>
  <c r="CS57" i="1"/>
  <c r="BG68" i="1"/>
  <c r="BO128" i="1"/>
  <c r="CR54" i="1"/>
  <c r="BM54" i="1"/>
  <c r="BO67" i="1"/>
  <c r="N50" i="3" s="1"/>
  <c r="CR61" i="1"/>
  <c r="BM61" i="1"/>
  <c r="CX49" i="1"/>
  <c r="BO49" i="1"/>
  <c r="BM80" i="1"/>
  <c r="CR80" i="1"/>
  <c r="CU80" i="1"/>
  <c r="BN80" i="1"/>
  <c r="BF80" i="1"/>
  <c r="BW80" i="1"/>
  <c r="BQ25" i="1"/>
  <c r="BD25" i="1"/>
  <c r="BF25" i="1"/>
  <c r="BW25" i="1"/>
  <c r="BJ99" i="1"/>
  <c r="BN124" i="1"/>
  <c r="CV124" i="1"/>
  <c r="CU93" i="1"/>
  <c r="BO88" i="1"/>
  <c r="CZ88" i="1"/>
  <c r="DM88" i="1" s="1"/>
  <c r="BE40" i="1"/>
  <c r="BU40" i="1"/>
  <c r="BQ40" i="1"/>
  <c r="BD40" i="1"/>
  <c r="BM79" i="1"/>
  <c r="CR79" i="1"/>
  <c r="BH79" i="1"/>
  <c r="CC79" i="1"/>
  <c r="BZ43" i="1"/>
  <c r="BG43" i="1"/>
  <c r="BM43" i="1"/>
  <c r="CS43" i="1"/>
  <c r="BF43" i="1"/>
  <c r="BW43" i="1"/>
  <c r="BI43" i="1"/>
  <c r="CF43" i="1"/>
  <c r="CF45" i="1"/>
  <c r="BG42" i="1"/>
  <c r="BZ58" i="1"/>
  <c r="CL58" i="1"/>
  <c r="CO58" i="1"/>
  <c r="BK98" i="1"/>
  <c r="CL98" i="1"/>
  <c r="BG49" i="1"/>
  <c r="BZ49" i="1"/>
  <c r="CS95" i="1"/>
  <c r="CR108" i="1"/>
  <c r="BM108" i="1"/>
  <c r="CU108" i="1"/>
  <c r="BN64" i="1"/>
  <c r="CU64" i="1"/>
  <c r="BJ66" i="1"/>
  <c r="BK96" i="1"/>
  <c r="CM96" i="1"/>
  <c r="CL100" i="1"/>
  <c r="BK100" i="1"/>
  <c r="BE41" i="1"/>
  <c r="BU41" i="1"/>
  <c r="BI85" i="1"/>
  <c r="CF85" i="1"/>
  <c r="CX107" i="1"/>
  <c r="BO107" i="1"/>
  <c r="CS37" i="1"/>
  <c r="CC37" i="1"/>
  <c r="CU92" i="1"/>
  <c r="BH30" i="1"/>
  <c r="CC30" i="1"/>
  <c r="BN125" i="1"/>
  <c r="CV125" i="1"/>
  <c r="BF71" i="1"/>
  <c r="BW71" i="1"/>
  <c r="BJ82" i="1"/>
  <c r="CJ82" i="1"/>
  <c r="BG29" i="1"/>
  <c r="CL31" i="1"/>
  <c r="BU31" i="1"/>
  <c r="BM28" i="1"/>
  <c r="CS28" i="1"/>
  <c r="BH28" i="1"/>
  <c r="CC28" i="1"/>
  <c r="BF28" i="1"/>
  <c r="BW28" i="1"/>
  <c r="BL76" i="1"/>
  <c r="CO76" i="1"/>
  <c r="BM60" i="1"/>
  <c r="CF63" i="1"/>
  <c r="BI63" i="1"/>
  <c r="CX35" i="1"/>
  <c r="BO35" i="1"/>
  <c r="BE35" i="1"/>
  <c r="BU35" i="1"/>
  <c r="CX52" i="1"/>
  <c r="BO52" i="1"/>
  <c r="BK52" i="1"/>
  <c r="CL52" i="1"/>
  <c r="BN86" i="1"/>
  <c r="CU86" i="1"/>
  <c r="CL20" i="1"/>
  <c r="BK20" i="1"/>
  <c r="BW20" i="1"/>
  <c r="BG32" i="1"/>
  <c r="BZ32" i="1"/>
  <c r="CL32" i="1"/>
  <c r="BK32" i="1"/>
  <c r="CO32" i="1"/>
  <c r="BL32" i="1"/>
  <c r="BN128" i="1"/>
  <c r="CV128" i="1"/>
  <c r="CO103" i="1"/>
  <c r="BL103" i="1"/>
  <c r="BN72" i="1"/>
  <c r="CU72" i="1"/>
  <c r="BF72" i="1"/>
  <c r="BW72" i="1"/>
  <c r="BZ67" i="1"/>
  <c r="BG67" i="1"/>
  <c r="F50" i="3" s="1"/>
  <c r="CC89" i="1"/>
  <c r="BH89" i="1"/>
  <c r="CL89" i="1"/>
  <c r="BK89" i="1"/>
  <c r="BJ33" i="1"/>
  <c r="CK33" i="1"/>
  <c r="DH33" i="1" s="1"/>
  <c r="EI33" i="1" s="1"/>
  <c r="BE27" i="1"/>
  <c r="BU27" i="1"/>
  <c r="BH27" i="1"/>
  <c r="CC27" i="1"/>
  <c r="BM18" i="1"/>
  <c r="CS18" i="1"/>
  <c r="BW18" i="1"/>
  <c r="BF18" i="1"/>
  <c r="BH68" i="1"/>
  <c r="CC68" i="1"/>
  <c r="BO63" i="1"/>
  <c r="CX63" i="1"/>
  <c r="BM38" i="1"/>
  <c r="CS38" i="1"/>
  <c r="BG73" i="1"/>
  <c r="BZ73" i="1"/>
  <c r="CF73" i="1"/>
  <c r="BI73" i="1"/>
  <c r="BN123" i="1"/>
  <c r="CV123" i="1"/>
  <c r="AY122" i="1"/>
  <c r="CW122" i="1" s="1"/>
  <c r="DL122" i="1" s="1"/>
  <c r="AX122" i="1"/>
  <c r="AW122" i="1"/>
  <c r="CU122" i="1" s="1"/>
  <c r="BA122" i="1"/>
  <c r="CY122" i="1" s="1"/>
  <c r="BB122" i="1"/>
  <c r="CZ122" i="1" s="1"/>
  <c r="DM122" i="1" s="1"/>
  <c r="AZ122" i="1"/>
  <c r="AX105" i="1"/>
  <c r="CV105" i="1" s="1"/>
  <c r="AY105" i="1"/>
  <c r="CW105" i="1" s="1"/>
  <c r="DL105" i="1" s="1"/>
  <c r="AQ105" i="1"/>
  <c r="AW105" i="1"/>
  <c r="AP105" i="1"/>
  <c r="CN105" i="1" s="1"/>
  <c r="DI105" i="1" s="1"/>
  <c r="AO105" i="1"/>
  <c r="CM105" i="1" s="1"/>
  <c r="AM105" i="1"/>
  <c r="CK105" i="1" s="1"/>
  <c r="DH105" i="1" s="1"/>
  <c r="AN105" i="1"/>
  <c r="AU105" i="1"/>
  <c r="CS105" i="1" s="1"/>
  <c r="AV105" i="1"/>
  <c r="CT105" i="1" s="1"/>
  <c r="DK105" i="1" s="1"/>
  <c r="AL105" i="1"/>
  <c r="BB105" i="1"/>
  <c r="CZ105" i="1" s="1"/>
  <c r="DM105" i="1" s="1"/>
  <c r="AT105" i="1"/>
  <c r="AS105" i="1"/>
  <c r="CQ105" i="1" s="1"/>
  <c r="DJ105" i="1" s="1"/>
  <c r="AZ105" i="1"/>
  <c r="CX105" i="1" s="1"/>
  <c r="AR105" i="1"/>
  <c r="CP105" i="1" s="1"/>
  <c r="BA105" i="1"/>
  <c r="CU129" i="1"/>
  <c r="BF83" i="1"/>
  <c r="BZ105" i="1"/>
  <c r="BO84" i="1"/>
  <c r="CX84" i="1"/>
  <c r="BM90" i="1"/>
  <c r="CS90" i="1"/>
  <c r="CX86" i="1"/>
  <c r="BO86" i="1"/>
  <c r="CO69" i="1"/>
  <c r="BL69" i="1"/>
  <c r="BW69" i="1"/>
  <c r="BZ74" i="1"/>
  <c r="BG74" i="1"/>
  <c r="CC39" i="1"/>
  <c r="BH39" i="1"/>
  <c r="BM39" i="1"/>
  <c r="CS39" i="1"/>
  <c r="BJ53" i="1"/>
  <c r="CK53" i="1"/>
  <c r="DH53" i="1" s="1"/>
  <c r="EV53" i="1" s="1"/>
  <c r="CC53" i="1"/>
  <c r="BH53" i="1"/>
  <c r="CO53" i="1"/>
  <c r="BL53" i="1"/>
  <c r="BM91" i="1"/>
  <c r="CS91" i="1"/>
  <c r="BN22" i="1"/>
  <c r="CU22" i="1"/>
  <c r="BE62" i="1"/>
  <c r="BT62" i="1"/>
  <c r="CU83" i="1"/>
  <c r="BN83" i="1"/>
  <c r="CX70" i="1"/>
  <c r="BO70" i="1"/>
  <c r="BM32" i="1"/>
  <c r="CS32" i="1"/>
  <c r="CR107" i="1"/>
  <c r="BL107" i="1"/>
  <c r="CO107" i="1"/>
  <c r="BJ72" i="1"/>
  <c r="CJ72" i="1"/>
  <c r="CU67" i="1"/>
  <c r="BN67" i="1"/>
  <c r="M50" i="3" s="1"/>
  <c r="BL67" i="1"/>
  <c r="K50" i="3" s="1"/>
  <c r="CO67" i="1"/>
  <c r="BD33" i="1"/>
  <c r="BQ33" i="1"/>
  <c r="BD24" i="1"/>
  <c r="BQ24" i="1"/>
  <c r="CF18" i="1"/>
  <c r="BI18" i="1"/>
  <c r="BF68" i="1"/>
  <c r="BW68" i="1"/>
  <c r="CX94" i="1"/>
  <c r="BO94" i="1"/>
  <c r="CO38" i="1"/>
  <c r="BL38" i="1"/>
  <c r="BH73" i="1"/>
  <c r="CC73" i="1"/>
  <c r="CR94" i="1"/>
  <c r="BM94" i="1"/>
  <c r="CL19" i="1"/>
  <c r="BK19" i="1"/>
  <c r="CC19" i="1"/>
  <c r="CO19" i="1"/>
  <c r="BH70" i="1"/>
  <c r="CC70" i="1"/>
  <c r="BE57" i="1"/>
  <c r="BT57" i="1"/>
  <c r="BN57" i="1"/>
  <c r="CU57" i="1"/>
  <c r="CR100" i="1"/>
  <c r="BM100" i="1"/>
  <c r="BO61" i="1"/>
  <c r="CX61" i="1"/>
  <c r="BJ80" i="1"/>
  <c r="CJ80" i="1"/>
  <c r="BI80" i="1"/>
  <c r="CF80" i="1"/>
  <c r="BH25" i="1"/>
  <c r="CC25" i="1"/>
  <c r="BI25" i="1"/>
  <c r="CF25" i="1"/>
  <c r="BM88" i="1"/>
  <c r="CS88" i="1"/>
  <c r="CO66" i="1"/>
  <c r="BL66" i="1"/>
  <c r="BK79" i="1"/>
  <c r="CL79" i="1"/>
  <c r="CU45" i="1"/>
  <c r="BI42" i="1"/>
  <c r="CF42" i="1"/>
  <c r="BN23" i="1"/>
  <c r="CU23" i="1"/>
  <c r="BF23" i="1"/>
  <c r="BW23" i="1"/>
  <c r="CI95" i="1"/>
  <c r="BJ95" i="1"/>
  <c r="BT64" i="1"/>
  <c r="BE64" i="1"/>
  <c r="BG33" i="1"/>
  <c r="BM48" i="1"/>
  <c r="CS48" i="1"/>
  <c r="BE48" i="1"/>
  <c r="BU48" i="1"/>
  <c r="CI100" i="1"/>
  <c r="BJ100" i="1"/>
  <c r="BG41" i="1"/>
  <c r="BZ41" i="1"/>
  <c r="BH41" i="1"/>
  <c r="CC41" i="1"/>
  <c r="BH85" i="1"/>
  <c r="CC85" i="1"/>
  <c r="BZ18" i="1"/>
  <c r="BG18" i="1"/>
  <c r="CX131" i="1"/>
  <c r="BO131" i="1"/>
  <c r="BG55" i="1"/>
  <c r="BZ55" i="1"/>
  <c r="BM55" i="1"/>
  <c r="CS55" i="1"/>
  <c r="BE37" i="1"/>
  <c r="BU37" i="1"/>
  <c r="BI37" i="1"/>
  <c r="CF37" i="1"/>
  <c r="CC75" i="1"/>
  <c r="CU30" i="1"/>
  <c r="BL30" i="1"/>
  <c r="CO30" i="1"/>
  <c r="BQ36" i="1"/>
  <c r="BD36" i="1"/>
  <c r="CO59" i="1"/>
  <c r="BE60" i="1"/>
  <c r="BT60" i="1"/>
  <c r="CL29" i="1"/>
  <c r="BK29" i="1"/>
  <c r="CJ71" i="1"/>
  <c r="BZ81" i="1"/>
  <c r="BN28" i="1"/>
  <c r="CU28" i="1"/>
  <c r="BG76" i="1"/>
  <c r="BZ76" i="1"/>
  <c r="BK76" i="1"/>
  <c r="CL76" i="1"/>
  <c r="BN63" i="1"/>
  <c r="CU63" i="1"/>
  <c r="CL63" i="1"/>
  <c r="BK63" i="1"/>
  <c r="BN35" i="1"/>
  <c r="CU35" i="1"/>
  <c r="BI35" i="1"/>
  <c r="CF35" i="1"/>
  <c r="BJ52" i="1"/>
  <c r="CK52" i="1"/>
  <c r="DH52" i="1" s="1"/>
  <c r="EV52" i="1" s="1"/>
  <c r="BK97" i="1"/>
  <c r="CL97" i="1"/>
  <c r="BO54" i="1"/>
  <c r="BJ39" i="1"/>
  <c r="CK39" i="1"/>
  <c r="DH39" i="1" s="1"/>
  <c r="EI39" i="1" s="1"/>
  <c r="BZ86" i="1"/>
  <c r="BG86" i="1"/>
  <c r="BH20" i="1"/>
  <c r="BM77" i="1"/>
  <c r="CR77" i="1"/>
  <c r="BY129" i="1"/>
  <c r="DD129" i="1" s="1"/>
  <c r="CX71" i="1"/>
  <c r="BO71" i="1"/>
  <c r="BE32" i="1"/>
  <c r="BU32" i="1"/>
  <c r="BK72" i="1"/>
  <c r="CL72" i="1"/>
  <c r="BZ44" i="1"/>
  <c r="BG44" i="1"/>
  <c r="BJ44" i="1"/>
  <c r="CK44" i="1"/>
  <c r="DH44" i="1" s="1"/>
  <c r="EV44" i="1" s="1"/>
  <c r="BE44" i="1"/>
  <c r="BU44" i="1"/>
  <c r="CO44" i="1"/>
  <c r="BL44" i="1"/>
  <c r="CF67" i="1"/>
  <c r="BI67" i="1"/>
  <c r="H50" i="3" s="1"/>
  <c r="BM89" i="1"/>
  <c r="CS89" i="1"/>
  <c r="BL89" i="1"/>
  <c r="CO89" i="1"/>
  <c r="BL33" i="1"/>
  <c r="CO33" i="1"/>
  <c r="CL27" i="1"/>
  <c r="BK27" i="1"/>
  <c r="BE18" i="1"/>
  <c r="BU18" i="1"/>
  <c r="BH18" i="1"/>
  <c r="CC18" i="1"/>
  <c r="BN18" i="1"/>
  <c r="CU18" i="1"/>
  <c r="BM68" i="1"/>
  <c r="CR68" i="1"/>
  <c r="BK68" i="1"/>
  <c r="CL68" i="1"/>
  <c r="BN68" i="1"/>
  <c r="CU68" i="1"/>
  <c r="BQ38" i="1"/>
  <c r="BD38" i="1"/>
  <c r="BN73" i="1"/>
  <c r="CU73" i="1"/>
  <c r="CO73" i="1"/>
  <c r="BL73" i="1"/>
  <c r="CU94" i="1"/>
  <c r="CX95" i="1"/>
  <c r="BO95" i="1"/>
  <c r="BZ19" i="1"/>
  <c r="BG19" i="1"/>
  <c r="BF19" i="1"/>
  <c r="BW19" i="1"/>
  <c r="BK109" i="1"/>
  <c r="CL109" i="1"/>
  <c r="BE47" i="1"/>
  <c r="BU47" i="1"/>
  <c r="BF47" i="1"/>
  <c r="BW47" i="1"/>
  <c r="BH78" i="1"/>
  <c r="CC78" i="1"/>
  <c r="BL78" i="1"/>
  <c r="CO78" i="1"/>
  <c r="CU70" i="1"/>
  <c r="BN70" i="1"/>
  <c r="BW57" i="1"/>
  <c r="BF57" i="1"/>
  <c r="BI57" i="1"/>
  <c r="CF57" i="1"/>
  <c r="BJ63" i="1"/>
  <c r="CI63" i="1"/>
  <c r="CL54" i="1"/>
  <c r="BK54" i="1"/>
  <c r="BZ54" i="1"/>
  <c r="BG54" i="1"/>
  <c r="BD51" i="1"/>
  <c r="BQ51" i="1"/>
  <c r="BL51" i="1"/>
  <c r="CO51" i="1"/>
  <c r="BO73" i="1"/>
  <c r="CX73" i="1"/>
  <c r="CO25" i="1"/>
  <c r="BL25" i="1"/>
  <c r="CL99" i="1"/>
  <c r="BK99" i="1"/>
  <c r="CL93" i="1"/>
  <c r="BG88" i="1"/>
  <c r="CB88" i="1"/>
  <c r="DE88" i="1" s="1"/>
  <c r="EF88" i="1" s="1"/>
  <c r="BI40" i="1"/>
  <c r="CF40" i="1"/>
  <c r="BF40" i="1"/>
  <c r="BW40" i="1"/>
  <c r="BM66" i="1"/>
  <c r="CR66" i="1"/>
  <c r="BN66" i="1"/>
  <c r="CU66" i="1"/>
  <c r="CU79" i="1"/>
  <c r="BN79" i="1"/>
  <c r="BH43" i="1"/>
  <c r="CC43" i="1"/>
  <c r="BE23" i="1"/>
  <c r="BU23" i="1"/>
  <c r="CS23" i="1"/>
  <c r="BT58" i="1"/>
  <c r="CL108" i="1"/>
  <c r="BK108" i="1"/>
  <c r="BL108" i="1"/>
  <c r="CO108" i="1"/>
  <c r="BJ64" i="1"/>
  <c r="CI64" i="1"/>
  <c r="BN48" i="1"/>
  <c r="CU48" i="1"/>
  <c r="BI48" i="1"/>
  <c r="CF48" i="1"/>
  <c r="BJ41" i="1"/>
  <c r="CK41" i="1"/>
  <c r="DH41" i="1" s="1"/>
  <c r="EV41" i="1" s="1"/>
  <c r="BN41" i="1"/>
  <c r="CU41" i="1"/>
  <c r="CX22" i="1"/>
  <c r="BO22" i="1"/>
  <c r="CL37" i="1"/>
  <c r="BK37" i="1"/>
  <c r="BW37" i="1"/>
  <c r="BK92" i="1"/>
  <c r="CM92" i="1"/>
  <c r="CK30" i="1"/>
  <c r="DH30" i="1" s="1"/>
  <c r="EI30" i="1" s="1"/>
  <c r="BE36" i="1"/>
  <c r="BU36" i="1"/>
  <c r="BK60" i="1"/>
  <c r="CL60" i="1"/>
  <c r="BI60" i="1"/>
  <c r="CF60" i="1"/>
  <c r="BN29" i="1"/>
  <c r="CU29" i="1"/>
  <c r="CU71" i="1"/>
  <c r="BN71" i="1"/>
  <c r="BK82" i="1"/>
  <c r="CL82" i="1"/>
  <c r="BI82" i="1"/>
  <c r="CF82" i="1"/>
  <c r="CC81" i="1"/>
  <c r="BD28" i="1"/>
  <c r="BQ28" i="1"/>
  <c r="BO31" i="1"/>
  <c r="BZ63" i="1"/>
  <c r="BG63" i="1"/>
  <c r="BL56" i="1"/>
  <c r="CO56" i="1"/>
  <c r="BO83" i="1"/>
  <c r="CX102" i="1"/>
  <c r="BO102" i="1"/>
  <c r="BJ35" i="1"/>
  <c r="CK35" i="1"/>
  <c r="DH35" i="1" s="1"/>
  <c r="EI35" i="1" s="1"/>
  <c r="BF35" i="1"/>
  <c r="BW35" i="1"/>
  <c r="BJ90" i="1"/>
  <c r="BW52" i="1"/>
  <c r="BF52" i="1"/>
  <c r="BO97" i="1"/>
  <c r="CX97" i="1"/>
  <c r="CX69" i="1"/>
  <c r="BO69" i="1"/>
  <c r="BG46" i="1"/>
  <c r="BZ46" i="1"/>
  <c r="BW22" i="1"/>
  <c r="BF22" i="1"/>
  <c r="CL129" i="1"/>
  <c r="CX120" i="1"/>
  <c r="BO120" i="1"/>
  <c r="BM74" i="1"/>
  <c r="CR74" i="1"/>
  <c r="BN53" i="1"/>
  <c r="CU53" i="1"/>
  <c r="BH86" i="1"/>
  <c r="CC86" i="1"/>
  <c r="CB122" i="1"/>
  <c r="DE122" i="1" s="1"/>
  <c r="CB105" i="1"/>
  <c r="DE105" i="1" s="1"/>
  <c r="EF105" i="1" s="1"/>
  <c r="BE68" i="1"/>
  <c r="BU105" i="1"/>
  <c r="CN129" i="1"/>
  <c r="DI129" i="1" s="1"/>
  <c r="CC105" i="1"/>
  <c r="BM112" i="1"/>
  <c r="BU129" i="1"/>
  <c r="CX28" i="1"/>
  <c r="BO28" i="1"/>
  <c r="BQ46" i="1"/>
  <c r="BD46" i="1"/>
  <c r="BW46" i="1"/>
  <c r="BF46" i="1"/>
  <c r="CX100" i="1"/>
  <c r="BO100" i="1"/>
  <c r="BK69" i="1"/>
  <c r="CL69" i="1"/>
  <c r="BH74" i="1"/>
  <c r="CC74" i="1"/>
  <c r="BD39" i="1"/>
  <c r="BQ39" i="1"/>
  <c r="CL61" i="1"/>
  <c r="BK61" i="1"/>
  <c r="BN61" i="1"/>
  <c r="CU61" i="1"/>
  <c r="BI61" i="1"/>
  <c r="CF61" i="1"/>
  <c r="BN115" i="1"/>
  <c r="CV115" i="1"/>
  <c r="CI91" i="1"/>
  <c r="BJ91" i="1"/>
  <c r="BJ22" i="1"/>
  <c r="CK22" i="1"/>
  <c r="DH22" i="1" s="1"/>
  <c r="BJ49" i="1"/>
  <c r="CK49" i="1"/>
  <c r="DH49" i="1" s="1"/>
  <c r="EV49" i="1" s="1"/>
  <c r="CR62" i="1"/>
  <c r="BM62" i="1"/>
  <c r="BN20" i="1"/>
  <c r="CU20" i="1"/>
  <c r="BH83" i="1"/>
  <c r="CC83" i="1"/>
  <c r="BI83" i="1"/>
  <c r="CF83" i="1"/>
  <c r="BN32" i="1"/>
  <c r="CU32" i="1"/>
  <c r="CU110" i="1"/>
  <c r="BN110" i="1"/>
  <c r="BE65" i="1"/>
  <c r="BT65" i="1"/>
  <c r="BH72" i="1"/>
  <c r="CC72" i="1"/>
  <c r="BL72" i="1"/>
  <c r="CO72" i="1"/>
  <c r="BK44" i="1"/>
  <c r="CL44" i="1"/>
  <c r="BO89" i="1"/>
  <c r="CZ89" i="1"/>
  <c r="DM89" i="1" s="1"/>
  <c r="BI89" i="1"/>
  <c r="CF89" i="1"/>
  <c r="CL33" i="1"/>
  <c r="BK33" i="1"/>
  <c r="BI33" i="1"/>
  <c r="CF33" i="1"/>
  <c r="BJ27" i="1"/>
  <c r="CK27" i="1"/>
  <c r="DH27" i="1" s="1"/>
  <c r="EV27" i="1" s="1"/>
  <c r="BH38" i="1"/>
  <c r="CC38" i="1"/>
  <c r="BM73" i="1"/>
  <c r="CR73" i="1"/>
  <c r="BN112" i="1"/>
  <c r="CU112" i="1"/>
  <c r="CU87" i="1"/>
  <c r="BO18" i="1"/>
  <c r="BS105" i="1"/>
  <c r="DB105" i="1" s="1"/>
  <c r="BO39" i="1"/>
  <c r="CX39" i="1"/>
  <c r="CX114" i="1"/>
  <c r="BO114" i="1"/>
  <c r="BQ19" i="1"/>
  <c r="BD19" i="1"/>
  <c r="BN47" i="1"/>
  <c r="CU47" i="1"/>
  <c r="BZ78" i="1"/>
  <c r="BG78" i="1"/>
  <c r="BF70" i="1"/>
  <c r="BW70" i="1"/>
  <c r="CL57" i="1"/>
  <c r="BK57" i="1"/>
  <c r="BH54" i="1"/>
  <c r="CC54" i="1"/>
  <c r="BI54" i="1"/>
  <c r="CF54" i="1"/>
  <c r="BF51" i="1"/>
  <c r="BW51" i="1"/>
  <c r="BO101" i="1"/>
  <c r="CY101" i="1"/>
  <c r="CX79" i="1"/>
  <c r="CR101" i="1"/>
  <c r="BM101" i="1"/>
  <c r="CL80" i="1"/>
  <c r="BK80" i="1"/>
  <c r="CL25" i="1"/>
  <c r="BK25" i="1"/>
  <c r="BM25" i="1"/>
  <c r="CS25" i="1"/>
  <c r="BN77" i="1"/>
  <c r="CU77" i="1"/>
  <c r="CO77" i="1"/>
  <c r="BL77" i="1"/>
  <c r="CO99" i="1"/>
  <c r="BL99" i="1"/>
  <c r="CL88" i="1"/>
  <c r="BK88" i="1"/>
  <c r="CO40" i="1"/>
  <c r="BL40" i="1"/>
  <c r="CL66" i="1"/>
  <c r="BK66" i="1"/>
  <c r="CO79" i="1"/>
  <c r="BJ43" i="1"/>
  <c r="CK43" i="1"/>
  <c r="DH43" i="1" s="1"/>
  <c r="EI43" i="1" s="1"/>
  <c r="BK42" i="1"/>
  <c r="CL42" i="1"/>
  <c r="CO42" i="1"/>
  <c r="BQ23" i="1"/>
  <c r="BD23" i="1"/>
  <c r="BI23" i="1"/>
  <c r="CF23" i="1"/>
  <c r="BM70" i="1"/>
  <c r="CU95" i="1"/>
  <c r="BL64" i="1"/>
  <c r="CO64" i="1"/>
  <c r="BO27" i="1"/>
  <c r="CI96" i="1"/>
  <c r="BJ96" i="1"/>
  <c r="CO100" i="1"/>
  <c r="BL100" i="1"/>
  <c r="CL41" i="1"/>
  <c r="BK41" i="1"/>
  <c r="BL41" i="1"/>
  <c r="CO41" i="1"/>
  <c r="BL85" i="1"/>
  <c r="CO85" i="1"/>
  <c r="CR98" i="1"/>
  <c r="BM98" i="1"/>
  <c r="BN55" i="1"/>
  <c r="CU55" i="1"/>
  <c r="BI55" i="1"/>
  <c r="CF55" i="1"/>
  <c r="BN117" i="1"/>
  <c r="CV117" i="1"/>
  <c r="CS36" i="1"/>
  <c r="BH36" i="1"/>
  <c r="CC36" i="1"/>
  <c r="BW60" i="1"/>
  <c r="BF60" i="1"/>
  <c r="BN60" i="1"/>
  <c r="CU60" i="1"/>
  <c r="CS29" i="1"/>
  <c r="BJ84" i="1"/>
  <c r="CJ84" i="1"/>
  <c r="CU104" i="1"/>
  <c r="BN104" i="1"/>
  <c r="CF71" i="1"/>
  <c r="BZ82" i="1"/>
  <c r="BG82" i="1"/>
  <c r="BH82" i="1"/>
  <c r="CC82" i="1"/>
  <c r="CU82" i="1"/>
  <c r="BN82" i="1"/>
  <c r="CU81" i="1"/>
  <c r="BN81" i="1"/>
  <c r="CX20" i="1"/>
  <c r="BO20" i="1"/>
  <c r="CC31" i="1"/>
  <c r="CO31" i="1"/>
  <c r="BL31" i="1"/>
  <c r="BE28" i="1"/>
  <c r="BU28" i="1"/>
  <c r="BI28" i="1"/>
  <c r="CF28" i="1"/>
  <c r="BJ76" i="1"/>
  <c r="CJ76" i="1"/>
  <c r="BI76" i="1"/>
  <c r="CF76" i="1"/>
  <c r="CR63" i="1"/>
  <c r="BM63" i="1"/>
  <c r="BH63" i="1"/>
  <c r="CC63" i="1"/>
  <c r="CL106" i="1"/>
  <c r="BK106" i="1"/>
  <c r="CO106" i="1"/>
  <c r="BL106" i="1"/>
  <c r="BI56" i="1"/>
  <c r="CF56" i="1"/>
  <c r="CR102" i="1"/>
  <c r="BM102" i="1"/>
  <c r="BH35" i="1"/>
  <c r="CC35" i="1"/>
  <c r="CO35" i="1"/>
  <c r="BL35" i="1"/>
  <c r="BG52" i="1"/>
  <c r="BZ52" i="1"/>
  <c r="BE52" i="1"/>
  <c r="BU52" i="1"/>
  <c r="BL52" i="1"/>
  <c r="CO52" i="1"/>
  <c r="BE46" i="1"/>
  <c r="BU46" i="1"/>
  <c r="BN69" i="1"/>
  <c r="CU69" i="1"/>
  <c r="CL91" i="1"/>
  <c r="BK91" i="1"/>
  <c r="BL49" i="1"/>
  <c r="CO49" i="1"/>
  <c r="BK86" i="1"/>
  <c r="CL86" i="1"/>
  <c r="AY129" i="1"/>
  <c r="BB129" i="1"/>
  <c r="CZ129" i="1" s="1"/>
  <c r="DM129" i="1" s="1"/>
  <c r="BA129" i="1"/>
  <c r="CY129" i="1" s="1"/>
  <c r="AZ129" i="1"/>
  <c r="CX21" i="1"/>
  <c r="BG39" i="1"/>
  <c r="BZ39" i="1"/>
  <c r="BI22" i="1"/>
  <c r="CF22" i="1"/>
  <c r="CF129" i="1"/>
  <c r="CF105" i="1"/>
  <c r="BI91" i="1"/>
  <c r="BF82" i="1"/>
  <c r="CQ129" i="1"/>
  <c r="DJ129" i="1" s="1"/>
  <c r="CI129" i="1"/>
  <c r="BO38" i="1"/>
  <c r="CX38" i="1"/>
  <c r="CX109" i="1"/>
  <c r="BO109" i="1"/>
  <c r="CL90" i="1"/>
  <c r="BK90" i="1"/>
  <c r="BH46" i="1"/>
  <c r="CC46" i="1"/>
  <c r="BN46" i="1"/>
  <c r="CU46" i="1"/>
  <c r="BJ74" i="1"/>
  <c r="CJ74" i="1"/>
  <c r="BN39" i="1"/>
  <c r="CU39" i="1"/>
  <c r="BK39" i="1"/>
  <c r="CL39" i="1"/>
  <c r="BL39" i="1"/>
  <c r="CO39" i="1"/>
  <c r="BZ61" i="1"/>
  <c r="BG61" i="1"/>
  <c r="CC61" i="1"/>
  <c r="BH61" i="1"/>
  <c r="BW61" i="1"/>
  <c r="BF61" i="1"/>
  <c r="BH22" i="1"/>
  <c r="CC22" i="1"/>
  <c r="CO22" i="1"/>
  <c r="BL22" i="1"/>
  <c r="BD49" i="1"/>
  <c r="BQ49" i="1"/>
  <c r="BZ62" i="1"/>
  <c r="BG62" i="1"/>
  <c r="BW62" i="1"/>
  <c r="BF62" i="1"/>
  <c r="BJ86" i="1"/>
  <c r="CJ86" i="1"/>
  <c r="BQ20" i="1"/>
  <c r="BD20" i="1"/>
  <c r="BE20" i="1"/>
  <c r="BU20" i="1"/>
  <c r="BM83" i="1"/>
  <c r="CR83" i="1"/>
  <c r="BQ42" i="1"/>
  <c r="BD42" i="1"/>
  <c r="BZ60" i="1"/>
  <c r="BG60" i="1"/>
  <c r="CX23" i="1"/>
  <c r="BO23" i="1"/>
  <c r="BO98" i="1"/>
  <c r="CX98" i="1"/>
  <c r="BZ65" i="1"/>
  <c r="BG65" i="1"/>
  <c r="CL65" i="1"/>
  <c r="BK65" i="1"/>
  <c r="BM103" i="1"/>
  <c r="CR103" i="1"/>
  <c r="BN103" i="1"/>
  <c r="CU103" i="1"/>
  <c r="BG72" i="1"/>
  <c r="BZ72" i="1"/>
  <c r="BN44" i="1"/>
  <c r="CU44" i="1"/>
  <c r="BM67" i="1"/>
  <c r="L50" i="3" s="1"/>
  <c r="CR67" i="1"/>
  <c r="CI89" i="1"/>
  <c r="BJ89" i="1"/>
  <c r="CU89" i="1"/>
  <c r="BN89" i="1"/>
  <c r="BE33" i="1"/>
  <c r="BU33" i="1"/>
  <c r="BF33" i="1"/>
  <c r="BW33" i="1"/>
  <c r="BG27" i="1"/>
  <c r="BZ27" i="1"/>
  <c r="BI27" i="1"/>
  <c r="CF27" i="1"/>
  <c r="BJ18" i="1"/>
  <c r="CK18" i="1"/>
  <c r="DH18" i="1" s="1"/>
  <c r="EV18" i="1" s="1"/>
  <c r="BE38" i="1"/>
  <c r="BU38" i="1"/>
  <c r="BJ38" i="1"/>
  <c r="CK38" i="1"/>
  <c r="DH38" i="1" s="1"/>
  <c r="EV38" i="1" s="1"/>
  <c r="BO47" i="1"/>
  <c r="CX48" i="1"/>
  <c r="BO48" i="1"/>
  <c r="BO125" i="1"/>
  <c r="CX125" i="1"/>
  <c r="BN111" i="1"/>
  <c r="CU111" i="1"/>
  <c r="CK19" i="1"/>
  <c r="DH19" i="1" s="1"/>
  <c r="EI19" i="1" s="1"/>
  <c r="CC47" i="1"/>
  <c r="BL70" i="1"/>
  <c r="CO70" i="1"/>
  <c r="BJ57" i="1"/>
  <c r="CK57" i="1"/>
  <c r="DH57" i="1" s="1"/>
  <c r="EV57" i="1" s="1"/>
  <c r="BJ54" i="1"/>
  <c r="CK54" i="1"/>
  <c r="DH54" i="1" s="1"/>
  <c r="EI54" i="1" s="1"/>
  <c r="BQ54" i="1"/>
  <c r="BD54" i="1"/>
  <c r="BN54" i="1"/>
  <c r="CU54" i="1"/>
  <c r="BL54" i="1"/>
  <c r="CO54" i="1"/>
  <c r="CL51" i="1"/>
  <c r="BK51" i="1"/>
  <c r="BM30" i="1"/>
  <c r="CS30" i="1"/>
  <c r="CX82" i="1"/>
  <c r="BO82" i="1"/>
  <c r="BG80" i="1"/>
  <c r="BZ80" i="1"/>
  <c r="BZ25" i="1"/>
  <c r="BG25" i="1"/>
  <c r="BE25" i="1"/>
  <c r="BU25" i="1"/>
  <c r="BK77" i="1"/>
  <c r="CL77" i="1"/>
  <c r="CF77" i="1"/>
  <c r="BI77" i="1"/>
  <c r="BL88" i="1"/>
  <c r="CO88" i="1"/>
  <c r="BM40" i="1"/>
  <c r="CS40" i="1"/>
  <c r="CL40" i="1"/>
  <c r="BK40" i="1"/>
  <c r="BI66" i="1"/>
  <c r="CF66" i="1"/>
  <c r="CF79" i="1"/>
  <c r="BI79" i="1"/>
  <c r="BE43" i="1"/>
  <c r="BU43" i="1"/>
  <c r="BN43" i="1"/>
  <c r="CU43" i="1"/>
  <c r="CK42" i="1"/>
  <c r="DH42" i="1" s="1"/>
  <c r="EI42" i="1" s="1"/>
  <c r="BE42" i="1"/>
  <c r="BZ23" i="1"/>
  <c r="BI64" i="1"/>
  <c r="CF64" i="1"/>
  <c r="BH64" i="1"/>
  <c r="CC64" i="1"/>
  <c r="BJ48" i="1"/>
  <c r="CK48" i="1"/>
  <c r="DH48" i="1" s="1"/>
  <c r="EI48" i="1" s="1"/>
  <c r="CL48" i="1"/>
  <c r="BK48" i="1"/>
  <c r="CU96" i="1"/>
  <c r="BN96" i="1"/>
  <c r="BI41" i="1"/>
  <c r="CF41" i="1"/>
  <c r="CL85" i="1"/>
  <c r="BK85" i="1"/>
  <c r="BO44" i="1"/>
  <c r="CX44" i="1"/>
  <c r="BJ55" i="1"/>
  <c r="CK55" i="1"/>
  <c r="DH55" i="1" s="1"/>
  <c r="EI55" i="1" s="1"/>
  <c r="CC55" i="1"/>
  <c r="BH55" i="1"/>
  <c r="CO92" i="1"/>
  <c r="BL92" i="1"/>
  <c r="BD30" i="1"/>
  <c r="BW30" i="1"/>
  <c r="BF30" i="1"/>
  <c r="BK36" i="1"/>
  <c r="CL36" i="1"/>
  <c r="BJ36" i="1"/>
  <c r="CK36" i="1"/>
  <c r="DH36" i="1" s="1"/>
  <c r="EV36" i="1" s="1"/>
  <c r="BW36" i="1"/>
  <c r="BZ59" i="1"/>
  <c r="CO29" i="1"/>
  <c r="BL29" i="1"/>
  <c r="BM84" i="1"/>
  <c r="CR84" i="1"/>
  <c r="BK84" i="1"/>
  <c r="CL84" i="1"/>
  <c r="BL84" i="1"/>
  <c r="CO84" i="1"/>
  <c r="CI81" i="1"/>
  <c r="BJ81" i="1"/>
  <c r="BO40" i="1"/>
  <c r="BK28" i="1"/>
  <c r="CL28" i="1"/>
  <c r="BH76" i="1"/>
  <c r="CC76" i="1"/>
  <c r="CX85" i="1"/>
  <c r="BO85" i="1"/>
  <c r="CI56" i="1"/>
  <c r="BJ56" i="1"/>
  <c r="BT56" i="1"/>
  <c r="BE56" i="1"/>
  <c r="BH56" i="1"/>
  <c r="CC56" i="1"/>
  <c r="BO110" i="1"/>
  <c r="BJ102" i="1"/>
  <c r="CI102" i="1"/>
  <c r="BD35" i="1"/>
  <c r="BQ35" i="1"/>
  <c r="BO33" i="1"/>
  <c r="BN118" i="1"/>
  <c r="CV118" i="1"/>
  <c r="BM52" i="1"/>
  <c r="CS52" i="1"/>
  <c r="BN52" i="1"/>
  <c r="CV52" i="1"/>
  <c r="BG20" i="1"/>
  <c r="BO123" i="1"/>
  <c r="CO46" i="1"/>
  <c r="BL46" i="1"/>
  <c r="BM53" i="1"/>
  <c r="CS53" i="1"/>
  <c r="CL22" i="1"/>
  <c r="BK22" i="1"/>
  <c r="BM49" i="1"/>
  <c r="CS49" i="1"/>
  <c r="BF65" i="1"/>
  <c r="BX65" i="1"/>
  <c r="CO129" i="1"/>
  <c r="CN122" i="1"/>
  <c r="DI122" i="1" s="1"/>
  <c r="CD105" i="1"/>
  <c r="BT105" i="1"/>
  <c r="BS122" i="1"/>
  <c r="DB122" i="1" s="1"/>
  <c r="BR105" i="1"/>
  <c r="BZ47" i="1"/>
  <c r="CX46" i="1"/>
  <c r="BO46" i="1"/>
  <c r="BO117" i="1"/>
  <c r="CX117" i="1"/>
  <c r="BO90" i="1"/>
  <c r="CZ90" i="1"/>
  <c r="DM90" i="1" s="1"/>
  <c r="BL90" i="1"/>
  <c r="CO90" i="1"/>
  <c r="BJ46" i="1"/>
  <c r="CK46" i="1"/>
  <c r="DH46" i="1" s="1"/>
  <c r="EI46" i="1" s="1"/>
  <c r="BM46" i="1"/>
  <c r="CS46" i="1"/>
  <c r="CO74" i="1"/>
  <c r="BL74" i="1"/>
  <c r="BF74" i="1"/>
  <c r="BW74" i="1"/>
  <c r="BI39" i="1"/>
  <c r="CF39" i="1"/>
  <c r="CO61" i="1"/>
  <c r="BE53" i="1"/>
  <c r="BU53" i="1"/>
  <c r="BH49" i="1"/>
  <c r="CC49" i="1"/>
  <c r="BF49" i="1"/>
  <c r="BW49" i="1"/>
  <c r="CC62" i="1"/>
  <c r="BH62" i="1"/>
  <c r="BI62" i="1"/>
  <c r="CF62" i="1"/>
  <c r="BJ83" i="1"/>
  <c r="CJ83" i="1"/>
  <c r="BL83" i="1"/>
  <c r="CO83" i="1"/>
  <c r="BM93" i="1"/>
  <c r="CS93" i="1"/>
  <c r="BZ122" i="1"/>
  <c r="CI94" i="1"/>
  <c r="BJ94" i="1"/>
  <c r="BO32" i="1"/>
  <c r="CX32" i="1"/>
  <c r="BO121" i="1"/>
  <c r="CX121" i="1"/>
  <c r="CC32" i="1"/>
  <c r="BH32" i="1"/>
  <c r="BF32" i="1"/>
  <c r="BW32" i="1"/>
  <c r="CR110" i="1"/>
  <c r="BM110" i="1"/>
  <c r="CU107" i="1"/>
  <c r="BN107" i="1"/>
  <c r="CI65" i="1"/>
  <c r="BJ65" i="1"/>
  <c r="BH65" i="1"/>
  <c r="CC65" i="1"/>
  <c r="CF65" i="1"/>
  <c r="BI65" i="1"/>
  <c r="BQ44" i="1"/>
  <c r="BD44" i="1"/>
  <c r="BH67" i="1"/>
  <c r="G50" i="3" s="1"/>
  <c r="CC67" i="1"/>
  <c r="BG89" i="1"/>
  <c r="CB89" i="1"/>
  <c r="DE89" i="1" s="1"/>
  <c r="ES89" i="1" s="1"/>
  <c r="BH33" i="1"/>
  <c r="CC33" i="1"/>
  <c r="BF27" i="1"/>
  <c r="BW27" i="1"/>
  <c r="BK18" i="1"/>
  <c r="CM18" i="1"/>
  <c r="BO41" i="1"/>
  <c r="CX41" i="1"/>
  <c r="CL38" i="1"/>
  <c r="BK94" i="1"/>
  <c r="CM94" i="1"/>
  <c r="BO91" i="1"/>
  <c r="BG56" i="1"/>
  <c r="BZ56" i="1"/>
  <c r="CX56" i="1"/>
  <c r="BO56" i="1"/>
  <c r="CO111" i="1"/>
  <c r="BL111" i="1"/>
  <c r="CU114" i="1"/>
  <c r="BN114" i="1"/>
  <c r="BK47" i="1"/>
  <c r="CL47" i="1"/>
  <c r="BM78" i="1"/>
  <c r="CR78" i="1"/>
  <c r="CU78" i="1"/>
  <c r="BN78" i="1"/>
  <c r="BI78" i="1"/>
  <c r="CF78" i="1"/>
  <c r="CL70" i="1"/>
  <c r="BK70" i="1"/>
  <c r="BG36" i="1"/>
  <c r="CX74" i="1"/>
  <c r="BO74" i="1"/>
  <c r="BE54" i="1"/>
  <c r="BU54" i="1"/>
  <c r="BW54" i="1"/>
  <c r="BF54" i="1"/>
  <c r="CI51" i="1"/>
  <c r="BJ51" i="1"/>
  <c r="BH51" i="1"/>
  <c r="CC51" i="1"/>
  <c r="BN51" i="1"/>
  <c r="CU51" i="1"/>
  <c r="CK37" i="1"/>
  <c r="DH37" i="1" s="1"/>
  <c r="EI37" i="1" s="1"/>
  <c r="BO80" i="1"/>
  <c r="CX80" i="1"/>
  <c r="CL101" i="1"/>
  <c r="BK101" i="1"/>
  <c r="BH80" i="1"/>
  <c r="CC80" i="1"/>
  <c r="CO80" i="1"/>
  <c r="BL80" i="1"/>
  <c r="BJ25" i="1"/>
  <c r="CK25" i="1"/>
  <c r="DH25" i="1" s="1"/>
  <c r="EV25" i="1" s="1"/>
  <c r="BH77" i="1"/>
  <c r="CC77" i="1"/>
  <c r="CI88" i="1"/>
  <c r="BJ88" i="1"/>
  <c r="CF88" i="1"/>
  <c r="BI88" i="1"/>
  <c r="BG40" i="1"/>
  <c r="BZ40" i="1"/>
  <c r="CC40" i="1"/>
  <c r="BH40" i="1"/>
  <c r="BQ34" i="1"/>
  <c r="BD34" i="1"/>
  <c r="BH66" i="1"/>
  <c r="CC66" i="1"/>
  <c r="BN42" i="1"/>
  <c r="CU42" i="1"/>
  <c r="CK23" i="1"/>
  <c r="DH23" i="1" s="1"/>
  <c r="CF26" i="1"/>
  <c r="BM114" i="1"/>
  <c r="CX53" i="1"/>
  <c r="BO53" i="1"/>
  <c r="BG64" i="1"/>
  <c r="BZ64" i="1"/>
  <c r="BK64" i="1"/>
  <c r="CL64" i="1"/>
  <c r="BF48" i="1"/>
  <c r="BW48" i="1"/>
  <c r="BL96" i="1"/>
  <c r="CO96" i="1"/>
  <c r="CU100" i="1"/>
  <c r="BN100" i="1"/>
  <c r="BM41" i="1"/>
  <c r="CS41" i="1"/>
  <c r="BM85" i="1"/>
  <c r="CR85" i="1"/>
  <c r="CG129" i="1"/>
  <c r="BO65" i="1"/>
  <c r="CX65" i="1"/>
  <c r="BE55" i="1"/>
  <c r="BT55" i="1"/>
  <c r="BN37" i="1"/>
  <c r="CU37" i="1"/>
  <c r="BE30" i="1"/>
  <c r="BU30" i="1"/>
  <c r="CO36" i="1"/>
  <c r="BD29" i="1"/>
  <c r="BQ29" i="1"/>
  <c r="BW29" i="1"/>
  <c r="BF29" i="1"/>
  <c r="CF84" i="1"/>
  <c r="BI84" i="1"/>
  <c r="BK71" i="1"/>
  <c r="CL71" i="1"/>
  <c r="BL71" i="1"/>
  <c r="CO71" i="1"/>
  <c r="BL82" i="1"/>
  <c r="CO82" i="1"/>
  <c r="CO81" i="1"/>
  <c r="BL81" i="1"/>
  <c r="BM115" i="1"/>
  <c r="CS31" i="1"/>
  <c r="BZ28" i="1"/>
  <c r="BG28" i="1"/>
  <c r="BJ28" i="1"/>
  <c r="CK28" i="1"/>
  <c r="DH28" i="1" s="1"/>
  <c r="EI28" i="1" s="1"/>
  <c r="BL28" i="1"/>
  <c r="CO28" i="1"/>
  <c r="CU76" i="1"/>
  <c r="BN76" i="1"/>
  <c r="BL63" i="1"/>
  <c r="CO63" i="1"/>
  <c r="BM106" i="1"/>
  <c r="CS106" i="1"/>
  <c r="BW56" i="1"/>
  <c r="BF56" i="1"/>
  <c r="BL102" i="1"/>
  <c r="CO102" i="1"/>
  <c r="CL35" i="1"/>
  <c r="BK35" i="1"/>
  <c r="BM69" i="1"/>
  <c r="BO77" i="1"/>
  <c r="BH52" i="1"/>
  <c r="CC52" i="1"/>
  <c r="BD52" i="1"/>
  <c r="BQ52" i="1"/>
  <c r="BI52" i="1"/>
  <c r="CF52" i="1"/>
  <c r="CX81" i="1"/>
  <c r="BO81" i="1"/>
  <c r="BH69" i="1"/>
  <c r="CC69" i="1"/>
  <c r="BM22" i="1"/>
  <c r="CS22" i="1"/>
  <c r="CL49" i="1"/>
  <c r="BK49" i="1"/>
  <c r="BI20" i="1"/>
  <c r="CF20" i="1"/>
  <c r="BD201" i="1"/>
  <c r="CE122" i="1"/>
  <c r="DF122" i="1" s="1"/>
  <c r="BW129" i="1"/>
  <c r="CM129" i="1"/>
  <c r="CL122" i="1"/>
  <c r="CI105" i="1"/>
  <c r="CH129" i="1"/>
  <c r="DG129" i="1" s="1"/>
  <c r="BZ83" i="1"/>
  <c r="BG83" i="1"/>
  <c r="BO55" i="1"/>
  <c r="CX55" i="1"/>
  <c r="CX119" i="1"/>
  <c r="BO119" i="1"/>
  <c r="CF46" i="1"/>
  <c r="CC48" i="1"/>
  <c r="BH48" i="1"/>
  <c r="CI69" i="1"/>
  <c r="BJ69" i="1"/>
  <c r="BN74" i="1"/>
  <c r="CU74" i="1"/>
  <c r="CF74" i="1"/>
  <c r="BI74" i="1"/>
  <c r="BE39" i="1"/>
  <c r="BU39" i="1"/>
  <c r="BJ61" i="1"/>
  <c r="CI61" i="1"/>
  <c r="BD53" i="1"/>
  <c r="BQ53" i="1"/>
  <c r="BW53" i="1"/>
  <c r="BF53" i="1"/>
  <c r="CU116" i="1"/>
  <c r="BN116" i="1"/>
  <c r="CU91" i="1"/>
  <c r="BN91" i="1"/>
  <c r="CO91" i="1"/>
  <c r="BL91" i="1"/>
  <c r="BE49" i="1"/>
  <c r="BU49" i="1"/>
  <c r="CU49" i="1"/>
  <c r="BN49" i="1"/>
  <c r="CU62" i="1"/>
  <c r="BN62" i="1"/>
  <c r="BM86" i="1"/>
  <c r="CR86" i="1"/>
  <c r="CF86" i="1"/>
  <c r="BI86" i="1"/>
  <c r="BL86" i="1"/>
  <c r="CO86" i="1"/>
  <c r="BM20" i="1"/>
  <c r="CS20" i="1"/>
  <c r="BO37" i="1"/>
  <c r="CX37" i="1"/>
  <c r="BJ32" i="1"/>
  <c r="CK32" i="1"/>
  <c r="DH32" i="1" s="1"/>
  <c r="EI32" i="1" s="1"/>
  <c r="CL107" i="1"/>
  <c r="BM65" i="1"/>
  <c r="CR65" i="1"/>
  <c r="CO65" i="1"/>
  <c r="BL65" i="1"/>
  <c r="BK103" i="1"/>
  <c r="CL103" i="1"/>
  <c r="BM72" i="1"/>
  <c r="CR72" i="1"/>
  <c r="BH44" i="1"/>
  <c r="CC44" i="1"/>
  <c r="BI44" i="1"/>
  <c r="CF44" i="1"/>
  <c r="BJ67" i="1"/>
  <c r="I50" i="3" s="1"/>
  <c r="CJ67" i="1"/>
  <c r="BK67" i="1"/>
  <c r="J50" i="3" s="1"/>
  <c r="CL67" i="1"/>
  <c r="BM33" i="1"/>
  <c r="CS33" i="1"/>
  <c r="BM27" i="1"/>
  <c r="CS27" i="1"/>
  <c r="BN27" i="1"/>
  <c r="CU27" i="1"/>
  <c r="BQ18" i="1"/>
  <c r="BD18" i="1"/>
  <c r="BL18" i="1"/>
  <c r="CO18" i="1"/>
  <c r="CO68" i="1"/>
  <c r="BL68" i="1"/>
  <c r="BK73" i="1"/>
  <c r="CL73" i="1"/>
  <c r="BW73" i="1"/>
  <c r="BF73" i="1"/>
  <c r="BN121" i="1"/>
  <c r="CV121" i="1"/>
  <c r="BN127" i="1"/>
  <c r="CV127" i="1"/>
  <c r="BL94" i="1"/>
  <c r="CO94" i="1"/>
  <c r="CI93" i="1"/>
  <c r="BJ93" i="1"/>
  <c r="CX66" i="1"/>
  <c r="BO66" i="1"/>
  <c r="CS19" i="1"/>
  <c r="CF19" i="1"/>
  <c r="BI19" i="1"/>
  <c r="CR109" i="1"/>
  <c r="BM109" i="1"/>
  <c r="CS47" i="1"/>
  <c r="BJ47" i="1"/>
  <c r="CK47" i="1"/>
  <c r="DH47" i="1" s="1"/>
  <c r="EI47" i="1" s="1"/>
  <c r="BL47" i="1"/>
  <c r="CO47" i="1"/>
  <c r="BK78" i="1"/>
  <c r="CL78" i="1"/>
  <c r="BI70" i="1"/>
  <c r="CF70" i="1"/>
  <c r="CC57" i="1"/>
  <c r="BH57" i="1"/>
  <c r="BO103" i="1"/>
  <c r="BI51" i="1"/>
  <c r="CF51" i="1"/>
  <c r="BZ38" i="1"/>
  <c r="BG38" i="1"/>
  <c r="CG105" i="1"/>
  <c r="CX29" i="1"/>
  <c r="BO29" i="1"/>
  <c r="BO99" i="1"/>
  <c r="CX99" i="1"/>
  <c r="CO101" i="1"/>
  <c r="BL101" i="1"/>
  <c r="BZ77" i="1"/>
  <c r="BG77" i="1"/>
  <c r="BW77" i="1"/>
  <c r="BF77" i="1"/>
  <c r="CU88" i="1"/>
  <c r="BN88" i="1"/>
  <c r="BJ40" i="1"/>
  <c r="CK40" i="1"/>
  <c r="DH40" i="1" s="1"/>
  <c r="EI40" i="1" s="1"/>
  <c r="BN40" i="1"/>
  <c r="CU40" i="1"/>
  <c r="BF66" i="1"/>
  <c r="BW66" i="1"/>
  <c r="BJ79" i="1"/>
  <c r="CJ79" i="1"/>
  <c r="CL43" i="1"/>
  <c r="BK43" i="1"/>
  <c r="BU45" i="1"/>
  <c r="BD45" i="1"/>
  <c r="BQ45" i="1"/>
  <c r="CC42" i="1"/>
  <c r="BH42" i="1"/>
  <c r="BW42" i="1"/>
  <c r="BF42" i="1"/>
  <c r="CC23" i="1"/>
  <c r="BH23" i="1"/>
  <c r="CL23" i="1"/>
  <c r="BL98" i="1"/>
  <c r="CO98" i="1"/>
  <c r="CF50" i="1"/>
  <c r="BW50" i="1"/>
  <c r="BU26" i="1"/>
  <c r="CO20" i="1"/>
  <c r="BL20" i="1"/>
  <c r="CL95" i="1"/>
  <c r="BK95" i="1"/>
  <c r="CO95" i="1"/>
  <c r="CR64" i="1"/>
  <c r="BM64" i="1"/>
  <c r="BW64" i="1"/>
  <c r="BF64" i="1"/>
  <c r="BD48" i="1"/>
  <c r="BQ48" i="1"/>
  <c r="CO48" i="1"/>
  <c r="BL48" i="1"/>
  <c r="BM96" i="1"/>
  <c r="CS96" i="1"/>
  <c r="BO64" i="1"/>
  <c r="CX64" i="1"/>
  <c r="BK55" i="1"/>
  <c r="CL55" i="1"/>
  <c r="BL55" i="1"/>
  <c r="CO55" i="1"/>
  <c r="BD37" i="1"/>
  <c r="BQ37" i="1"/>
  <c r="BL37" i="1"/>
  <c r="CO37" i="1"/>
  <c r="CF30" i="1"/>
  <c r="BN36" i="1"/>
  <c r="CU36" i="1"/>
  <c r="BW59" i="1"/>
  <c r="CC60" i="1"/>
  <c r="BH60" i="1"/>
  <c r="BE29" i="1"/>
  <c r="BU29" i="1"/>
  <c r="BH84" i="1"/>
  <c r="CC84" i="1"/>
  <c r="BZ71" i="1"/>
  <c r="BG71" i="1"/>
  <c r="CG122" i="1"/>
  <c r="BO51" i="1"/>
  <c r="CX51" i="1"/>
  <c r="BZ31" i="1"/>
  <c r="BG31" i="1"/>
  <c r="BF31" i="1"/>
  <c r="BW31" i="1"/>
  <c r="BF76" i="1"/>
  <c r="BW76" i="1"/>
  <c r="BO111" i="1"/>
  <c r="BT63" i="1"/>
  <c r="BE63" i="1"/>
  <c r="BN120" i="1"/>
  <c r="CV120" i="1"/>
  <c r="CU106" i="1"/>
  <c r="BN106" i="1"/>
  <c r="CR56" i="1"/>
  <c r="BM56" i="1"/>
  <c r="CL56" i="1"/>
  <c r="BK56" i="1"/>
  <c r="BN102" i="1"/>
  <c r="CU102" i="1"/>
  <c r="BG35" i="1"/>
  <c r="BZ35" i="1"/>
  <c r="BM35" i="1"/>
  <c r="CS35" i="1"/>
  <c r="BJ73" i="1"/>
  <c r="CR97" i="1"/>
  <c r="BM97" i="1"/>
  <c r="CO97" i="1"/>
  <c r="BL97" i="1"/>
  <c r="BM51" i="1"/>
  <c r="BO127" i="1"/>
  <c r="BO96" i="1"/>
  <c r="CL53" i="1"/>
  <c r="BK53" i="1"/>
  <c r="BG53" i="1"/>
  <c r="BZ53" i="1"/>
  <c r="BJ62" i="1"/>
  <c r="CI62" i="1"/>
  <c r="BD135" i="1"/>
  <c r="BX105" i="1"/>
  <c r="BV122" i="1"/>
  <c r="DC122" i="1" s="1"/>
  <c r="BQ122" i="1"/>
  <c r="CB129" i="1"/>
  <c r="DE129" i="1" s="1"/>
  <c r="CC129" i="1"/>
  <c r="BE24" i="1"/>
  <c r="BM82" i="1"/>
  <c r="CR82" i="1"/>
  <c r="BY105" i="1"/>
  <c r="DD105" i="1" s="1"/>
  <c r="CX57" i="1"/>
  <c r="BO57" i="1"/>
  <c r="BO130" i="1"/>
  <c r="CX130" i="1"/>
  <c r="BN90" i="1"/>
  <c r="CU90" i="1"/>
  <c r="BQ31" i="1"/>
  <c r="BD31" i="1"/>
  <c r="BZ69" i="1"/>
  <c r="BG69" i="1"/>
  <c r="BI69" i="1"/>
  <c r="CF69" i="1"/>
  <c r="BK74" i="1"/>
  <c r="CL74" i="1"/>
  <c r="BF39" i="1"/>
  <c r="BW39" i="1"/>
  <c r="BI53" i="1"/>
  <c r="CF53" i="1"/>
  <c r="BG22" i="1"/>
  <c r="BZ22" i="1"/>
  <c r="BE22" i="1"/>
  <c r="BU22" i="1"/>
  <c r="BI49" i="1"/>
  <c r="CF49" i="1"/>
  <c r="CO62" i="1"/>
  <c r="BJ20" i="1"/>
  <c r="CK20" i="1"/>
  <c r="DH20" i="1" s="1"/>
  <c r="EV20" i="1" s="1"/>
  <c r="BK83" i="1"/>
  <c r="CL83" i="1"/>
  <c r="CX42" i="1"/>
  <c r="BO42" i="1"/>
  <c r="BD32" i="1"/>
  <c r="BQ32" i="1"/>
  <c r="BI32" i="1"/>
  <c r="CF32" i="1"/>
  <c r="CL110" i="1"/>
  <c r="BK110" i="1"/>
  <c r="BL110" i="1"/>
  <c r="CO110" i="1"/>
  <c r="BN65" i="1"/>
  <c r="CV65" i="1"/>
  <c r="BI72" i="1"/>
  <c r="CF72" i="1"/>
  <c r="BM44" i="1"/>
  <c r="CS44" i="1"/>
  <c r="BW44" i="1"/>
  <c r="BF44" i="1"/>
  <c r="BE67" i="1"/>
  <c r="D50" i="3" s="1"/>
  <c r="BT67" i="1"/>
  <c r="BW67" i="1"/>
  <c r="BF67" i="1"/>
  <c r="E50" i="3" s="1"/>
  <c r="CU33" i="1"/>
  <c r="BN33" i="1"/>
  <c r="BD27" i="1"/>
  <c r="BQ27" i="1"/>
  <c r="CO27" i="1"/>
  <c r="BL27" i="1"/>
  <c r="BJ68" i="1"/>
  <c r="CJ68" i="1"/>
  <c r="BI68" i="1"/>
  <c r="CF68" i="1"/>
  <c r="BI38" i="1"/>
  <c r="CF38" i="1"/>
  <c r="BN38" i="1"/>
  <c r="CU38" i="1"/>
  <c r="CI101" i="1"/>
  <c r="BJ101" i="1"/>
  <c r="BO76" i="1"/>
  <c r="CX76" i="1"/>
  <c r="CR111" i="1"/>
  <c r="BM111" i="1"/>
  <c r="BN19" i="1"/>
  <c r="CU109" i="1"/>
  <c r="BN109" i="1"/>
  <c r="BD47" i="1"/>
  <c r="BQ47" i="1"/>
  <c r="CF47" i="1"/>
  <c r="BJ78" i="1"/>
  <c r="CJ78" i="1"/>
  <c r="BW78" i="1"/>
  <c r="BF78" i="1"/>
  <c r="CI70" i="1"/>
  <c r="BJ70" i="1"/>
  <c r="CO57" i="1"/>
  <c r="BL57" i="1"/>
  <c r="BG51" i="1"/>
  <c r="BZ51" i="1"/>
  <c r="BT51" i="1"/>
  <c r="BE51" i="1"/>
  <c r="BZ85" i="1"/>
  <c r="BG85" i="1"/>
  <c r="CU101" i="1"/>
  <c r="BN101" i="1"/>
  <c r="BN25" i="1"/>
  <c r="CU25" i="1"/>
  <c r="CI77" i="1"/>
  <c r="BJ77" i="1"/>
  <c r="CR99" i="1"/>
  <c r="CU99" i="1"/>
  <c r="CO93" i="1"/>
  <c r="BE34" i="1"/>
  <c r="BU34" i="1"/>
  <c r="BZ66" i="1"/>
  <c r="BG66" i="1"/>
  <c r="BE66" i="1"/>
  <c r="BT66" i="1"/>
  <c r="BW79" i="1"/>
  <c r="BF79" i="1"/>
  <c r="BQ43" i="1"/>
  <c r="BD43" i="1"/>
  <c r="CO43" i="1"/>
  <c r="BL43" i="1"/>
  <c r="BM42" i="1"/>
  <c r="CS42" i="1"/>
  <c r="CI98" i="1"/>
  <c r="BJ98" i="1"/>
  <c r="CU98" i="1"/>
  <c r="BN98" i="1"/>
  <c r="CX106" i="1"/>
  <c r="BO106" i="1"/>
  <c r="BG48" i="1"/>
  <c r="BZ48" i="1"/>
  <c r="BQ41" i="1"/>
  <c r="BF41" i="1"/>
  <c r="CI85" i="1"/>
  <c r="BJ85" i="1"/>
  <c r="BN85" i="1"/>
  <c r="CU85" i="1"/>
  <c r="BW55" i="1"/>
  <c r="BF55" i="1"/>
  <c r="CL30" i="1"/>
  <c r="BK30" i="1"/>
  <c r="BJ60" i="1"/>
  <c r="CK60" i="1"/>
  <c r="DH60" i="1" s="1"/>
  <c r="EI60" i="1" s="1"/>
  <c r="BL60" i="1"/>
  <c r="CO60" i="1"/>
  <c r="CC29" i="1"/>
  <c r="BH29" i="1"/>
  <c r="BG84" i="1"/>
  <c r="BZ84" i="1"/>
  <c r="CU84" i="1"/>
  <c r="BN84" i="1"/>
  <c r="BM71" i="1"/>
  <c r="CR71" i="1"/>
  <c r="CC71" i="1"/>
  <c r="BN131" i="1"/>
  <c r="BO78" i="1"/>
  <c r="BJ31" i="1"/>
  <c r="CK31" i="1"/>
  <c r="DH31" i="1" s="1"/>
  <c r="EI31" i="1" s="1"/>
  <c r="BI31" i="1"/>
  <c r="CF31" i="1"/>
  <c r="CO21" i="1"/>
  <c r="BM76" i="1"/>
  <c r="CR76" i="1"/>
  <c r="BW63" i="1"/>
  <c r="BF63" i="1"/>
  <c r="CU56" i="1"/>
  <c r="BN56" i="1"/>
  <c r="BO68" i="1"/>
  <c r="BK102" i="1"/>
  <c r="CL102" i="1"/>
  <c r="BO118" i="1"/>
  <c r="CX118" i="1"/>
  <c r="BO116" i="1"/>
  <c r="BJ97" i="1"/>
  <c r="CI97" i="1"/>
  <c r="BN97" i="1"/>
  <c r="CU97" i="1"/>
  <c r="BD193" i="1"/>
  <c r="BD163" i="1"/>
  <c r="BD197" i="1"/>
  <c r="S148" i="1"/>
  <c r="BD145" i="1"/>
  <c r="U178" i="1"/>
  <c r="BD142" i="1"/>
  <c r="T178" i="1"/>
  <c r="S162" i="1"/>
  <c r="BD156" i="1"/>
  <c r="BD180" i="1"/>
  <c r="U150" i="1"/>
  <c r="S150" i="1"/>
  <c r="S174" i="1"/>
  <c r="BD159" i="1"/>
  <c r="BD146" i="1"/>
  <c r="U153" i="1"/>
  <c r="BD189" i="1"/>
  <c r="T153" i="1"/>
  <c r="BD140" i="1"/>
  <c r="V189" i="1"/>
  <c r="V176" i="1"/>
  <c r="V139" i="1"/>
  <c r="V137" i="1"/>
  <c r="V181" i="1"/>
  <c r="V188" i="1"/>
  <c r="V197" i="1"/>
  <c r="V195" i="1"/>
  <c r="V145" i="1"/>
  <c r="V156" i="1"/>
  <c r="V152" i="1"/>
  <c r="V135" i="1"/>
  <c r="V200" i="1"/>
  <c r="V180" i="1"/>
  <c r="V163" i="1"/>
  <c r="V142" i="1"/>
  <c r="V146" i="1"/>
  <c r="V134" i="1"/>
  <c r="V201" i="1"/>
  <c r="V193" i="1"/>
  <c r="V198" i="1"/>
  <c r="V199" i="1"/>
  <c r="V205" i="1"/>
  <c r="V141" i="1"/>
  <c r="V170" i="1"/>
  <c r="V172" i="1"/>
  <c r="V171" i="1"/>
  <c r="V174" i="1"/>
  <c r="V187" i="1"/>
  <c r="V148" i="1"/>
  <c r="V155" i="1"/>
  <c r="V154" i="1"/>
  <c r="V164" i="1"/>
  <c r="V167" i="1"/>
  <c r="V144" i="1"/>
  <c r="V177" i="1"/>
  <c r="V160" i="1"/>
  <c r="V143" i="1"/>
  <c r="V153" i="1"/>
  <c r="V158" i="1"/>
  <c r="V166" i="1"/>
  <c r="V191" i="1"/>
  <c r="V190" i="1"/>
  <c r="V165" i="1"/>
  <c r="V184" i="1"/>
  <c r="V175" i="1"/>
  <c r="V204" i="1"/>
  <c r="V202" i="1"/>
  <c r="V186" i="1"/>
  <c r="V203" i="1"/>
  <c r="V182" i="1"/>
  <c r="V196" i="1"/>
  <c r="V136" i="1"/>
  <c r="V159" i="1"/>
  <c r="V140" i="1"/>
  <c r="V173" i="1"/>
  <c r="V178" i="1"/>
  <c r="BD157" i="1"/>
  <c r="V150" i="1"/>
  <c r="V138" i="1"/>
  <c r="V157" i="1"/>
  <c r="V179" i="1"/>
  <c r="V147" i="1"/>
  <c r="V169" i="1"/>
  <c r="V151" i="1"/>
  <c r="V149" i="1"/>
  <c r="V192" i="1"/>
  <c r="V185" i="1"/>
  <c r="V168" i="1"/>
  <c r="BD179" i="1"/>
  <c r="V162" i="1"/>
  <c r="V161" i="1"/>
  <c r="V194" i="1"/>
  <c r="BD161" i="1"/>
  <c r="BD190" i="1"/>
  <c r="BD182" i="1"/>
  <c r="BD196" i="1"/>
  <c r="BD141" i="1"/>
  <c r="BD147" i="1"/>
  <c r="BD172" i="1"/>
  <c r="BD188" i="1"/>
  <c r="BD173" i="1"/>
  <c r="BD154" i="1"/>
  <c r="BD205" i="1"/>
  <c r="BD144" i="1"/>
  <c r="BD204" i="1"/>
  <c r="BD143" i="1"/>
  <c r="BD175" i="1"/>
  <c r="BD168" i="1"/>
  <c r="BD191" i="1"/>
  <c r="BD171" i="1"/>
  <c r="BD194" i="1"/>
  <c r="BD186" i="1"/>
  <c r="BD202" i="1"/>
  <c r="BD151" i="1"/>
  <c r="BD203" i="1"/>
  <c r="BD167" i="1"/>
  <c r="BD177" i="1"/>
  <c r="BD138" i="1"/>
  <c r="BD185" i="1"/>
  <c r="BD184" i="1"/>
  <c r="BD158" i="1"/>
  <c r="BD192" i="1"/>
  <c r="BD166" i="1"/>
  <c r="BD155" i="1"/>
  <c r="BD160" i="1"/>
  <c r="BD165" i="1"/>
  <c r="BD198" i="1"/>
  <c r="BD149" i="1"/>
  <c r="BD170" i="1"/>
  <c r="BD199" i="1"/>
  <c r="BD169" i="1"/>
  <c r="BD164" i="1"/>
  <c r="S183" i="1"/>
  <c r="T183" i="1"/>
  <c r="U183" i="1"/>
  <c r="V183" i="1"/>
  <c r="BD187" i="1"/>
  <c r="BD136" i="1"/>
  <c r="BD17" i="1"/>
  <c r="V133" i="1"/>
  <c r="W16" i="1"/>
  <c r="EU71" i="1" l="1"/>
  <c r="DU71" i="1"/>
  <c r="DW23" i="1"/>
  <c r="EK23" i="1"/>
  <c r="BL79" i="1"/>
  <c r="BL93" i="1"/>
  <c r="EF41" i="1"/>
  <c r="EE17" i="1"/>
  <c r="EM107" i="1"/>
  <c r="BM29" i="1"/>
  <c r="EE81" i="1"/>
  <c r="EL37" i="1"/>
  <c r="EF47" i="1"/>
  <c r="BH81" i="1"/>
  <c r="BI50" i="1"/>
  <c r="BL19" i="1"/>
  <c r="EE62" i="1"/>
  <c r="DV92" i="1"/>
  <c r="EI92" i="1"/>
  <c r="DW107" i="1"/>
  <c r="EJ107" i="1"/>
  <c r="BM47" i="1"/>
  <c r="BM31" i="1"/>
  <c r="BL36" i="1"/>
  <c r="BJ23" i="1"/>
  <c r="BF69" i="1"/>
  <c r="BF20" i="1"/>
  <c r="BI93" i="1"/>
  <c r="EE31" i="1"/>
  <c r="EK111" i="1"/>
  <c r="EG123" i="1"/>
  <c r="EK30" i="1"/>
  <c r="EW30" i="1"/>
  <c r="DS19" i="1"/>
  <c r="EX23" i="1"/>
  <c r="DP30" i="1"/>
  <c r="EE42" i="1"/>
  <c r="EX111" i="1"/>
  <c r="DW42" i="1"/>
  <c r="EI111" i="1"/>
  <c r="DT62" i="1"/>
  <c r="DV93" i="1"/>
  <c r="EF19" i="1"/>
  <c r="EK92" i="1"/>
  <c r="DZ38" i="1"/>
  <c r="DZ71" i="1"/>
  <c r="EC30" i="1"/>
  <c r="EE45" i="1"/>
  <c r="DT30" i="1"/>
  <c r="EJ42" i="1"/>
  <c r="EG62" i="1"/>
  <c r="EI93" i="1"/>
  <c r="ES19" i="1"/>
  <c r="EM38" i="1"/>
  <c r="EM71" i="1"/>
  <c r="EL17" i="1"/>
  <c r="EF30" i="1"/>
  <c r="EW42" i="1"/>
  <c r="EC41" i="1"/>
  <c r="BJ42" i="1"/>
  <c r="BJ30" i="1"/>
  <c r="EG30" i="1"/>
  <c r="ET62" i="1"/>
  <c r="DY17" i="1"/>
  <c r="BD41" i="1"/>
  <c r="BF38" i="1"/>
  <c r="BJ92" i="1"/>
  <c r="BJ37" i="1"/>
  <c r="BH31" i="1"/>
  <c r="BN95" i="1"/>
  <c r="BM23" i="1"/>
  <c r="BK46" i="1"/>
  <c r="BN108" i="1"/>
  <c r="EJ36" i="1"/>
  <c r="EH92" i="1"/>
  <c r="EZ37" i="1"/>
  <c r="DQ71" i="1"/>
  <c r="ED81" i="1"/>
  <c r="ES71" i="1"/>
  <c r="DW95" i="1"/>
  <c r="DR81" i="1"/>
  <c r="EH71" i="1"/>
  <c r="EL23" i="1"/>
  <c r="EC20" i="1"/>
  <c r="BI59" i="1"/>
  <c r="BL42" i="1"/>
  <c r="BH19" i="1"/>
  <c r="BH71" i="1"/>
  <c r="BM36" i="1"/>
  <c r="BK93" i="1"/>
  <c r="BG81" i="1"/>
  <c r="BL59" i="1"/>
  <c r="BO62" i="1"/>
  <c r="EG26" i="1"/>
  <c r="DS47" i="1"/>
  <c r="DS30" i="1"/>
  <c r="ED71" i="1"/>
  <c r="DS41" i="1"/>
  <c r="DQ62" i="1"/>
  <c r="EJ95" i="1"/>
  <c r="DZ107" i="1"/>
  <c r="DW92" i="1"/>
  <c r="DP20" i="1"/>
  <c r="ET31" i="1"/>
  <c r="ER113" i="1"/>
  <c r="EI107" i="1"/>
  <c r="BG47" i="1"/>
  <c r="BG23" i="1"/>
  <c r="BH47" i="1"/>
  <c r="BN94" i="1"/>
  <c r="BM37" i="1"/>
  <c r="EQ62" i="1"/>
  <c r="EP20" i="1"/>
  <c r="EW108" i="1"/>
  <c r="DW108" i="1"/>
  <c r="BE19" i="1"/>
  <c r="DQ69" i="1"/>
  <c r="BE45" i="1"/>
  <c r="BK59" i="1"/>
  <c r="BH37" i="1"/>
  <c r="EC42" i="1"/>
  <c r="EI17" i="1"/>
  <c r="EK47" i="1"/>
  <c r="EK94" i="1"/>
  <c r="EH127" i="1"/>
  <c r="EC47" i="1"/>
  <c r="BI29" i="1"/>
  <c r="BG59" i="1"/>
  <c r="BF37" i="1"/>
  <c r="BI36" i="1"/>
  <c r="BG37" i="1"/>
  <c r="EL92" i="1"/>
  <c r="ED17" i="1"/>
  <c r="BM45" i="1"/>
  <c r="ER95" i="1"/>
  <c r="BI81" i="1"/>
  <c r="ED62" i="1"/>
  <c r="BN30" i="1"/>
  <c r="BI30" i="1"/>
  <c r="EW71" i="1"/>
  <c r="DW71" i="1"/>
  <c r="EJ71" i="1"/>
  <c r="EK71" i="1"/>
  <c r="DY108" i="1"/>
  <c r="EY108" i="1"/>
  <c r="EL108" i="1"/>
  <c r="DZ23" i="1"/>
  <c r="EZ23" i="1"/>
  <c r="EM23" i="1"/>
  <c r="EJ99" i="1"/>
  <c r="EV99" i="1"/>
  <c r="EI99" i="1"/>
  <c r="DV99" i="1"/>
  <c r="EZ108" i="1"/>
  <c r="EM108" i="1"/>
  <c r="DZ108" i="1"/>
  <c r="EQ30" i="1"/>
  <c r="ED30" i="1"/>
  <c r="DQ30" i="1"/>
  <c r="EM94" i="1"/>
  <c r="DZ94" i="1"/>
  <c r="EZ30" i="1"/>
  <c r="EM30" i="1"/>
  <c r="DZ30" i="1"/>
  <c r="EV108" i="1"/>
  <c r="EI108" i="1"/>
  <c r="DV108" i="1"/>
  <c r="EJ108" i="1"/>
  <c r="EK108" i="1"/>
  <c r="DX108" i="1"/>
  <c r="EX108" i="1"/>
  <c r="BK23" i="1"/>
  <c r="BM19" i="1"/>
  <c r="BF36" i="1"/>
  <c r="BM92" i="1"/>
  <c r="BO36" i="1"/>
  <c r="DP108" i="1"/>
  <c r="EE30" i="1"/>
  <c r="ER17" i="1"/>
  <c r="ES17" i="1"/>
  <c r="EX71" i="1"/>
  <c r="EV92" i="1"/>
  <c r="EU17" i="1"/>
  <c r="EK119" i="1"/>
  <c r="EW107" i="1"/>
  <c r="EC61" i="1"/>
  <c r="EQ31" i="1"/>
  <c r="CG30" i="1"/>
  <c r="EH94" i="1"/>
  <c r="DS29" i="1"/>
  <c r="ER30" i="1"/>
  <c r="EF17" i="1"/>
  <c r="EI95" i="1"/>
  <c r="DW19" i="1"/>
  <c r="EF29" i="1"/>
  <c r="EG29" i="1"/>
  <c r="EF23" i="1"/>
  <c r="EG17" i="1"/>
  <c r="EJ19" i="1"/>
  <c r="DR23" i="1"/>
  <c r="EK19" i="1"/>
  <c r="DP62" i="1"/>
  <c r="EW19" i="1"/>
  <c r="DT128" i="1"/>
  <c r="EE23" i="1"/>
  <c r="EL29" i="1"/>
  <c r="EJ92" i="1"/>
  <c r="DW111" i="1"/>
  <c r="EC62" i="1"/>
  <c r="DZ17" i="1"/>
  <c r="BN99" i="1"/>
  <c r="CU58" i="1"/>
  <c r="EI23" i="1"/>
  <c r="BK38" i="1"/>
  <c r="CF29" i="1"/>
  <c r="BZ37" i="1"/>
  <c r="BK81" i="1"/>
  <c r="BN93" i="1"/>
  <c r="DR71" i="1"/>
  <c r="DU95" i="1"/>
  <c r="EK17" i="1"/>
  <c r="EM17" i="1"/>
  <c r="EF71" i="1"/>
  <c r="DP23" i="1"/>
  <c r="EL99" i="1"/>
  <c r="EK62" i="1"/>
  <c r="DU127" i="1"/>
  <c r="EL30" i="1"/>
  <c r="ET128" i="1"/>
  <c r="EJ111" i="1"/>
  <c r="EP62" i="1"/>
  <c r="DX29" i="1"/>
  <c r="EX95" i="1"/>
  <c r="EJ23" i="1"/>
  <c r="DV107" i="1"/>
  <c r="DX81" i="1"/>
  <c r="EF59" i="1"/>
  <c r="BF105" i="1"/>
  <c r="BL21" i="1"/>
  <c r="CF81" i="1"/>
  <c r="CF36" i="1"/>
  <c r="BI47" i="1"/>
  <c r="BL23" i="1"/>
  <c r="BK107" i="1"/>
  <c r="BJ19" i="1"/>
  <c r="BG30" i="1"/>
  <c r="BU19" i="1"/>
  <c r="EV45" i="1"/>
  <c r="EE71" i="1"/>
  <c r="EH95" i="1"/>
  <c r="EX17" i="1"/>
  <c r="ED79" i="1"/>
  <c r="DP47" i="1"/>
  <c r="DY92" i="1"/>
  <c r="EC23" i="1"/>
  <c r="ED23" i="1"/>
  <c r="EE37" i="1"/>
  <c r="EG128" i="1"/>
  <c r="DX99" i="1"/>
  <c r="DX94" i="1"/>
  <c r="EK29" i="1"/>
  <c r="EV107" i="1"/>
  <c r="EC111" i="1"/>
  <c r="EC127" i="1"/>
  <c r="BE105" i="1"/>
  <c r="EF81" i="1"/>
  <c r="DX17" i="1"/>
  <c r="BG21" i="1"/>
  <c r="BM99" i="1"/>
  <c r="BI71" i="1"/>
  <c r="BN92" i="1"/>
  <c r="BM95" i="1"/>
  <c r="ET50" i="1"/>
  <c r="DX71" i="1"/>
  <c r="EK107" i="1"/>
  <c r="DU81" i="1"/>
  <c r="EL71" i="1"/>
  <c r="ED108" i="1"/>
  <c r="BE122" i="1"/>
  <c r="EI112" i="1"/>
  <c r="EE127" i="1"/>
  <c r="EM93" i="1"/>
  <c r="EY93" i="1"/>
  <c r="EL93" i="1"/>
  <c r="DY93" i="1"/>
  <c r="EX36" i="1"/>
  <c r="EK36" i="1"/>
  <c r="EL36" i="1"/>
  <c r="DX36" i="1"/>
  <c r="BM107" i="1"/>
  <c r="BL45" i="1"/>
  <c r="BK75" i="1"/>
  <c r="BD126" i="1"/>
  <c r="EF93" i="1"/>
  <c r="BG105" i="1"/>
  <c r="EC36" i="1"/>
  <c r="BE129" i="1"/>
  <c r="ER75" i="1"/>
  <c r="EH107" i="1"/>
  <c r="EE108" i="1"/>
  <c r="EK37" i="1"/>
  <c r="EM127" i="1"/>
  <c r="EF37" i="1"/>
  <c r="EW94" i="1"/>
  <c r="EC21" i="1"/>
  <c r="ED107" i="1"/>
  <c r="BG126" i="1"/>
  <c r="EF92" i="1"/>
  <c r="BJ129" i="1"/>
  <c r="EE36" i="1"/>
  <c r="BF50" i="1"/>
  <c r="BO79" i="1"/>
  <c r="BJ107" i="1"/>
  <c r="BO92" i="1"/>
  <c r="EG95" i="1"/>
  <c r="EC94" i="1"/>
  <c r="ED95" i="1"/>
  <c r="EC104" i="1"/>
  <c r="BF129" i="1"/>
  <c r="ES37" i="1"/>
  <c r="BN75" i="1"/>
  <c r="DS37" i="1"/>
  <c r="DX37" i="1"/>
  <c r="EW23" i="1"/>
  <c r="DQ111" i="1"/>
  <c r="EI71" i="1"/>
  <c r="EZ94" i="1"/>
  <c r="ED99" i="1"/>
  <c r="BJ21" i="1"/>
  <c r="EH123" i="1"/>
  <c r="EY42" i="1"/>
  <c r="EV130" i="1"/>
  <c r="DP36" i="1"/>
  <c r="EQ127" i="1"/>
  <c r="EU127" i="1"/>
  <c r="ER37" i="1"/>
  <c r="BO112" i="1"/>
  <c r="BT129" i="1"/>
  <c r="EW31" i="1"/>
  <c r="EY37" i="1"/>
  <c r="EQ99" i="1"/>
  <c r="EP37" i="1"/>
  <c r="EJ47" i="1"/>
  <c r="EG36" i="1"/>
  <c r="EW47" i="1"/>
  <c r="EW17" i="1"/>
  <c r="EV111" i="1"/>
  <c r="ED110" i="1"/>
  <c r="DR95" i="1"/>
  <c r="EU112" i="1"/>
  <c r="EY99" i="1"/>
  <c r="M30" i="3"/>
  <c r="EE95" i="1"/>
  <c r="ES111" i="1"/>
  <c r="EP112" i="1"/>
  <c r="BF58" i="1"/>
  <c r="EY123" i="1"/>
  <c r="EP79" i="1"/>
  <c r="BM50" i="1"/>
  <c r="EJ127" i="1"/>
  <c r="ES99" i="1"/>
  <c r="EC93" i="1"/>
  <c r="EQ93" i="1"/>
  <c r="EI81" i="1"/>
  <c r="ED69" i="1"/>
  <c r="EW22" i="1"/>
  <c r="DT42" i="1"/>
  <c r="DS124" i="1"/>
  <c r="BF26" i="1"/>
  <c r="BG79" i="1"/>
  <c r="DU112" i="1"/>
  <c r="DV112" i="1"/>
  <c r="EG42" i="1"/>
  <c r="EF124" i="1"/>
  <c r="ET124" i="1"/>
  <c r="BO108" i="1"/>
  <c r="EF99" i="1"/>
  <c r="ED93" i="1"/>
  <c r="EQ47" i="1"/>
  <c r="BD61" i="1"/>
  <c r="EQ112" i="1"/>
  <c r="EV112" i="1"/>
  <c r="ES123" i="1"/>
  <c r="ES127" i="1"/>
  <c r="ET36" i="1"/>
  <c r="EX37" i="1"/>
  <c r="EP71" i="1"/>
  <c r="ET111" i="1"/>
  <c r="EP21" i="1"/>
  <c r="ES110" i="1"/>
  <c r="EG108" i="1"/>
  <c r="ET37" i="1"/>
  <c r="EI126" i="1"/>
  <c r="DP31" i="1"/>
  <c r="ET108" i="1"/>
  <c r="BD62" i="1"/>
  <c r="EC31" i="1"/>
  <c r="ET99" i="1"/>
  <c r="BX58" i="1"/>
  <c r="BO93" i="1"/>
  <c r="EE75" i="1"/>
  <c r="DT107" i="1"/>
  <c r="ET127" i="1"/>
  <c r="DS36" i="1"/>
  <c r="ER47" i="1"/>
  <c r="EV115" i="1"/>
  <c r="EX127" i="1"/>
  <c r="EU81" i="1"/>
  <c r="EV81" i="1"/>
  <c r="ED46" i="1"/>
  <c r="EY127" i="1"/>
  <c r="DZ81" i="1"/>
  <c r="DQ127" i="1"/>
  <c r="DW119" i="1"/>
  <c r="EE93" i="1"/>
  <c r="ES112" i="1"/>
  <c r="BM81" i="1"/>
  <c r="DQ46" i="1"/>
  <c r="EG127" i="1"/>
  <c r="EM81" i="1"/>
  <c r="EJ119" i="1"/>
  <c r="EX119" i="1"/>
  <c r="DV115" i="1"/>
  <c r="EF125" i="1"/>
  <c r="DP71" i="1"/>
  <c r="EP108" i="1"/>
  <c r="BF81" i="1"/>
  <c r="EQ46" i="1"/>
  <c r="ER69" i="1"/>
  <c r="DT127" i="1"/>
  <c r="ES125" i="1"/>
  <c r="EQ123" i="1"/>
  <c r="EV37" i="1"/>
  <c r="EU123" i="1"/>
  <c r="EJ17" i="1"/>
  <c r="ET104" i="1"/>
  <c r="EW93" i="1"/>
  <c r="EQ36" i="1"/>
  <c r="EY87" i="1"/>
  <c r="EP107" i="1"/>
  <c r="EW112" i="1"/>
  <c r="ED111" i="1"/>
  <c r="ED127" i="1"/>
  <c r="EK127" i="1"/>
  <c r="DS125" i="1"/>
  <c r="ER93" i="1"/>
  <c r="EQ92" i="1"/>
  <c r="EZ36" i="1"/>
  <c r="EV39" i="1"/>
  <c r="DS123" i="1"/>
  <c r="EP75" i="1"/>
  <c r="DQ112" i="1"/>
  <c r="EF126" i="1"/>
  <c r="ER94" i="1"/>
  <c r="EF113" i="1"/>
  <c r="EP17" i="1"/>
  <c r="EX81" i="1"/>
  <c r="EV71" i="1"/>
  <c r="EP95" i="1"/>
  <c r="ER111" i="1"/>
  <c r="EV127" i="1"/>
  <c r="EJ31" i="1"/>
  <c r="EV19" i="1"/>
  <c r="ES104" i="1"/>
  <c r="EP127" i="1"/>
  <c r="ES113" i="1"/>
  <c r="ET93" i="1"/>
  <c r="EP69" i="1"/>
  <c r="DR113" i="1"/>
  <c r="EJ81" i="1"/>
  <c r="EZ127" i="1"/>
  <c r="EP93" i="1"/>
  <c r="EP110" i="1"/>
  <c r="EP42" i="1"/>
  <c r="EU130" i="1"/>
  <c r="BE21" i="1"/>
  <c r="ER36" i="1"/>
  <c r="EP31" i="1"/>
  <c r="ES94" i="1"/>
  <c r="ER104" i="1"/>
  <c r="EZ31" i="1"/>
  <c r="EX61" i="1"/>
  <c r="ER107" i="1"/>
  <c r="EK95" i="1"/>
  <c r="BF21" i="1"/>
  <c r="EX123" i="1"/>
  <c r="EP92" i="1"/>
  <c r="DZ36" i="1"/>
  <c r="EH113" i="1"/>
  <c r="EC17" i="1"/>
  <c r="ET92" i="1"/>
  <c r="DS110" i="1"/>
  <c r="DP94" i="1"/>
  <c r="EG37" i="1"/>
  <c r="EK81" i="1"/>
  <c r="BM59" i="1"/>
  <c r="CL75" i="1"/>
  <c r="BI92" i="1"/>
  <c r="EP113" i="1"/>
  <c r="DS112" i="1"/>
  <c r="EM36" i="1"/>
  <c r="DZ127" i="1"/>
  <c r="EU108" i="1"/>
  <c r="EQ42" i="1"/>
  <c r="ES59" i="1"/>
  <c r="DP42" i="1"/>
  <c r="DT37" i="1"/>
  <c r="DR36" i="1"/>
  <c r="ER110" i="1"/>
  <c r="ER127" i="1"/>
  <c r="ET107" i="1"/>
  <c r="EE113" i="1"/>
  <c r="DQ123" i="1"/>
  <c r="ER92" i="1"/>
  <c r="ES95" i="1"/>
  <c r="ER123" i="1"/>
  <c r="EV123" i="1"/>
  <c r="BO58" i="1"/>
  <c r="ET26" i="1"/>
  <c r="EZ92" i="1"/>
  <c r="DQ110" i="1"/>
  <c r="EQ108" i="1"/>
  <c r="EV31" i="1"/>
  <c r="EU113" i="1"/>
  <c r="ET75" i="1"/>
  <c r="EV46" i="1"/>
  <c r="EV47" i="1"/>
  <c r="EV30" i="1"/>
  <c r="EV32" i="1"/>
  <c r="EP59" i="1"/>
  <c r="EV43" i="1"/>
  <c r="EV28" i="1"/>
  <c r="EV60" i="1"/>
  <c r="EV48" i="1"/>
  <c r="EV33" i="1"/>
  <c r="EV35" i="1"/>
  <c r="EC107" i="1"/>
  <c r="EV23" i="1"/>
  <c r="EV40" i="1"/>
  <c r="DS95" i="1"/>
  <c r="ES31" i="1"/>
  <c r="EY31" i="1"/>
  <c r="EY113" i="1"/>
  <c r="EH112" i="1"/>
  <c r="EP123" i="1"/>
  <c r="EF127" i="1"/>
  <c r="ER45" i="1"/>
  <c r="EX62" i="1"/>
  <c r="DZ92" i="1"/>
  <c r="EX112" i="1"/>
  <c r="ET94" i="1"/>
  <c r="EQ50" i="1"/>
  <c r="DQ108" i="1"/>
  <c r="EP94" i="1"/>
  <c r="EV113" i="1"/>
  <c r="ER112" i="1"/>
  <c r="ET110" i="1"/>
  <c r="C24" i="3"/>
  <c r="ED47" i="1"/>
  <c r="BE61" i="1"/>
  <c r="ES88" i="1"/>
  <c r="BI94" i="1"/>
  <c r="EV42" i="1"/>
  <c r="EV55" i="1"/>
  <c r="EV54" i="1"/>
  <c r="EZ104" i="1"/>
  <c r="EV75" i="1"/>
  <c r="EP81" i="1"/>
  <c r="EU111" i="1"/>
  <c r="EG104" i="1"/>
  <c r="C23" i="3"/>
  <c r="ER99" i="1"/>
  <c r="EJ93" i="1"/>
  <c r="ED36" i="1"/>
  <c r="BI75" i="1"/>
  <c r="CO45" i="1"/>
  <c r="BH75" i="1"/>
  <c r="BK31" i="1"/>
  <c r="EH110" i="1"/>
  <c r="EG112" i="1"/>
  <c r="EF104" i="1"/>
  <c r="ES92" i="1"/>
  <c r="EC95" i="1"/>
  <c r="EC92" i="1"/>
  <c r="EP104" i="1"/>
  <c r="EH108" i="1"/>
  <c r="ER81" i="1"/>
  <c r="EC37" i="1"/>
  <c r="EP111" i="1"/>
  <c r="ES93" i="1"/>
  <c r="EH130" i="1"/>
  <c r="BT107" i="1"/>
  <c r="BE107" i="1"/>
  <c r="BW122" i="1"/>
  <c r="BF122" i="1"/>
  <c r="BN31" i="1"/>
  <c r="BL126" i="1"/>
  <c r="BW104" i="1"/>
  <c r="BF104" i="1"/>
  <c r="BZ112" i="1"/>
  <c r="BG112" i="1"/>
  <c r="EC79" i="1"/>
  <c r="BL132" i="1"/>
  <c r="BQ123" i="1"/>
  <c r="BD123" i="1"/>
  <c r="BZ93" i="1"/>
  <c r="BG93" i="1"/>
  <c r="BQ127" i="1"/>
  <c r="BD127" i="1"/>
  <c r="BQ107" i="1"/>
  <c r="BD107" i="1"/>
  <c r="BD122" i="1"/>
  <c r="BT81" i="1"/>
  <c r="BE81" i="1"/>
  <c r="BT94" i="1"/>
  <c r="BE94" i="1"/>
  <c r="BQ95" i="1"/>
  <c r="BD95" i="1"/>
  <c r="BT112" i="1"/>
  <c r="BE112" i="1"/>
  <c r="BW127" i="1"/>
  <c r="BF127" i="1"/>
  <c r="BW108" i="1"/>
  <c r="BF108" i="1"/>
  <c r="BG122" i="1"/>
  <c r="BQ81" i="1"/>
  <c r="BD81" i="1"/>
  <c r="BW94" i="1"/>
  <c r="BF94" i="1"/>
  <c r="BT87" i="1"/>
  <c r="BE87" i="1"/>
  <c r="BT104" i="1"/>
  <c r="BE104" i="1"/>
  <c r="BT113" i="1"/>
  <c r="BE113" i="1"/>
  <c r="BW112" i="1"/>
  <c r="BF112" i="1"/>
  <c r="BZ129" i="1"/>
  <c r="BG129" i="1"/>
  <c r="BF132" i="1"/>
  <c r="BT93" i="1"/>
  <c r="BE93" i="1"/>
  <c r="BZ94" i="1"/>
  <c r="BG94" i="1"/>
  <c r="BT92" i="1"/>
  <c r="BE92" i="1"/>
  <c r="BW111" i="1"/>
  <c r="BF111" i="1"/>
  <c r="BT75" i="1"/>
  <c r="BE75" i="1"/>
  <c r="BQ110" i="1"/>
  <c r="BD110" i="1"/>
  <c r="BT123" i="1"/>
  <c r="BE123" i="1"/>
  <c r="BW123" i="1"/>
  <c r="BF123" i="1"/>
  <c r="BW93" i="1"/>
  <c r="BF93" i="1"/>
  <c r="BT127" i="1"/>
  <c r="BE127" i="1"/>
  <c r="BW99" i="1"/>
  <c r="BF99" i="1"/>
  <c r="BQ71" i="1"/>
  <c r="BD71" i="1"/>
  <c r="BZ108" i="1"/>
  <c r="BG108" i="1"/>
  <c r="BQ94" i="1"/>
  <c r="BD94" i="1"/>
  <c r="BQ92" i="1"/>
  <c r="BD92" i="1"/>
  <c r="BT111" i="1"/>
  <c r="BE111" i="1"/>
  <c r="BT95" i="1"/>
  <c r="BE95" i="1"/>
  <c r="BQ104" i="1"/>
  <c r="BD104" i="1"/>
  <c r="BQ113" i="1"/>
  <c r="BD113" i="1"/>
  <c r="BQ112" i="1"/>
  <c r="BD112" i="1"/>
  <c r="BZ110" i="1"/>
  <c r="BG110" i="1"/>
  <c r="BT110" i="1"/>
  <c r="BE110" i="1"/>
  <c r="BW110" i="1"/>
  <c r="BF110" i="1"/>
  <c r="BQ79" i="1"/>
  <c r="BD79" i="1"/>
  <c r="BQ93" i="1"/>
  <c r="BD93" i="1"/>
  <c r="BZ127" i="1"/>
  <c r="BG127" i="1"/>
  <c r="BZ99" i="1"/>
  <c r="BG99" i="1"/>
  <c r="BH21" i="1"/>
  <c r="G43" i="3" s="1"/>
  <c r="CF21" i="1"/>
  <c r="BG45" i="1"/>
  <c r="BD50" i="1"/>
  <c r="BD59" i="1"/>
  <c r="BZ126" i="1"/>
  <c r="EG93" i="1"/>
  <c r="DR112" i="1"/>
  <c r="EH111" i="1"/>
  <c r="DS31" i="1"/>
  <c r="BD58" i="1"/>
  <c r="EE99" i="1"/>
  <c r="EP36" i="1"/>
  <c r="ED123" i="1"/>
  <c r="EC123" i="1"/>
  <c r="EQ95" i="1"/>
  <c r="BW107" i="1"/>
  <c r="BF107" i="1"/>
  <c r="E44" i="3" s="1"/>
  <c r="BW92" i="1"/>
  <c r="BF92" i="1"/>
  <c r="BZ111" i="1"/>
  <c r="BG111" i="1"/>
  <c r="BW95" i="1"/>
  <c r="BF95" i="1"/>
  <c r="BW113" i="1"/>
  <c r="BF113" i="1"/>
  <c r="BQ69" i="1"/>
  <c r="BD69" i="1"/>
  <c r="BE132" i="1"/>
  <c r="BD132" i="1"/>
  <c r="BD105" i="1"/>
  <c r="BD148" i="1"/>
  <c r="BH50" i="1"/>
  <c r="BE59" i="1"/>
  <c r="D45" i="3" s="1"/>
  <c r="BE50" i="1"/>
  <c r="CK21" i="1"/>
  <c r="DH21" i="1" s="1"/>
  <c r="DU21" i="1" s="1"/>
  <c r="BF45" i="1"/>
  <c r="BD22" i="1"/>
  <c r="BE31" i="1"/>
  <c r="BG75" i="1"/>
  <c r="F42" i="3" s="1"/>
  <c r="BQ126" i="1"/>
  <c r="BE71" i="1"/>
  <c r="DS92" i="1"/>
  <c r="DR59" i="1"/>
  <c r="F26" i="3" s="1"/>
  <c r="EG31" i="1"/>
  <c r="EE112" i="1"/>
  <c r="DP104" i="1"/>
  <c r="EF31" i="1"/>
  <c r="EE111" i="1"/>
  <c r="EC110" i="1"/>
  <c r="DP111" i="1"/>
  <c r="DS93" i="1"/>
  <c r="EK31" i="1"/>
  <c r="BQ108" i="1"/>
  <c r="BD108" i="1"/>
  <c r="BE126" i="1"/>
  <c r="BZ92" i="1"/>
  <c r="BG92" i="1"/>
  <c r="BQ111" i="1"/>
  <c r="BD111" i="1"/>
  <c r="BQ75" i="1"/>
  <c r="BD75" i="1"/>
  <c r="BG113" i="1"/>
  <c r="BZ123" i="1"/>
  <c r="BG123" i="1"/>
  <c r="BQ99" i="1"/>
  <c r="BD99" i="1"/>
  <c r="DT112" i="1"/>
  <c r="H27" i="3" s="1"/>
  <c r="DS104" i="1"/>
  <c r="EC69" i="1"/>
  <c r="ER59" i="1"/>
  <c r="EF112" i="1"/>
  <c r="EX31" i="1"/>
  <c r="BZ107" i="1"/>
  <c r="BG107" i="1"/>
  <c r="BT108" i="1"/>
  <c r="BE108" i="1"/>
  <c r="ED31" i="1"/>
  <c r="BF126" i="1"/>
  <c r="BQ87" i="1"/>
  <c r="BD87" i="1"/>
  <c r="BZ95" i="1"/>
  <c r="BG95" i="1"/>
  <c r="BZ104" i="1"/>
  <c r="BG104" i="1"/>
  <c r="BQ129" i="1"/>
  <c r="BD129" i="1"/>
  <c r="BT79" i="1"/>
  <c r="BE79" i="1"/>
  <c r="BZ132" i="1"/>
  <c r="BG132" i="1"/>
  <c r="BT99" i="1"/>
  <c r="BE99" i="1"/>
  <c r="EQ107" i="1"/>
  <c r="EC112" i="1"/>
  <c r="C27" i="3"/>
  <c r="BI126" i="1"/>
  <c r="EI113" i="1"/>
  <c r="DQ107" i="1"/>
  <c r="BK126" i="1"/>
  <c r="EF95" i="1"/>
  <c r="BM129" i="1"/>
  <c r="ED94" i="1"/>
  <c r="EF111" i="1"/>
  <c r="EJ113" i="1"/>
  <c r="EE92" i="1"/>
  <c r="EG110" i="1"/>
  <c r="BM122" i="1"/>
  <c r="EL31" i="1"/>
  <c r="EF110" i="1"/>
  <c r="BI129" i="1"/>
  <c r="BL129" i="1"/>
  <c r="BM132" i="1"/>
  <c r="BO26" i="1"/>
  <c r="BI45" i="1"/>
  <c r="EC81" i="1"/>
  <c r="DQ92" i="1"/>
  <c r="EM31" i="1"/>
  <c r="BI122" i="1"/>
  <c r="BM126" i="1"/>
  <c r="DR111" i="1"/>
  <c r="ES107" i="1"/>
  <c r="DP81" i="1"/>
  <c r="DP79" i="1"/>
  <c r="ED92" i="1"/>
  <c r="BN132" i="1"/>
  <c r="ES108" i="1"/>
  <c r="EQ94" i="1"/>
  <c r="EC71" i="1"/>
  <c r="CI113" i="1"/>
  <c r="BJ113" i="1"/>
  <c r="CC113" i="1"/>
  <c r="BH113" i="1"/>
  <c r="BJ75" i="1"/>
  <c r="BL62" i="1"/>
  <c r="BJ26" i="1"/>
  <c r="EI123" i="1"/>
  <c r="DW62" i="1"/>
  <c r="L30" i="3"/>
  <c r="EK112" i="1"/>
  <c r="DW112" i="1"/>
  <c r="K27" i="3" s="1"/>
  <c r="EE110" i="1"/>
  <c r="DS94" i="1"/>
  <c r="EG94" i="1"/>
  <c r="EW113" i="1"/>
  <c r="CF108" i="1"/>
  <c r="BI108" i="1"/>
  <c r="CC92" i="1"/>
  <c r="BH92" i="1"/>
  <c r="BJ111" i="1"/>
  <c r="CI111" i="1"/>
  <c r="CC111" i="1"/>
  <c r="BH111" i="1"/>
  <c r="CF113" i="1"/>
  <c r="BI113" i="1"/>
  <c r="BI110" i="1"/>
  <c r="CF110" i="1"/>
  <c r="BI132" i="1"/>
  <c r="CF123" i="1"/>
  <c r="BI123" i="1"/>
  <c r="CI127" i="1"/>
  <c r="BJ127" i="1"/>
  <c r="CC99" i="1"/>
  <c r="BH99" i="1"/>
  <c r="BM127" i="1"/>
  <c r="CR127" i="1"/>
  <c r="EE94" i="1"/>
  <c r="EJ62" i="1"/>
  <c r="EF123" i="1"/>
  <c r="EE104" i="1"/>
  <c r="EJ112" i="1"/>
  <c r="EF94" i="1"/>
  <c r="EF108" i="1"/>
  <c r="ED112" i="1"/>
  <c r="BH122" i="1"/>
  <c r="BK122" i="1"/>
  <c r="BI111" i="1"/>
  <c r="CF111" i="1"/>
  <c r="CC110" i="1"/>
  <c r="BH110" i="1"/>
  <c r="BH59" i="1"/>
  <c r="BN50" i="1"/>
  <c r="EG111" i="1"/>
  <c r="BN21" i="1"/>
  <c r="M43" i="3" s="1"/>
  <c r="DR108" i="1"/>
  <c r="EK61" i="1"/>
  <c r="DR123" i="1"/>
  <c r="BJ108" i="1"/>
  <c r="CI108" i="1"/>
  <c r="BL122" i="1"/>
  <c r="BH104" i="1"/>
  <c r="CC104" i="1"/>
  <c r="CF112" i="1"/>
  <c r="BI112" i="1"/>
  <c r="CL123" i="1"/>
  <c r="BK123" i="1"/>
  <c r="BH93" i="1"/>
  <c r="CC93" i="1"/>
  <c r="BJ104" i="1"/>
  <c r="ET22" i="1"/>
  <c r="EG107" i="1"/>
  <c r="DW61" i="1"/>
  <c r="ER108" i="1"/>
  <c r="EE123" i="1"/>
  <c r="CC107" i="1"/>
  <c r="BH107" i="1"/>
  <c r="BI107" i="1"/>
  <c r="H44" i="3" s="1"/>
  <c r="CF107" i="1"/>
  <c r="CL112" i="1"/>
  <c r="BK112" i="1"/>
  <c r="J46" i="3" s="1"/>
  <c r="CI123" i="1"/>
  <c r="BJ123" i="1"/>
  <c r="CC127" i="1"/>
  <c r="BH127" i="1"/>
  <c r="BI127" i="1"/>
  <c r="CF127" i="1"/>
  <c r="BH105" i="1"/>
  <c r="BI105" i="1"/>
  <c r="CC95" i="1"/>
  <c r="BH95" i="1"/>
  <c r="CO127" i="1"/>
  <c r="BL127" i="1"/>
  <c r="BL104" i="1"/>
  <c r="BK50" i="1"/>
  <c r="BN113" i="1"/>
  <c r="C29" i="3"/>
  <c r="EG132" i="1"/>
  <c r="EJ61" i="1"/>
  <c r="DR107" i="1"/>
  <c r="DT110" i="1"/>
  <c r="H23" i="3" s="1"/>
  <c r="BH108" i="1"/>
  <c r="CC108" i="1"/>
  <c r="BJ126" i="1"/>
  <c r="CO112" i="1"/>
  <c r="BL112" i="1"/>
  <c r="K46" i="3" s="1"/>
  <c r="CC112" i="1"/>
  <c r="BH112" i="1"/>
  <c r="BK129" i="1"/>
  <c r="BH129" i="1"/>
  <c r="BJ132" i="1"/>
  <c r="BH132" i="1"/>
  <c r="BM123" i="1"/>
  <c r="CR123" i="1"/>
  <c r="CL127" i="1"/>
  <c r="BK127" i="1"/>
  <c r="BH58" i="1"/>
  <c r="G49" i="3" s="1"/>
  <c r="BI46" i="1"/>
  <c r="CU31" i="1"/>
  <c r="BL61" i="1"/>
  <c r="CS45" i="1"/>
  <c r="ER22" i="1"/>
  <c r="E24" i="3"/>
  <c r="DS111" i="1"/>
  <c r="EE107" i="1"/>
  <c r="DP112" i="1"/>
  <c r="D27" i="3" s="1"/>
  <c r="EF107" i="1"/>
  <c r="DY113" i="1"/>
  <c r="M29" i="3" s="1"/>
  <c r="DY31" i="1"/>
  <c r="DQ94" i="1"/>
  <c r="DR104" i="1"/>
  <c r="DQ95" i="1"/>
  <c r="BJ110" i="1"/>
  <c r="CF104" i="1"/>
  <c r="BI104" i="1"/>
  <c r="CO113" i="1"/>
  <c r="BL113" i="1"/>
  <c r="BJ112" i="1"/>
  <c r="CI112" i="1"/>
  <c r="CO123" i="1"/>
  <c r="BL123" i="1"/>
  <c r="CC123" i="1"/>
  <c r="BH123" i="1"/>
  <c r="BI99" i="1"/>
  <c r="CF99" i="1"/>
  <c r="BL95" i="1"/>
  <c r="BO59" i="1"/>
  <c r="EG75" i="1"/>
  <c r="BJ122" i="1"/>
  <c r="BH126" i="1"/>
  <c r="BH94" i="1"/>
  <c r="CC94" i="1"/>
  <c r="BK113" i="1"/>
  <c r="CL113" i="1"/>
  <c r="BK132" i="1"/>
  <c r="J42" i="3" s="1"/>
  <c r="EU22" i="1"/>
  <c r="BM87" i="1"/>
  <c r="BM21" i="1"/>
  <c r="L43" i="3" s="1"/>
  <c r="BO132" i="1"/>
  <c r="BM26" i="1"/>
  <c r="EY22" i="1"/>
  <c r="L27" i="3"/>
  <c r="D24" i="3"/>
  <c r="BO45" i="1"/>
  <c r="BL26" i="1"/>
  <c r="M27" i="3"/>
  <c r="BJ50" i="1"/>
  <c r="I44" i="3" s="1"/>
  <c r="BN126" i="1"/>
  <c r="G27" i="3"/>
  <c r="N30" i="3"/>
  <c r="EC113" i="1"/>
  <c r="BK104" i="1"/>
  <c r="BO75" i="1"/>
  <c r="BK26" i="1"/>
  <c r="EV22" i="1"/>
  <c r="C63" i="3"/>
  <c r="C66" i="3" s="1"/>
  <c r="D63" i="3" s="1"/>
  <c r="H24" i="3"/>
  <c r="EZ87" i="1"/>
  <c r="DZ87" i="1"/>
  <c r="EM87" i="1"/>
  <c r="EU38" i="1"/>
  <c r="EH38" i="1"/>
  <c r="DU38" i="1"/>
  <c r="EW105" i="1"/>
  <c r="EJ105" i="1"/>
  <c r="DW105" i="1"/>
  <c r="ES132" i="1"/>
  <c r="EF132" i="1"/>
  <c r="DS132" i="1"/>
  <c r="DP58" i="1"/>
  <c r="D30" i="3" s="1"/>
  <c r="EX21" i="1"/>
  <c r="EK21" i="1"/>
  <c r="DX21" i="1"/>
  <c r="L24" i="3" s="1"/>
  <c r="EU50" i="1"/>
  <c r="EH50" i="1"/>
  <c r="DU50" i="1"/>
  <c r="EU53" i="1"/>
  <c r="EH53" i="1"/>
  <c r="DU53" i="1"/>
  <c r="EQ126" i="1"/>
  <c r="ED126" i="1"/>
  <c r="DQ126" i="1"/>
  <c r="EP26" i="1"/>
  <c r="EC26" i="1"/>
  <c r="DP26" i="1"/>
  <c r="EX104" i="1"/>
  <c r="EK104" i="1"/>
  <c r="DX104" i="1"/>
  <c r="EU46" i="1"/>
  <c r="EH46" i="1"/>
  <c r="DU46" i="1"/>
  <c r="EU36" i="1"/>
  <c r="EH36" i="1"/>
  <c r="DU36" i="1"/>
  <c r="BN87" i="1"/>
  <c r="EZ105" i="1"/>
  <c r="EM105" i="1"/>
  <c r="DZ105" i="1"/>
  <c r="EY45" i="1"/>
  <c r="EL45" i="1"/>
  <c r="DY45" i="1"/>
  <c r="EW58" i="1"/>
  <c r="EJ58" i="1"/>
  <c r="DW58" i="1"/>
  <c r="K30" i="3" s="1"/>
  <c r="EQ59" i="1"/>
  <c r="ED59" i="1"/>
  <c r="DQ59" i="1"/>
  <c r="EY59" i="1"/>
  <c r="EL59" i="1"/>
  <c r="DY59" i="1"/>
  <c r="EU104" i="1"/>
  <c r="EH104" i="1"/>
  <c r="DU104" i="1"/>
  <c r="ET132" i="1"/>
  <c r="BK45" i="1"/>
  <c r="EH20" i="1"/>
  <c r="EU20" i="1"/>
  <c r="DU20" i="1"/>
  <c r="BJ45" i="1"/>
  <c r="BJ59" i="1"/>
  <c r="EV122" i="1"/>
  <c r="EI122" i="1"/>
  <c r="DV122" i="1"/>
  <c r="CU21" i="1"/>
  <c r="EW129" i="1"/>
  <c r="EJ129" i="1"/>
  <c r="DW129" i="1"/>
  <c r="DZ129" i="1"/>
  <c r="BN26" i="1"/>
  <c r="BH45" i="1"/>
  <c r="EU27" i="1"/>
  <c r="EH27" i="1"/>
  <c r="DU27" i="1"/>
  <c r="EZ89" i="1"/>
  <c r="EM89" i="1"/>
  <c r="DZ89" i="1"/>
  <c r="BE58" i="1"/>
  <c r="D49" i="3" s="1"/>
  <c r="EU44" i="1"/>
  <c r="EH44" i="1"/>
  <c r="DU44" i="1"/>
  <c r="BG26" i="1"/>
  <c r="BK87" i="1"/>
  <c r="EQ122" i="1"/>
  <c r="ED122" i="1"/>
  <c r="DQ122" i="1"/>
  <c r="EY122" i="1"/>
  <c r="EL122" i="1"/>
  <c r="DY122" i="1"/>
  <c r="BO104" i="1"/>
  <c r="BF75" i="1"/>
  <c r="BL58" i="1"/>
  <c r="K49" i="3" s="1"/>
  <c r="ET122" i="1"/>
  <c r="EG122" i="1"/>
  <c r="DT122" i="1"/>
  <c r="EX22" i="1"/>
  <c r="EZ79" i="1"/>
  <c r="EM79" i="1"/>
  <c r="DZ79" i="1"/>
  <c r="ER126" i="1"/>
  <c r="EE126" i="1"/>
  <c r="DR126" i="1"/>
  <c r="ER26" i="1"/>
  <c r="EE26" i="1"/>
  <c r="DR26" i="1"/>
  <c r="EP22" i="1"/>
  <c r="ES22" i="1"/>
  <c r="ES50" i="1"/>
  <c r="EF50" i="1"/>
  <c r="DS50" i="1"/>
  <c r="EQ22" i="1"/>
  <c r="EP50" i="1"/>
  <c r="EC50" i="1"/>
  <c r="DP50" i="1"/>
  <c r="EZ75" i="1"/>
  <c r="DZ75" i="1"/>
  <c r="EM75" i="1"/>
  <c r="EQ104" i="1"/>
  <c r="DQ104" i="1"/>
  <c r="ED104" i="1"/>
  <c r="ER58" i="1"/>
  <c r="EE58" i="1"/>
  <c r="DR58" i="1"/>
  <c r="F30" i="3" s="1"/>
  <c r="EI38" i="1"/>
  <c r="EQ132" i="1"/>
  <c r="ED132" i="1"/>
  <c r="DQ132" i="1"/>
  <c r="E23" i="3" s="1"/>
  <c r="EX113" i="1"/>
  <c r="EK113" i="1"/>
  <c r="DX113" i="1"/>
  <c r="EQ113" i="1"/>
  <c r="ED113" i="1"/>
  <c r="DQ113" i="1"/>
  <c r="EV59" i="1"/>
  <c r="EI59" i="1"/>
  <c r="DV59" i="1"/>
  <c r="J26" i="3" s="1"/>
  <c r="EL113" i="1"/>
  <c r="EG50" i="1"/>
  <c r="EK58" i="1"/>
  <c r="ET87" i="1"/>
  <c r="EG87" i="1"/>
  <c r="DT87" i="1"/>
  <c r="EW50" i="1"/>
  <c r="EJ50" i="1"/>
  <c r="DW50" i="1"/>
  <c r="EV87" i="1"/>
  <c r="EI87" i="1"/>
  <c r="DV87" i="1"/>
  <c r="J29" i="3" s="1"/>
  <c r="EW75" i="1"/>
  <c r="EJ75" i="1"/>
  <c r="DW75" i="1"/>
  <c r="EU49" i="1"/>
  <c r="EH49" i="1"/>
  <c r="DU49" i="1"/>
  <c r="EX26" i="1"/>
  <c r="EK26" i="1"/>
  <c r="DX26" i="1"/>
  <c r="EV104" i="1"/>
  <c r="EI104" i="1"/>
  <c r="DV104" i="1"/>
  <c r="EU25" i="1"/>
  <c r="EH25" i="1"/>
  <c r="DU25" i="1"/>
  <c r="EU33" i="1"/>
  <c r="EH33" i="1"/>
  <c r="DU33" i="1"/>
  <c r="EY50" i="1"/>
  <c r="EL50" i="1"/>
  <c r="DY50" i="1"/>
  <c r="EY104" i="1"/>
  <c r="EL104" i="1"/>
  <c r="DY104" i="1"/>
  <c r="BS58" i="1"/>
  <c r="DB58" i="1" s="1"/>
  <c r="DO58" i="1" s="1"/>
  <c r="C30" i="3" s="1"/>
  <c r="EW126" i="1"/>
  <c r="EJ126" i="1"/>
  <c r="DW126" i="1"/>
  <c r="ER132" i="1"/>
  <c r="EE132" i="1"/>
  <c r="DR132" i="1"/>
  <c r="EW132" i="1"/>
  <c r="EJ132" i="1"/>
  <c r="DW132" i="1"/>
  <c r="EM126" i="1"/>
  <c r="EZ126" i="1"/>
  <c r="DZ126" i="1"/>
  <c r="EY132" i="1"/>
  <c r="DY132" i="1"/>
  <c r="EL132" i="1"/>
  <c r="EX126" i="1"/>
  <c r="EK126" i="1"/>
  <c r="DX126" i="1"/>
  <c r="EV50" i="1"/>
  <c r="EI50" i="1"/>
  <c r="DV50" i="1"/>
  <c r="EI36" i="1"/>
  <c r="ES21" i="1"/>
  <c r="EF21" i="1"/>
  <c r="DS21" i="1"/>
  <c r="EI27" i="1"/>
  <c r="ET126" i="1"/>
  <c r="EG126" i="1"/>
  <c r="DT126" i="1"/>
  <c r="DR87" i="1"/>
  <c r="F29" i="3" s="1"/>
  <c r="EV129" i="1"/>
  <c r="EI129" i="1"/>
  <c r="DV129" i="1"/>
  <c r="EU41" i="1"/>
  <c r="EH41" i="1"/>
  <c r="DU41" i="1"/>
  <c r="EV105" i="1"/>
  <c r="EI105" i="1"/>
  <c r="DV105" i="1"/>
  <c r="EI41" i="1"/>
  <c r="BE26" i="1"/>
  <c r="EU55" i="1"/>
  <c r="EH55" i="1"/>
  <c r="DU55" i="1"/>
  <c r="BI58" i="1"/>
  <c r="H49" i="3" s="1"/>
  <c r="EU52" i="1"/>
  <c r="EH52" i="1"/>
  <c r="DU52" i="1"/>
  <c r="EU126" i="1"/>
  <c r="EH126" i="1"/>
  <c r="DU126" i="1"/>
  <c r="BI26" i="1"/>
  <c r="EU37" i="1"/>
  <c r="EH37" i="1"/>
  <c r="DU37" i="1"/>
  <c r="CK26" i="1"/>
  <c r="DH26" i="1" s="1"/>
  <c r="EV26" i="1" s="1"/>
  <c r="EU18" i="1"/>
  <c r="EH18" i="1"/>
  <c r="DU18" i="1"/>
  <c r="CL26" i="1"/>
  <c r="EU58" i="1"/>
  <c r="EH58" i="1"/>
  <c r="DU58" i="1"/>
  <c r="ER129" i="1"/>
  <c r="EE129" i="1"/>
  <c r="DR129" i="1"/>
  <c r="BM104" i="1"/>
  <c r="EU47" i="1"/>
  <c r="EH47" i="1"/>
  <c r="DU47" i="1"/>
  <c r="EU28" i="1"/>
  <c r="EH28" i="1"/>
  <c r="DU28" i="1"/>
  <c r="ER89" i="1"/>
  <c r="EE89" i="1"/>
  <c r="DR89" i="1"/>
  <c r="BN59" i="1"/>
  <c r="BL75" i="1"/>
  <c r="EU42" i="1"/>
  <c r="EH42" i="1"/>
  <c r="DU42" i="1"/>
  <c r="ER122" i="1"/>
  <c r="EE122" i="1"/>
  <c r="DR122" i="1"/>
  <c r="EU35" i="1"/>
  <c r="EH35" i="1"/>
  <c r="DU35" i="1"/>
  <c r="ER88" i="1"/>
  <c r="EE88" i="1"/>
  <c r="DR88" i="1"/>
  <c r="EQ129" i="1"/>
  <c r="ED129" i="1"/>
  <c r="DQ129" i="1"/>
  <c r="BN45" i="1"/>
  <c r="BL87" i="1"/>
  <c r="BK58" i="1"/>
  <c r="J49" i="3" s="1"/>
  <c r="EP105" i="1"/>
  <c r="EC105" i="1"/>
  <c r="DP105" i="1"/>
  <c r="EX129" i="1"/>
  <c r="EK129" i="1"/>
  <c r="DX129" i="1"/>
  <c r="EX45" i="1"/>
  <c r="EK45" i="1"/>
  <c r="DX45" i="1"/>
  <c r="EQ45" i="1"/>
  <c r="ED45" i="1"/>
  <c r="DQ45" i="1"/>
  <c r="EZ132" i="1"/>
  <c r="EM132" i="1"/>
  <c r="DZ132" i="1"/>
  <c r="ET45" i="1"/>
  <c r="EG45" i="1"/>
  <c r="DT45" i="1"/>
  <c r="H26" i="3" s="1"/>
  <c r="EP87" i="1"/>
  <c r="EC87" i="1"/>
  <c r="DP87" i="1"/>
  <c r="D29" i="3" s="1"/>
  <c r="EW26" i="1"/>
  <c r="EJ26" i="1"/>
  <c r="DW26" i="1"/>
  <c r="EZ26" i="1"/>
  <c r="EM26" i="1"/>
  <c r="DZ26" i="1"/>
  <c r="EI21" i="1"/>
  <c r="DV21" i="1"/>
  <c r="J24" i="3" s="1"/>
  <c r="ES126" i="1"/>
  <c r="EE59" i="1"/>
  <c r="EI20" i="1"/>
  <c r="ET113" i="1"/>
  <c r="EG113" i="1"/>
  <c r="DT113" i="1"/>
  <c r="ER21" i="1"/>
  <c r="EE21" i="1"/>
  <c r="DR21" i="1"/>
  <c r="F24" i="3" s="1"/>
  <c r="EW104" i="1"/>
  <c r="EJ104" i="1"/>
  <c r="DW104" i="1"/>
  <c r="ES75" i="1"/>
  <c r="EF75" i="1"/>
  <c r="DS75" i="1"/>
  <c r="EV58" i="1"/>
  <c r="EI58" i="1"/>
  <c r="DV58" i="1"/>
  <c r="J30" i="3" s="1"/>
  <c r="EI49" i="1"/>
  <c r="EV126" i="1"/>
  <c r="EP45" i="1"/>
  <c r="EC45" i="1"/>
  <c r="DP45" i="1"/>
  <c r="D26" i="3" s="1"/>
  <c r="EU40" i="1"/>
  <c r="EH40" i="1"/>
  <c r="DU40" i="1"/>
  <c r="EU57" i="1"/>
  <c r="EH57" i="1"/>
  <c r="DU57" i="1"/>
  <c r="EY26" i="1"/>
  <c r="EL26" i="1"/>
  <c r="DY26" i="1"/>
  <c r="EU87" i="1"/>
  <c r="EH87" i="1"/>
  <c r="DU87" i="1"/>
  <c r="EU45" i="1"/>
  <c r="EH45" i="1"/>
  <c r="DU45" i="1"/>
  <c r="BK21" i="1"/>
  <c r="J43" i="3" s="1"/>
  <c r="EI57" i="1"/>
  <c r="BO87" i="1"/>
  <c r="ER105" i="1"/>
  <c r="EE105" i="1"/>
  <c r="DR105" i="1"/>
  <c r="EZ88" i="1"/>
  <c r="EM88" i="1"/>
  <c r="DZ88" i="1"/>
  <c r="ES129" i="1"/>
  <c r="EF129" i="1"/>
  <c r="DS129" i="1"/>
  <c r="BU21" i="1"/>
  <c r="EU60" i="1"/>
  <c r="EH60" i="1"/>
  <c r="DU60" i="1"/>
  <c r="EU32" i="1"/>
  <c r="EH32" i="1"/>
  <c r="DU32" i="1"/>
  <c r="ES122" i="1"/>
  <c r="EF122" i="1"/>
  <c r="DS122" i="1"/>
  <c r="BD26" i="1"/>
  <c r="EU23" i="1"/>
  <c r="EH23" i="1"/>
  <c r="DU23" i="1"/>
  <c r="EZ90" i="1"/>
  <c r="EM90" i="1"/>
  <c r="DZ90" i="1"/>
  <c r="N27" i="3" s="1"/>
  <c r="ET105" i="1"/>
  <c r="EG105" i="1"/>
  <c r="DT105" i="1"/>
  <c r="EU48" i="1"/>
  <c r="EH48" i="1"/>
  <c r="DU48" i="1"/>
  <c r="BG50" i="1"/>
  <c r="BM75" i="1"/>
  <c r="L42" i="3" s="1"/>
  <c r="CL104" i="1"/>
  <c r="EU122" i="1"/>
  <c r="EH122" i="1"/>
  <c r="DU122" i="1"/>
  <c r="CO26" i="1"/>
  <c r="EP132" i="1"/>
  <c r="EC132" i="1"/>
  <c r="DP132" i="1"/>
  <c r="D23" i="3" s="1"/>
  <c r="EQ58" i="1"/>
  <c r="ED58" i="1"/>
  <c r="DQ58" i="1"/>
  <c r="E30" i="3" s="1"/>
  <c r="EZ50" i="1"/>
  <c r="EM50" i="1"/>
  <c r="DZ50" i="1"/>
  <c r="EI25" i="1"/>
  <c r="EI53" i="1"/>
  <c r="EZ22" i="1"/>
  <c r="ES105" i="1"/>
  <c r="EY21" i="1"/>
  <c r="EL21" i="1"/>
  <c r="DY21" i="1"/>
  <c r="M24" i="3" s="1"/>
  <c r="EX75" i="1"/>
  <c r="EK75" i="1"/>
  <c r="DX75" i="1"/>
  <c r="EI44" i="1"/>
  <c r="EW21" i="1"/>
  <c r="EJ21" i="1"/>
  <c r="DW21" i="1"/>
  <c r="EY75" i="1"/>
  <c r="EL75" i="1"/>
  <c r="DY75" i="1"/>
  <c r="ES58" i="1"/>
  <c r="EF58" i="1"/>
  <c r="DS58" i="1"/>
  <c r="G30" i="3" s="1"/>
  <c r="EZ21" i="1"/>
  <c r="EM21" i="1"/>
  <c r="DZ21" i="1"/>
  <c r="EU75" i="1"/>
  <c r="EH75" i="1"/>
  <c r="DU75" i="1"/>
  <c r="EC59" i="1"/>
  <c r="EG21" i="1"/>
  <c r="EF89" i="1"/>
  <c r="EX59" i="1"/>
  <c r="EK59" i="1"/>
  <c r="DX59" i="1"/>
  <c r="EI45" i="1"/>
  <c r="EU132" i="1"/>
  <c r="EH132" i="1"/>
  <c r="DU132" i="1"/>
  <c r="ET58" i="1"/>
  <c r="EG58" i="1"/>
  <c r="DT58" i="1"/>
  <c r="H30" i="3" s="1"/>
  <c r="BD21" i="1"/>
  <c r="C43" i="3" s="1"/>
  <c r="EV132" i="1"/>
  <c r="EI132" i="1"/>
  <c r="DV132" i="1"/>
  <c r="J23" i="3" s="1"/>
  <c r="ES45" i="1"/>
  <c r="EF45" i="1"/>
  <c r="DS45" i="1"/>
  <c r="G26" i="3" s="1"/>
  <c r="EW87" i="1"/>
  <c r="EJ87" i="1"/>
  <c r="DW87" i="1"/>
  <c r="EU31" i="1"/>
  <c r="EH31" i="1"/>
  <c r="DU31" i="1"/>
  <c r="BM58" i="1"/>
  <c r="L49" i="3" s="1"/>
  <c r="BJ87" i="1"/>
  <c r="EU39" i="1"/>
  <c r="EH39" i="1"/>
  <c r="DU39" i="1"/>
  <c r="EP129" i="1"/>
  <c r="EC129" i="1"/>
  <c r="DP129" i="1"/>
  <c r="EX105" i="1"/>
  <c r="EK105" i="1"/>
  <c r="DX105" i="1"/>
  <c r="EY105" i="1"/>
  <c r="EL105" i="1"/>
  <c r="DY105" i="1"/>
  <c r="EU129" i="1"/>
  <c r="EH129" i="1"/>
  <c r="DU129" i="1"/>
  <c r="BJ58" i="1"/>
  <c r="I49" i="3" s="1"/>
  <c r="EQ105" i="1"/>
  <c r="ED105" i="1"/>
  <c r="DQ105" i="1"/>
  <c r="EP122" i="1"/>
  <c r="EC122" i="1"/>
  <c r="DP122" i="1"/>
  <c r="BF59" i="1"/>
  <c r="ET129" i="1"/>
  <c r="EG129" i="1"/>
  <c r="DT129" i="1"/>
  <c r="CS26" i="1"/>
  <c r="BM113" i="1"/>
  <c r="EU54" i="1"/>
  <c r="EH54" i="1"/>
  <c r="DU54" i="1"/>
  <c r="EU19" i="1"/>
  <c r="EH19" i="1"/>
  <c r="DU19" i="1"/>
  <c r="BO21" i="1"/>
  <c r="N43" i="3" s="1"/>
  <c r="EU43" i="1"/>
  <c r="EH43" i="1"/>
  <c r="DU43" i="1"/>
  <c r="EU21" i="1"/>
  <c r="EU30" i="1"/>
  <c r="EH30" i="1"/>
  <c r="DU30" i="1"/>
  <c r="EX122" i="1"/>
  <c r="EK122" i="1"/>
  <c r="DX122" i="1"/>
  <c r="EU105" i="1"/>
  <c r="EH105" i="1"/>
  <c r="DU105" i="1"/>
  <c r="EZ122" i="1"/>
  <c r="EM122" i="1"/>
  <c r="DZ122" i="1"/>
  <c r="BG58" i="1"/>
  <c r="F49" i="3" s="1"/>
  <c r="EW122" i="1"/>
  <c r="EJ122" i="1"/>
  <c r="DW122" i="1"/>
  <c r="EZ45" i="1"/>
  <c r="EM45" i="1"/>
  <c r="DZ45" i="1"/>
  <c r="EY126" i="1"/>
  <c r="EL126" i="1"/>
  <c r="DY126" i="1"/>
  <c r="EW45" i="1"/>
  <c r="EJ45" i="1"/>
  <c r="DW45" i="1"/>
  <c r="EQ26" i="1"/>
  <c r="ED26" i="1"/>
  <c r="DQ26" i="1"/>
  <c r="EX132" i="1"/>
  <c r="EK132" i="1"/>
  <c r="DX132" i="1"/>
  <c r="EX50" i="1"/>
  <c r="EK50" i="1"/>
  <c r="DX50" i="1"/>
  <c r="EF26" i="1"/>
  <c r="ES26" i="1"/>
  <c r="DS26" i="1"/>
  <c r="ES87" i="1"/>
  <c r="EF87" i="1"/>
  <c r="DS87" i="1"/>
  <c r="G29" i="3" s="1"/>
  <c r="EP126" i="1"/>
  <c r="EC126" i="1"/>
  <c r="DP126" i="1"/>
  <c r="EX87" i="1"/>
  <c r="EK87" i="1"/>
  <c r="DX87" i="1"/>
  <c r="EZ113" i="1"/>
  <c r="EM113" i="1"/>
  <c r="DZ113" i="1"/>
  <c r="EW59" i="1"/>
  <c r="EJ59" i="1"/>
  <c r="DW59" i="1"/>
  <c r="EI52" i="1"/>
  <c r="EZ59" i="1"/>
  <c r="EM59" i="1"/>
  <c r="DZ59" i="1"/>
  <c r="EI18" i="1"/>
  <c r="EJ22" i="1"/>
  <c r="DW22" i="1"/>
  <c r="EI22" i="1"/>
  <c r="DV22" i="1"/>
  <c r="EH22" i="1"/>
  <c r="DU22" i="1"/>
  <c r="EK22" i="1"/>
  <c r="DX22" i="1"/>
  <c r="EC22" i="1"/>
  <c r="DP22" i="1"/>
  <c r="DS22" i="1"/>
  <c r="EF22" i="1"/>
  <c r="DQ22" i="1"/>
  <c r="ED22" i="1"/>
  <c r="DR22" i="1"/>
  <c r="EE22" i="1"/>
  <c r="DY22" i="1"/>
  <c r="EL22" i="1"/>
  <c r="EG22" i="1"/>
  <c r="DT22" i="1"/>
  <c r="BL50" i="1"/>
  <c r="BD174" i="1"/>
  <c r="BH26" i="1"/>
  <c r="CV126" i="1"/>
  <c r="BJ71" i="1"/>
  <c r="BG87" i="1"/>
  <c r="F48" i="3" s="1"/>
  <c r="BO50" i="1"/>
  <c r="H43" i="3"/>
  <c r="BH87" i="1"/>
  <c r="BK62" i="1"/>
  <c r="BO113" i="1"/>
  <c r="BY87" i="1"/>
  <c r="DD87" i="1" s="1"/>
  <c r="ER87" i="1" s="1"/>
  <c r="BF87" i="1"/>
  <c r="M46" i="3"/>
  <c r="BI87" i="1"/>
  <c r="BO126" i="1"/>
  <c r="M49" i="3"/>
  <c r="C44" i="3"/>
  <c r="F43" i="3"/>
  <c r="DO122" i="1"/>
  <c r="C22" i="3" s="1"/>
  <c r="DO129" i="1"/>
  <c r="C25" i="3" s="1"/>
  <c r="DO105" i="1"/>
  <c r="J45" i="3"/>
  <c r="F45" i="3"/>
  <c r="L45" i="3"/>
  <c r="H45" i="3"/>
  <c r="K45" i="3"/>
  <c r="C49" i="3"/>
  <c r="I43" i="3"/>
  <c r="N49" i="3"/>
  <c r="E47" i="3"/>
  <c r="F47" i="3"/>
  <c r="L46" i="3"/>
  <c r="M42" i="3"/>
  <c r="C42" i="3"/>
  <c r="L44" i="3"/>
  <c r="D43" i="3"/>
  <c r="C47" i="3"/>
  <c r="E49" i="3"/>
  <c r="E43" i="3"/>
  <c r="K43" i="3"/>
  <c r="E46" i="3"/>
  <c r="H42" i="3"/>
  <c r="D42" i="3"/>
  <c r="D46" i="3"/>
  <c r="F46" i="3"/>
  <c r="C45" i="3"/>
  <c r="N46" i="3"/>
  <c r="BD162" i="1"/>
  <c r="BD153" i="1"/>
  <c r="CU105" i="1"/>
  <c r="BN105" i="1"/>
  <c r="BN122" i="1"/>
  <c r="CV122" i="1"/>
  <c r="CJ105" i="1"/>
  <c r="BJ105" i="1"/>
  <c r="BL105" i="1"/>
  <c r="CO105" i="1"/>
  <c r="CX129" i="1"/>
  <c r="BO129" i="1"/>
  <c r="BO105" i="1"/>
  <c r="CY105" i="1"/>
  <c r="BK105" i="1"/>
  <c r="CL105" i="1"/>
  <c r="BO122" i="1"/>
  <c r="CX122" i="1"/>
  <c r="CW129" i="1"/>
  <c r="DL129" i="1" s="1"/>
  <c r="EZ129" i="1" s="1"/>
  <c r="BN129" i="1"/>
  <c r="CR105" i="1"/>
  <c r="BM105" i="1"/>
  <c r="L47" i="3" s="1"/>
  <c r="W183" i="1"/>
  <c r="BD150" i="1"/>
  <c r="BD178" i="1"/>
  <c r="W200" i="1"/>
  <c r="W176" i="1"/>
  <c r="W163" i="1"/>
  <c r="W180" i="1"/>
  <c r="W201" i="1"/>
  <c r="W142" i="1"/>
  <c r="W189" i="1"/>
  <c r="W181" i="1"/>
  <c r="W188" i="1"/>
  <c r="W156" i="1"/>
  <c r="W137" i="1"/>
  <c r="W197" i="1"/>
  <c r="W145" i="1"/>
  <c r="W139" i="1"/>
  <c r="W195" i="1"/>
  <c r="W193" i="1"/>
  <c r="W152" i="1"/>
  <c r="W135" i="1"/>
  <c r="W134" i="1"/>
  <c r="W146" i="1"/>
  <c r="W171" i="1"/>
  <c r="W172" i="1"/>
  <c r="W165" i="1"/>
  <c r="W159" i="1"/>
  <c r="W153" i="1"/>
  <c r="W186" i="1"/>
  <c r="W160" i="1"/>
  <c r="W174" i="1"/>
  <c r="W177" i="1"/>
  <c r="W136" i="1"/>
  <c r="W205" i="1"/>
  <c r="W182" i="1"/>
  <c r="W198" i="1"/>
  <c r="W158" i="1"/>
  <c r="W148" i="1"/>
  <c r="W140" i="1"/>
  <c r="W155" i="1"/>
  <c r="W164" i="1"/>
  <c r="W141" i="1"/>
  <c r="W143" i="1"/>
  <c r="W187" i="1"/>
  <c r="W170" i="1"/>
  <c r="W196" i="1"/>
  <c r="W190" i="1"/>
  <c r="W154" i="1"/>
  <c r="W202" i="1"/>
  <c r="W191" i="1"/>
  <c r="W199" i="1"/>
  <c r="W203" i="1"/>
  <c r="W144" i="1"/>
  <c r="W147" i="1"/>
  <c r="W178" i="1"/>
  <c r="W194" i="1"/>
  <c r="W184" i="1"/>
  <c r="W173" i="1"/>
  <c r="W161" i="1"/>
  <c r="W150" i="1"/>
  <c r="W162" i="1"/>
  <c r="W168" i="1"/>
  <c r="W166" i="1"/>
  <c r="W192" i="1"/>
  <c r="W204" i="1"/>
  <c r="W185" i="1"/>
  <c r="W149" i="1"/>
  <c r="W169" i="1"/>
  <c r="W175" i="1"/>
  <c r="W167" i="1"/>
  <c r="W151" i="1"/>
  <c r="W179" i="1"/>
  <c r="W157" i="1"/>
  <c r="W138" i="1"/>
  <c r="BD183" i="1"/>
  <c r="W133" i="1"/>
  <c r="X16" i="1"/>
  <c r="K44" i="3" l="1"/>
  <c r="M44" i="3"/>
  <c r="E42" i="3"/>
  <c r="M45" i="3"/>
  <c r="D48" i="3"/>
  <c r="I45" i="3"/>
  <c r="C48" i="3"/>
  <c r="G44" i="3"/>
  <c r="G45" i="3"/>
  <c r="D44" i="3"/>
  <c r="C46" i="3"/>
  <c r="D47" i="3"/>
  <c r="E45" i="3"/>
  <c r="N45" i="3"/>
  <c r="F44" i="3"/>
  <c r="M48" i="3"/>
  <c r="N42" i="3"/>
  <c r="H25" i="3"/>
  <c r="K42" i="3"/>
  <c r="N24" i="3"/>
  <c r="J27" i="3"/>
  <c r="I47" i="3"/>
  <c r="C68" i="3"/>
  <c r="H46" i="3"/>
  <c r="K48" i="3"/>
  <c r="H47" i="3"/>
  <c r="E48" i="3"/>
  <c r="G46" i="3"/>
  <c r="G47" i="3"/>
  <c r="G42" i="3"/>
  <c r="E27" i="3"/>
  <c r="F25" i="3"/>
  <c r="N25" i="3"/>
  <c r="EV21" i="1"/>
  <c r="F27" i="3"/>
  <c r="L29" i="3"/>
  <c r="K29" i="3"/>
  <c r="J22" i="3"/>
  <c r="EP58" i="1"/>
  <c r="EP207" i="1" s="1"/>
  <c r="H28" i="3"/>
  <c r="E26" i="3"/>
  <c r="EH21" i="1"/>
  <c r="E25" i="3"/>
  <c r="G28" i="3"/>
  <c r="C41" i="3"/>
  <c r="C51" i="3" s="1"/>
  <c r="E64" i="3"/>
  <c r="D25" i="3"/>
  <c r="I46" i="3"/>
  <c r="L48" i="3"/>
  <c r="M23" i="3"/>
  <c r="J47" i="3"/>
  <c r="F64" i="3"/>
  <c r="L22" i="3"/>
  <c r="K65" i="3"/>
  <c r="N23" i="3"/>
  <c r="I42" i="3"/>
  <c r="J44" i="3"/>
  <c r="N44" i="3"/>
  <c r="K47" i="3"/>
  <c r="J48" i="3"/>
  <c r="I48" i="3"/>
  <c r="G48" i="3"/>
  <c r="M47" i="3"/>
  <c r="H48" i="3"/>
  <c r="M64" i="3"/>
  <c r="K28" i="3"/>
  <c r="F23" i="3"/>
  <c r="K23" i="3"/>
  <c r="K25" i="3"/>
  <c r="D22" i="3"/>
  <c r="K22" i="3"/>
  <c r="N26" i="3"/>
  <c r="N65" i="3"/>
  <c r="J28" i="3"/>
  <c r="J65" i="3"/>
  <c r="N29" i="3"/>
  <c r="M65" i="3"/>
  <c r="G13" i="3"/>
  <c r="M28" i="3"/>
  <c r="L28" i="3"/>
  <c r="L12" i="3"/>
  <c r="E22" i="3"/>
  <c r="DW207" i="1"/>
  <c r="G23" i="3"/>
  <c r="F13" i="3"/>
  <c r="G65" i="3"/>
  <c r="L13" i="3"/>
  <c r="G64" i="3"/>
  <c r="F28" i="3"/>
  <c r="G22" i="3"/>
  <c r="H12" i="3"/>
  <c r="N22" i="3"/>
  <c r="D28" i="3"/>
  <c r="M26" i="3"/>
  <c r="N64" i="3"/>
  <c r="L65" i="3"/>
  <c r="M22" i="3"/>
  <c r="D64" i="3"/>
  <c r="K64" i="3"/>
  <c r="L25" i="3"/>
  <c r="L23" i="3"/>
  <c r="L26" i="3"/>
  <c r="J25" i="3"/>
  <c r="E28" i="3"/>
  <c r="E65" i="3"/>
  <c r="F65" i="3"/>
  <c r="K26" i="3"/>
  <c r="I29" i="3"/>
  <c r="H13" i="3"/>
  <c r="H29" i="3"/>
  <c r="G25" i="3"/>
  <c r="L64" i="3"/>
  <c r="I26" i="3"/>
  <c r="N48" i="3"/>
  <c r="H65" i="3"/>
  <c r="N28" i="3"/>
  <c r="DT207" i="1"/>
  <c r="EZ207" i="1"/>
  <c r="EJ207" i="1"/>
  <c r="I27" i="3"/>
  <c r="I30" i="3"/>
  <c r="DO207" i="1"/>
  <c r="C28" i="3"/>
  <c r="C32" i="3" s="1"/>
  <c r="EG207" i="1"/>
  <c r="ES207" i="1"/>
  <c r="EW207" i="1"/>
  <c r="EV207" i="1"/>
  <c r="I28" i="3"/>
  <c r="I25" i="3"/>
  <c r="C11" i="3"/>
  <c r="C14" i="3" s="1"/>
  <c r="D11" i="3" s="1"/>
  <c r="J13" i="3"/>
  <c r="D65" i="3"/>
  <c r="DP207" i="1"/>
  <c r="I23" i="3"/>
  <c r="K13" i="3"/>
  <c r="D13" i="3"/>
  <c r="ER207" i="1"/>
  <c r="ET207" i="1"/>
  <c r="K24" i="3"/>
  <c r="DX207" i="1"/>
  <c r="I24" i="3"/>
  <c r="DR207" i="1"/>
  <c r="EK207" i="1"/>
  <c r="DZ207" i="1"/>
  <c r="EX207" i="1"/>
  <c r="DS207" i="1"/>
  <c r="H64" i="3"/>
  <c r="EF207" i="1"/>
  <c r="F22" i="3"/>
  <c r="N13" i="3"/>
  <c r="G24" i="3"/>
  <c r="K12" i="3"/>
  <c r="DV207" i="1"/>
  <c r="G12" i="3"/>
  <c r="H22" i="3"/>
  <c r="EL129" i="1"/>
  <c r="EL207" i="1" s="1"/>
  <c r="EY129" i="1"/>
  <c r="EY207" i="1" s="1"/>
  <c r="DY129" i="1"/>
  <c r="DY207" i="1" s="1"/>
  <c r="EU26" i="1"/>
  <c r="EH26" i="1"/>
  <c r="I12" i="3" s="1"/>
  <c r="DU26" i="1"/>
  <c r="DU207" i="1" s="1"/>
  <c r="EI26" i="1"/>
  <c r="EQ87" i="1"/>
  <c r="EQ207" i="1" s="1"/>
  <c r="ED87" i="1"/>
  <c r="ED207" i="1" s="1"/>
  <c r="DQ87" i="1"/>
  <c r="EM129" i="1"/>
  <c r="EM207" i="1" s="1"/>
  <c r="EE87" i="1"/>
  <c r="F12" i="3" s="1"/>
  <c r="EC58" i="1"/>
  <c r="EC207" i="1" s="1"/>
  <c r="N47" i="3"/>
  <c r="BD207" i="1"/>
  <c r="X137" i="1"/>
  <c r="BE137" i="1" s="1"/>
  <c r="X197" i="1"/>
  <c r="BE197" i="1" s="1"/>
  <c r="X142" i="1"/>
  <c r="BE142" i="1" s="1"/>
  <c r="X139" i="1"/>
  <c r="BE139" i="1" s="1"/>
  <c r="X201" i="1"/>
  <c r="BE201" i="1" s="1"/>
  <c r="X145" i="1"/>
  <c r="BE145" i="1" s="1"/>
  <c r="X135" i="1"/>
  <c r="BE135" i="1" s="1"/>
  <c r="X176" i="1"/>
  <c r="BE176" i="1" s="1"/>
  <c r="X180" i="1"/>
  <c r="BE180" i="1" s="1"/>
  <c r="X188" i="1"/>
  <c r="BE188" i="1" s="1"/>
  <c r="X163" i="1"/>
  <c r="BE163" i="1" s="1"/>
  <c r="X156" i="1"/>
  <c r="BE156" i="1" s="1"/>
  <c r="X189" i="1"/>
  <c r="BE189" i="1" s="1"/>
  <c r="X200" i="1"/>
  <c r="BE200" i="1" s="1"/>
  <c r="X181" i="1"/>
  <c r="BE181" i="1" s="1"/>
  <c r="X152" i="1"/>
  <c r="BE152" i="1" s="1"/>
  <c r="X134" i="1"/>
  <c r="BE134" i="1" s="1"/>
  <c r="X193" i="1"/>
  <c r="BE193" i="1" s="1"/>
  <c r="X195" i="1"/>
  <c r="BE195" i="1" s="1"/>
  <c r="X146" i="1"/>
  <c r="BE146" i="1" s="1"/>
  <c r="X147" i="1"/>
  <c r="BE147" i="1" s="1"/>
  <c r="X141" i="1"/>
  <c r="BE141" i="1" s="1"/>
  <c r="X178" i="1"/>
  <c r="BE178" i="1" s="1"/>
  <c r="X191" i="1"/>
  <c r="BE191" i="1" s="1"/>
  <c r="X174" i="1"/>
  <c r="BE174" i="1" s="1"/>
  <c r="X177" i="1"/>
  <c r="BE177" i="1" s="1"/>
  <c r="X186" i="1"/>
  <c r="BE186" i="1" s="1"/>
  <c r="X202" i="1"/>
  <c r="BE202" i="1" s="1"/>
  <c r="X158" i="1"/>
  <c r="BE158" i="1" s="1"/>
  <c r="X172" i="1"/>
  <c r="BE172" i="1" s="1"/>
  <c r="X148" i="1"/>
  <c r="BE148" i="1" s="1"/>
  <c r="X205" i="1"/>
  <c r="BE205" i="1" s="1"/>
  <c r="X203" i="1"/>
  <c r="BE203" i="1" s="1"/>
  <c r="X154" i="1"/>
  <c r="BE154" i="1" s="1"/>
  <c r="X159" i="1"/>
  <c r="BE159" i="1" s="1"/>
  <c r="X171" i="1"/>
  <c r="BE171" i="1" s="1"/>
  <c r="X155" i="1"/>
  <c r="BE155" i="1" s="1"/>
  <c r="X182" i="1"/>
  <c r="BE182" i="1" s="1"/>
  <c r="X144" i="1"/>
  <c r="BE144" i="1" s="1"/>
  <c r="X173" i="1"/>
  <c r="BE173" i="1" s="1"/>
  <c r="X167" i="1"/>
  <c r="BE167" i="1" s="1"/>
  <c r="X162" i="1"/>
  <c r="BE162" i="1" s="1"/>
  <c r="X160" i="1"/>
  <c r="BE160" i="1" s="1"/>
  <c r="X153" i="1"/>
  <c r="BE153" i="1" s="1"/>
  <c r="X170" i="1"/>
  <c r="BE170" i="1" s="1"/>
  <c r="X196" i="1"/>
  <c r="BE196" i="1" s="1"/>
  <c r="X187" i="1"/>
  <c r="BE187" i="1" s="1"/>
  <c r="X190" i="1"/>
  <c r="BE190" i="1" s="1"/>
  <c r="X198" i="1"/>
  <c r="BE198" i="1" s="1"/>
  <c r="X165" i="1"/>
  <c r="BE165" i="1" s="1"/>
  <c r="X166" i="1"/>
  <c r="BE166" i="1" s="1"/>
  <c r="X199" i="1"/>
  <c r="BE199" i="1" s="1"/>
  <c r="X143" i="1"/>
  <c r="BE143" i="1" s="1"/>
  <c r="X185" i="1"/>
  <c r="BE185" i="1" s="1"/>
  <c r="X179" i="1"/>
  <c r="BE179" i="1" s="1"/>
  <c r="X157" i="1"/>
  <c r="BE157" i="1" s="1"/>
  <c r="X184" i="1"/>
  <c r="BE184" i="1" s="1"/>
  <c r="X169" i="1"/>
  <c r="BE169" i="1" s="1"/>
  <c r="X136" i="1"/>
  <c r="BE136" i="1" s="1"/>
  <c r="X194" i="1"/>
  <c r="BE194" i="1" s="1"/>
  <c r="X161" i="1"/>
  <c r="BE161" i="1" s="1"/>
  <c r="X150" i="1"/>
  <c r="BE150" i="1" s="1"/>
  <c r="X192" i="1"/>
  <c r="BE192" i="1" s="1"/>
  <c r="X168" i="1"/>
  <c r="BE168" i="1" s="1"/>
  <c r="X140" i="1"/>
  <c r="BE140" i="1" s="1"/>
  <c r="X204" i="1"/>
  <c r="BE204" i="1" s="1"/>
  <c r="X164" i="1"/>
  <c r="BE164" i="1" s="1"/>
  <c r="X175" i="1"/>
  <c r="BE175" i="1" s="1"/>
  <c r="X138" i="1"/>
  <c r="BE138" i="1" s="1"/>
  <c r="X149" i="1"/>
  <c r="BE149" i="1" s="1"/>
  <c r="X151" i="1"/>
  <c r="BE151" i="1" s="1"/>
  <c r="X183" i="1"/>
  <c r="BE183" i="1" s="1"/>
  <c r="X133" i="1"/>
  <c r="BE133" i="1" s="1"/>
  <c r="Y16" i="1"/>
  <c r="J32" i="3" l="1"/>
  <c r="D32" i="3"/>
  <c r="H32" i="3"/>
  <c r="H33" i="3" s="1"/>
  <c r="G32" i="3"/>
  <c r="G33" i="3" s="1"/>
  <c r="F32" i="3"/>
  <c r="F33" i="3" s="1"/>
  <c r="N32" i="3"/>
  <c r="N33" i="3" s="1"/>
  <c r="C33" i="3"/>
  <c r="D66" i="3"/>
  <c r="E63" i="3" s="1"/>
  <c r="E66" i="3" s="1"/>
  <c r="F63" i="3" s="1"/>
  <c r="F66" i="3" s="1"/>
  <c r="G63" i="3" s="1"/>
  <c r="G66" i="3" s="1"/>
  <c r="H63" i="3" s="1"/>
  <c r="H66" i="3" s="1"/>
  <c r="I63" i="3" s="1"/>
  <c r="K32" i="3"/>
  <c r="K33" i="3" s="1"/>
  <c r="L32" i="3"/>
  <c r="L33" i="3" s="1"/>
  <c r="D33" i="3"/>
  <c r="EH207" i="1"/>
  <c r="J33" i="3"/>
  <c r="C52" i="3"/>
  <c r="M12" i="3"/>
  <c r="D12" i="3"/>
  <c r="D14" i="3" s="1"/>
  <c r="E11" i="3" s="1"/>
  <c r="N12" i="3"/>
  <c r="EI207" i="1"/>
  <c r="J64" i="3"/>
  <c r="E12" i="3"/>
  <c r="I64" i="3"/>
  <c r="EE207" i="1"/>
  <c r="DQ207" i="1"/>
  <c r="E29" i="3"/>
  <c r="E32" i="3" s="1"/>
  <c r="E13" i="3"/>
  <c r="J12" i="3"/>
  <c r="EU207" i="1"/>
  <c r="I65" i="3"/>
  <c r="M25" i="3"/>
  <c r="M32" i="3" s="1"/>
  <c r="M33" i="3" s="1"/>
  <c r="I22" i="3"/>
  <c r="I32" i="3" s="1"/>
  <c r="I33" i="3" s="1"/>
  <c r="M13" i="3"/>
  <c r="I13" i="3"/>
  <c r="BE17" i="1"/>
  <c r="D68" i="3" s="1"/>
  <c r="Y188" i="1"/>
  <c r="Y201" i="1"/>
  <c r="Y134" i="1"/>
  <c r="Y197" i="1"/>
  <c r="Y142" i="1"/>
  <c r="Y152" i="1"/>
  <c r="Y156" i="1"/>
  <c r="Y200" i="1"/>
  <c r="Y135" i="1"/>
  <c r="Y176" i="1"/>
  <c r="Y180" i="1"/>
  <c r="Y195" i="1"/>
  <c r="Y193" i="1"/>
  <c r="Y181" i="1"/>
  <c r="Y139" i="1"/>
  <c r="Y146" i="1"/>
  <c r="Y145" i="1"/>
  <c r="Y137" i="1"/>
  <c r="Y163" i="1"/>
  <c r="Y158" i="1"/>
  <c r="Y170" i="1"/>
  <c r="Y190" i="1"/>
  <c r="Y153" i="1"/>
  <c r="Y198" i="1"/>
  <c r="Y147" i="1"/>
  <c r="Y189" i="1"/>
  <c r="Y141" i="1"/>
  <c r="Y199" i="1"/>
  <c r="Y196" i="1"/>
  <c r="Y174" i="1"/>
  <c r="Y177" i="1"/>
  <c r="Y136" i="1"/>
  <c r="Y186" i="1"/>
  <c r="Y165" i="1"/>
  <c r="Y159" i="1"/>
  <c r="Y178" i="1"/>
  <c r="Y203" i="1"/>
  <c r="Y154" i="1"/>
  <c r="Y148" i="1"/>
  <c r="Y171" i="1"/>
  <c r="Y202" i="1"/>
  <c r="Y155" i="1"/>
  <c r="Y182" i="1"/>
  <c r="Y167" i="1"/>
  <c r="Y164" i="1"/>
  <c r="Y149" i="1"/>
  <c r="Y205" i="1"/>
  <c r="Y172" i="1"/>
  <c r="Y144" i="1"/>
  <c r="Y143" i="1"/>
  <c r="Y175" i="1"/>
  <c r="Y204" i="1"/>
  <c r="Y151" i="1"/>
  <c r="Y140" i="1"/>
  <c r="Y184" i="1"/>
  <c r="Y138" i="1"/>
  <c r="Y187" i="1"/>
  <c r="Y179" i="1"/>
  <c r="Y157" i="1"/>
  <c r="Y169" i="1"/>
  <c r="Y191" i="1"/>
  <c r="Y173" i="1"/>
  <c r="Y194" i="1"/>
  <c r="Y185" i="1"/>
  <c r="Y162" i="1"/>
  <c r="Y150" i="1"/>
  <c r="Y168" i="1"/>
  <c r="Y161" i="1"/>
  <c r="Y160" i="1"/>
  <c r="Y166" i="1"/>
  <c r="Y192" i="1"/>
  <c r="Y183" i="1"/>
  <c r="Y133" i="1"/>
  <c r="Z16" i="1"/>
  <c r="E33" i="3" l="1"/>
  <c r="E14" i="3"/>
  <c r="F11" i="3" s="1"/>
  <c r="F14" i="3" s="1"/>
  <c r="G11" i="3" s="1"/>
  <c r="G14" i="3" s="1"/>
  <c r="H11" i="3" s="1"/>
  <c r="H14" i="3" s="1"/>
  <c r="I11" i="3" s="1"/>
  <c r="I14" i="3" s="1"/>
  <c r="J11" i="3" s="1"/>
  <c r="J14" i="3" s="1"/>
  <c r="K11" i="3" s="1"/>
  <c r="K14" i="3" s="1"/>
  <c r="L11" i="3" s="1"/>
  <c r="L14" i="3" s="1"/>
  <c r="M11" i="3" s="1"/>
  <c r="M14" i="3" s="1"/>
  <c r="N11" i="3" s="1"/>
  <c r="N14" i="3" s="1"/>
  <c r="I66" i="3"/>
  <c r="J63" i="3" s="1"/>
  <c r="J66" i="3" s="1"/>
  <c r="K63" i="3" s="1"/>
  <c r="K66" i="3" s="1"/>
  <c r="L63" i="3" s="1"/>
  <c r="L66" i="3" s="1"/>
  <c r="M63" i="3" s="1"/>
  <c r="M66" i="3" s="1"/>
  <c r="N63" i="3" s="1"/>
  <c r="N66" i="3" s="1"/>
  <c r="BE207" i="1"/>
  <c r="D41" i="3"/>
  <c r="D51" i="3" s="1"/>
  <c r="D52" i="3" s="1"/>
  <c r="Z195" i="1"/>
  <c r="Z181" i="1"/>
  <c r="Z188" i="1"/>
  <c r="Z145" i="1"/>
  <c r="Z163" i="1"/>
  <c r="Z156" i="1"/>
  <c r="Z139" i="1"/>
  <c r="Z197" i="1"/>
  <c r="Z200" i="1"/>
  <c r="Z142" i="1"/>
  <c r="Z146" i="1"/>
  <c r="Z201" i="1"/>
  <c r="Z152" i="1"/>
  <c r="Z135" i="1"/>
  <c r="Z176" i="1"/>
  <c r="Z137" i="1"/>
  <c r="Z189" i="1"/>
  <c r="Z180" i="1"/>
  <c r="Z134" i="1"/>
  <c r="Z193" i="1"/>
  <c r="Z155" i="1"/>
  <c r="Z196" i="1"/>
  <c r="Z174" i="1"/>
  <c r="Z136" i="1"/>
  <c r="Z159" i="1"/>
  <c r="Z199" i="1"/>
  <c r="Z147" i="1"/>
  <c r="Z202" i="1"/>
  <c r="Z205" i="1"/>
  <c r="Z172" i="1"/>
  <c r="Z191" i="1"/>
  <c r="Z153" i="1"/>
  <c r="Z170" i="1"/>
  <c r="Z141" i="1"/>
  <c r="Z182" i="1"/>
  <c r="Z171" i="1"/>
  <c r="Z186" i="1"/>
  <c r="Z148" i="1"/>
  <c r="Z165" i="1"/>
  <c r="Z154" i="1"/>
  <c r="Z178" i="1"/>
  <c r="Z187" i="1"/>
  <c r="Z198" i="1"/>
  <c r="Z203" i="1"/>
  <c r="Z150" i="1"/>
  <c r="Z173" i="1"/>
  <c r="Z192" i="1"/>
  <c r="Z204" i="1"/>
  <c r="Z158" i="1"/>
  <c r="Z167" i="1"/>
  <c r="Z177" i="1"/>
  <c r="Z160" i="1"/>
  <c r="Z164" i="1"/>
  <c r="Z190" i="1"/>
  <c r="Z143" i="1"/>
  <c r="Z168" i="1"/>
  <c r="Z179" i="1"/>
  <c r="Z138" i="1"/>
  <c r="Z157" i="1"/>
  <c r="Z140" i="1"/>
  <c r="Z149" i="1"/>
  <c r="Z184" i="1"/>
  <c r="Z144" i="1"/>
  <c r="Z161" i="1"/>
  <c r="Z175" i="1"/>
  <c r="Z151" i="1"/>
  <c r="Z194" i="1"/>
  <c r="Z166" i="1"/>
  <c r="Z185" i="1"/>
  <c r="Z169" i="1"/>
  <c r="Z162" i="1"/>
  <c r="Z183" i="1"/>
  <c r="Z133" i="1"/>
  <c r="AA16" i="1"/>
  <c r="AA201" i="1" l="1"/>
  <c r="BF201" i="1" s="1"/>
  <c r="AA156" i="1"/>
  <c r="BF156" i="1" s="1"/>
  <c r="AA180" i="1"/>
  <c r="BF180" i="1" s="1"/>
  <c r="AA189" i="1"/>
  <c r="BF189" i="1" s="1"/>
  <c r="AA146" i="1"/>
  <c r="BF146" i="1" s="1"/>
  <c r="AA200" i="1"/>
  <c r="BF200" i="1" s="1"/>
  <c r="AA137" i="1"/>
  <c r="BF137" i="1" s="1"/>
  <c r="AA181" i="1"/>
  <c r="BF181" i="1" s="1"/>
  <c r="AA197" i="1"/>
  <c r="BF197" i="1" s="1"/>
  <c r="AA195" i="1"/>
  <c r="BF195" i="1" s="1"/>
  <c r="AA176" i="1"/>
  <c r="BF176" i="1" s="1"/>
  <c r="AA188" i="1"/>
  <c r="BF188" i="1" s="1"/>
  <c r="AA163" i="1"/>
  <c r="BF163" i="1" s="1"/>
  <c r="AA134" i="1"/>
  <c r="BF134" i="1" s="1"/>
  <c r="AA142" i="1"/>
  <c r="BF142" i="1" s="1"/>
  <c r="AA139" i="1"/>
  <c r="BF139" i="1" s="1"/>
  <c r="AA145" i="1"/>
  <c r="BF145" i="1" s="1"/>
  <c r="AA135" i="1"/>
  <c r="BF135" i="1" s="1"/>
  <c r="AA193" i="1"/>
  <c r="BF193" i="1" s="1"/>
  <c r="AA152" i="1"/>
  <c r="BF152" i="1" s="1"/>
  <c r="AA177" i="1"/>
  <c r="BF177" i="1" s="1"/>
  <c r="AA148" i="1"/>
  <c r="BF148" i="1" s="1"/>
  <c r="AA198" i="1"/>
  <c r="BF198" i="1" s="1"/>
  <c r="AA158" i="1"/>
  <c r="BF158" i="1" s="1"/>
  <c r="AA186" i="1"/>
  <c r="BF186" i="1" s="1"/>
  <c r="AA171" i="1"/>
  <c r="BF171" i="1" s="1"/>
  <c r="AA199" i="1"/>
  <c r="BF199" i="1" s="1"/>
  <c r="AA141" i="1"/>
  <c r="BF141" i="1" s="1"/>
  <c r="AA153" i="1"/>
  <c r="BF153" i="1" s="1"/>
  <c r="AA196" i="1"/>
  <c r="BF196" i="1" s="1"/>
  <c r="AA174" i="1"/>
  <c r="BF174" i="1" s="1"/>
  <c r="AA147" i="1"/>
  <c r="BF147" i="1" s="1"/>
  <c r="AA144" i="1"/>
  <c r="BF144" i="1" s="1"/>
  <c r="AA190" i="1"/>
  <c r="BF190" i="1" s="1"/>
  <c r="AA159" i="1"/>
  <c r="BF159" i="1" s="1"/>
  <c r="AA178" i="1"/>
  <c r="BF178" i="1" s="1"/>
  <c r="AA136" i="1"/>
  <c r="BF136" i="1" s="1"/>
  <c r="AA165" i="1"/>
  <c r="BF165" i="1" s="1"/>
  <c r="AA154" i="1"/>
  <c r="BF154" i="1" s="1"/>
  <c r="AA140" i="1"/>
  <c r="BF140" i="1" s="1"/>
  <c r="AA164" i="1"/>
  <c r="BF164" i="1" s="1"/>
  <c r="AA184" i="1"/>
  <c r="BF184" i="1" s="1"/>
  <c r="AA161" i="1"/>
  <c r="BF161" i="1" s="1"/>
  <c r="AA138" i="1"/>
  <c r="BF138" i="1" s="1"/>
  <c r="AA202" i="1"/>
  <c r="BF202" i="1" s="1"/>
  <c r="AA170" i="1"/>
  <c r="BF170" i="1" s="1"/>
  <c r="AA155" i="1"/>
  <c r="BF155" i="1" s="1"/>
  <c r="AA203" i="1"/>
  <c r="BF203" i="1" s="1"/>
  <c r="AA182" i="1"/>
  <c r="BF182" i="1" s="1"/>
  <c r="AA191" i="1"/>
  <c r="BF191" i="1" s="1"/>
  <c r="AA172" i="1"/>
  <c r="BF172" i="1" s="1"/>
  <c r="AA187" i="1"/>
  <c r="BF187" i="1" s="1"/>
  <c r="AA160" i="1"/>
  <c r="BF160" i="1" s="1"/>
  <c r="AA173" i="1"/>
  <c r="BF173" i="1" s="1"/>
  <c r="AA166" i="1"/>
  <c r="BF166" i="1" s="1"/>
  <c r="AA150" i="1"/>
  <c r="BF150" i="1" s="1"/>
  <c r="AA149" i="1"/>
  <c r="BF149" i="1" s="1"/>
  <c r="AA185" i="1"/>
  <c r="BF185" i="1" s="1"/>
  <c r="AA162" i="1"/>
  <c r="BF162" i="1" s="1"/>
  <c r="AA168" i="1"/>
  <c r="BF168" i="1" s="1"/>
  <c r="AA175" i="1"/>
  <c r="BF175" i="1" s="1"/>
  <c r="AA151" i="1"/>
  <c r="BF151" i="1" s="1"/>
  <c r="AA167" i="1"/>
  <c r="BF167" i="1" s="1"/>
  <c r="AA179" i="1"/>
  <c r="BF179" i="1" s="1"/>
  <c r="AA143" i="1"/>
  <c r="BF143" i="1" s="1"/>
  <c r="AA194" i="1"/>
  <c r="BF194" i="1" s="1"/>
  <c r="AA157" i="1"/>
  <c r="BF157" i="1" s="1"/>
  <c r="AA169" i="1"/>
  <c r="BF169" i="1" s="1"/>
  <c r="AA204" i="1"/>
  <c r="BF204" i="1" s="1"/>
  <c r="AA205" i="1"/>
  <c r="BF205" i="1" s="1"/>
  <c r="AA192" i="1"/>
  <c r="BF192" i="1" s="1"/>
  <c r="AA183" i="1"/>
  <c r="BF183" i="1" s="1"/>
  <c r="AA133" i="1"/>
  <c r="BF133" i="1" s="1"/>
  <c r="AB16" i="1"/>
  <c r="BF17" i="1" l="1"/>
  <c r="E68" i="3" s="1"/>
  <c r="AB195" i="1"/>
  <c r="AB137" i="1"/>
  <c r="AB152" i="1"/>
  <c r="AB197" i="1"/>
  <c r="AB200" i="1"/>
  <c r="AB188" i="1"/>
  <c r="AB134" i="1"/>
  <c r="AB163" i="1"/>
  <c r="AB180" i="1"/>
  <c r="AB156" i="1"/>
  <c r="AB145" i="1"/>
  <c r="AB193" i="1"/>
  <c r="AB176" i="1"/>
  <c r="AB142" i="1"/>
  <c r="AB181" i="1"/>
  <c r="AB135" i="1"/>
  <c r="AB139" i="1"/>
  <c r="AB146" i="1"/>
  <c r="AB189" i="1"/>
  <c r="AB201" i="1"/>
  <c r="AB202" i="1"/>
  <c r="AB205" i="1"/>
  <c r="AB141" i="1"/>
  <c r="AB172" i="1"/>
  <c r="AB191" i="1"/>
  <c r="AB178" i="1"/>
  <c r="AB171" i="1"/>
  <c r="AB196" i="1"/>
  <c r="AB174" i="1"/>
  <c r="AB165" i="1"/>
  <c r="AB153" i="1"/>
  <c r="AB186" i="1"/>
  <c r="AB136" i="1"/>
  <c r="AB170" i="1"/>
  <c r="AB187" i="1"/>
  <c r="AB167" i="1"/>
  <c r="AB147" i="1"/>
  <c r="AB143" i="1"/>
  <c r="AB198" i="1"/>
  <c r="AB144" i="1"/>
  <c r="AB148" i="1"/>
  <c r="AB159" i="1"/>
  <c r="AB162" i="1"/>
  <c r="AB154" i="1"/>
  <c r="AB190" i="1"/>
  <c r="AB160" i="1"/>
  <c r="AB158" i="1"/>
  <c r="AB155" i="1"/>
  <c r="AB199" i="1"/>
  <c r="AB182" i="1"/>
  <c r="AB164" i="1"/>
  <c r="AB169" i="1"/>
  <c r="AB149" i="1"/>
  <c r="AB177" i="1"/>
  <c r="AB166" i="1"/>
  <c r="AB203" i="1"/>
  <c r="AB185" i="1"/>
  <c r="AB138" i="1"/>
  <c r="AB168" i="1"/>
  <c r="AB179" i="1"/>
  <c r="AB151" i="1"/>
  <c r="AB157" i="1"/>
  <c r="AB150" i="1"/>
  <c r="AB192" i="1"/>
  <c r="AB204" i="1"/>
  <c r="AB184" i="1"/>
  <c r="AB161" i="1"/>
  <c r="AB175" i="1"/>
  <c r="AB140" i="1"/>
  <c r="AB173" i="1"/>
  <c r="AB194" i="1"/>
  <c r="AB183" i="1"/>
  <c r="AB133" i="1"/>
  <c r="AC16" i="1"/>
  <c r="BF207" i="1" l="1"/>
  <c r="E41" i="3"/>
  <c r="E51" i="3" s="1"/>
  <c r="AC197" i="1"/>
  <c r="AC152" i="1"/>
  <c r="AC189" i="1"/>
  <c r="AC200" i="1"/>
  <c r="AC135" i="1"/>
  <c r="AC137" i="1"/>
  <c r="AC134" i="1"/>
  <c r="AC201" i="1"/>
  <c r="AC176" i="1"/>
  <c r="AC195" i="1"/>
  <c r="AC156" i="1"/>
  <c r="AC180" i="1"/>
  <c r="AC146" i="1"/>
  <c r="AC142" i="1"/>
  <c r="AC193" i="1"/>
  <c r="AC188" i="1"/>
  <c r="AC181" i="1"/>
  <c r="AC163" i="1"/>
  <c r="AC145" i="1"/>
  <c r="AC139" i="1"/>
  <c r="AC148" i="1"/>
  <c r="AC203" i="1"/>
  <c r="AC199" i="1"/>
  <c r="AC177" i="1"/>
  <c r="AC158" i="1"/>
  <c r="AC182" i="1"/>
  <c r="AC171" i="1"/>
  <c r="AC159" i="1"/>
  <c r="AC170" i="1"/>
  <c r="AC153" i="1"/>
  <c r="AC186" i="1"/>
  <c r="AC136" i="1"/>
  <c r="AC191" i="1"/>
  <c r="AC160" i="1"/>
  <c r="AC205" i="1"/>
  <c r="AC172" i="1"/>
  <c r="AC187" i="1"/>
  <c r="AC140" i="1"/>
  <c r="AC196" i="1"/>
  <c r="AC174" i="1"/>
  <c r="AC147" i="1"/>
  <c r="AC167" i="1"/>
  <c r="AC198" i="1"/>
  <c r="AC144" i="1"/>
  <c r="AC141" i="1"/>
  <c r="AC178" i="1"/>
  <c r="AC165" i="1"/>
  <c r="AC150" i="1"/>
  <c r="AC166" i="1"/>
  <c r="AC154" i="1"/>
  <c r="AC164" i="1"/>
  <c r="AC202" i="1"/>
  <c r="AC194" i="1"/>
  <c r="AC155" i="1"/>
  <c r="AC179" i="1"/>
  <c r="AC173" i="1"/>
  <c r="AC161" i="1"/>
  <c r="AC192" i="1"/>
  <c r="AC143" i="1"/>
  <c r="AC184" i="1"/>
  <c r="AC169" i="1"/>
  <c r="AC190" i="1"/>
  <c r="AC162" i="1"/>
  <c r="AC204" i="1"/>
  <c r="AC149" i="1"/>
  <c r="AC168" i="1"/>
  <c r="AC185" i="1"/>
  <c r="AC138" i="1"/>
  <c r="AC151" i="1"/>
  <c r="AC157" i="1"/>
  <c r="AC175" i="1"/>
  <c r="AC183" i="1"/>
  <c r="AC133" i="1"/>
  <c r="AD16" i="1"/>
  <c r="E52" i="3" l="1"/>
  <c r="AD200" i="1"/>
  <c r="BG200" i="1" s="1"/>
  <c r="AD181" i="1"/>
  <c r="BG181" i="1" s="1"/>
  <c r="AD189" i="1"/>
  <c r="BG189" i="1" s="1"/>
  <c r="AD176" i="1"/>
  <c r="BG176" i="1" s="1"/>
  <c r="AD193" i="1"/>
  <c r="BG193" i="1" s="1"/>
  <c r="AD201" i="1"/>
  <c r="BG201" i="1" s="1"/>
  <c r="AD146" i="1"/>
  <c r="BG146" i="1" s="1"/>
  <c r="AD188" i="1"/>
  <c r="BG188" i="1" s="1"/>
  <c r="AD197" i="1"/>
  <c r="BG197" i="1" s="1"/>
  <c r="AD152" i="1"/>
  <c r="BG152" i="1" s="1"/>
  <c r="AD139" i="1"/>
  <c r="BG139" i="1" s="1"/>
  <c r="AD195" i="1"/>
  <c r="BG195" i="1" s="1"/>
  <c r="AD156" i="1"/>
  <c r="BG156" i="1" s="1"/>
  <c r="AD180" i="1"/>
  <c r="BG180" i="1" s="1"/>
  <c r="AD142" i="1"/>
  <c r="BG142" i="1" s="1"/>
  <c r="AD135" i="1"/>
  <c r="BG135" i="1" s="1"/>
  <c r="AD137" i="1"/>
  <c r="BG137" i="1" s="1"/>
  <c r="AD134" i="1"/>
  <c r="BG134" i="1" s="1"/>
  <c r="AD163" i="1"/>
  <c r="BG163" i="1" s="1"/>
  <c r="AD145" i="1"/>
  <c r="BG145" i="1" s="1"/>
  <c r="AD153" i="1"/>
  <c r="BG153" i="1" s="1"/>
  <c r="AD172" i="1"/>
  <c r="BG172" i="1" s="1"/>
  <c r="AD147" i="1"/>
  <c r="BG147" i="1" s="1"/>
  <c r="AD202" i="1"/>
  <c r="BG202" i="1" s="1"/>
  <c r="AD136" i="1"/>
  <c r="BG136" i="1" s="1"/>
  <c r="AD205" i="1"/>
  <c r="BG205" i="1" s="1"/>
  <c r="AD158" i="1"/>
  <c r="BG158" i="1" s="1"/>
  <c r="AD182" i="1"/>
  <c r="BG182" i="1" s="1"/>
  <c r="AD171" i="1"/>
  <c r="BG171" i="1" s="1"/>
  <c r="AD186" i="1"/>
  <c r="BG186" i="1" s="1"/>
  <c r="AD177" i="1"/>
  <c r="BG177" i="1" s="1"/>
  <c r="AD148" i="1"/>
  <c r="BG148" i="1" s="1"/>
  <c r="AD190" i="1"/>
  <c r="BG190" i="1" s="1"/>
  <c r="AD144" i="1"/>
  <c r="BG144" i="1" s="1"/>
  <c r="AD199" i="1"/>
  <c r="BG199" i="1" s="1"/>
  <c r="AD170" i="1"/>
  <c r="BG170" i="1" s="1"/>
  <c r="AD155" i="1"/>
  <c r="BG155" i="1" s="1"/>
  <c r="AD203" i="1"/>
  <c r="BG203" i="1" s="1"/>
  <c r="AD160" i="1"/>
  <c r="BG160" i="1" s="1"/>
  <c r="AD196" i="1"/>
  <c r="BG196" i="1" s="1"/>
  <c r="AD198" i="1"/>
  <c r="BG198" i="1" s="1"/>
  <c r="AD178" i="1"/>
  <c r="BG178" i="1" s="1"/>
  <c r="AD187" i="1"/>
  <c r="BG187" i="1" s="1"/>
  <c r="AD167" i="1"/>
  <c r="BG167" i="1" s="1"/>
  <c r="AD143" i="1"/>
  <c r="BG143" i="1" s="1"/>
  <c r="AD174" i="1"/>
  <c r="BG174" i="1" s="1"/>
  <c r="AD154" i="1"/>
  <c r="BG154" i="1" s="1"/>
  <c r="AD173" i="1"/>
  <c r="BG173" i="1" s="1"/>
  <c r="AD194" i="1"/>
  <c r="BG194" i="1" s="1"/>
  <c r="AD157" i="1"/>
  <c r="BG157" i="1" s="1"/>
  <c r="AD185" i="1"/>
  <c r="BG185" i="1" s="1"/>
  <c r="AD140" i="1"/>
  <c r="BG140" i="1" s="1"/>
  <c r="AD159" i="1"/>
  <c r="BG159" i="1" s="1"/>
  <c r="AD191" i="1"/>
  <c r="BG191" i="1" s="1"/>
  <c r="AD164" i="1"/>
  <c r="BG164" i="1" s="1"/>
  <c r="AD184" i="1"/>
  <c r="BG184" i="1" s="1"/>
  <c r="AD149" i="1"/>
  <c r="BG149" i="1" s="1"/>
  <c r="AD175" i="1"/>
  <c r="BG175" i="1" s="1"/>
  <c r="AD161" i="1"/>
  <c r="BG161" i="1" s="1"/>
  <c r="AD192" i="1"/>
  <c r="BG192" i="1" s="1"/>
  <c r="AD166" i="1"/>
  <c r="BG166" i="1" s="1"/>
  <c r="AD204" i="1"/>
  <c r="BG204" i="1" s="1"/>
  <c r="AD162" i="1"/>
  <c r="BG162" i="1" s="1"/>
  <c r="AD169" i="1"/>
  <c r="BG169" i="1" s="1"/>
  <c r="AD179" i="1"/>
  <c r="BG179" i="1" s="1"/>
  <c r="AD141" i="1"/>
  <c r="BG141" i="1" s="1"/>
  <c r="AD165" i="1"/>
  <c r="BG165" i="1" s="1"/>
  <c r="AD150" i="1"/>
  <c r="BG150" i="1" s="1"/>
  <c r="AD168" i="1"/>
  <c r="BG168" i="1" s="1"/>
  <c r="AD138" i="1"/>
  <c r="BG138" i="1" s="1"/>
  <c r="AD151" i="1"/>
  <c r="BG151" i="1" s="1"/>
  <c r="AD183" i="1"/>
  <c r="BG183" i="1" s="1"/>
  <c r="AD133" i="1"/>
  <c r="BG133" i="1" s="1"/>
  <c r="AE16" i="1"/>
  <c r="BG17" i="1" l="1"/>
  <c r="F68" i="3" s="1"/>
  <c r="AE189" i="1"/>
  <c r="AE163" i="1"/>
  <c r="AE180" i="1"/>
  <c r="AE201" i="1"/>
  <c r="AE176" i="1"/>
  <c r="AE200" i="1"/>
  <c r="AE181" i="1"/>
  <c r="AE193" i="1"/>
  <c r="AE197" i="1"/>
  <c r="AE137" i="1"/>
  <c r="AE188" i="1"/>
  <c r="AE142" i="1"/>
  <c r="AE145" i="1"/>
  <c r="AE156" i="1"/>
  <c r="AE152" i="1"/>
  <c r="AE135" i="1"/>
  <c r="AE134" i="1"/>
  <c r="AE195" i="1"/>
  <c r="AE139" i="1"/>
  <c r="AE159" i="1"/>
  <c r="AE171" i="1"/>
  <c r="AE198" i="1"/>
  <c r="AE186" i="1"/>
  <c r="AE172" i="1"/>
  <c r="AE199" i="1"/>
  <c r="AE196" i="1"/>
  <c r="AE148" i="1"/>
  <c r="AE160" i="1"/>
  <c r="AE203" i="1"/>
  <c r="AE178" i="1"/>
  <c r="AE202" i="1"/>
  <c r="AE136" i="1"/>
  <c r="AE158" i="1"/>
  <c r="AE141" i="1"/>
  <c r="AE191" i="1"/>
  <c r="AE187" i="1"/>
  <c r="AE153" i="1"/>
  <c r="AE170" i="1"/>
  <c r="AE177" i="1"/>
  <c r="AE190" i="1"/>
  <c r="AE143" i="1"/>
  <c r="AE174" i="1"/>
  <c r="AE182" i="1"/>
  <c r="AE147" i="1"/>
  <c r="AE146" i="1"/>
  <c r="AE205" i="1"/>
  <c r="AE155" i="1"/>
  <c r="AE167" i="1"/>
  <c r="AE144" i="1"/>
  <c r="AE166" i="1"/>
  <c r="AE169" i="1"/>
  <c r="AE165" i="1"/>
  <c r="AE140" i="1"/>
  <c r="AE161" i="1"/>
  <c r="AE194" i="1"/>
  <c r="AE154" i="1"/>
  <c r="AE164" i="1"/>
  <c r="AE150" i="1"/>
  <c r="AE138" i="1"/>
  <c r="AE173" i="1"/>
  <c r="AE184" i="1"/>
  <c r="AE175" i="1"/>
  <c r="AE192" i="1"/>
  <c r="AE149" i="1"/>
  <c r="AE162" i="1"/>
  <c r="AE204" i="1"/>
  <c r="AE179" i="1"/>
  <c r="AE168" i="1"/>
  <c r="AE157" i="1"/>
  <c r="AE185" i="1"/>
  <c r="AE151" i="1"/>
  <c r="AE183" i="1"/>
  <c r="AE133" i="1"/>
  <c r="AF16" i="1"/>
  <c r="BG207" i="1" l="1"/>
  <c r="F41" i="3"/>
  <c r="F51" i="3" s="1"/>
  <c r="AF188" i="1"/>
  <c r="AF142" i="1"/>
  <c r="AF176" i="1"/>
  <c r="AF180" i="1"/>
  <c r="AF163" i="1"/>
  <c r="AF181" i="1"/>
  <c r="AF193" i="1"/>
  <c r="AF146" i="1"/>
  <c r="AF200" i="1"/>
  <c r="AF156" i="1"/>
  <c r="AF197" i="1"/>
  <c r="AF135" i="1"/>
  <c r="AF189" i="1"/>
  <c r="AF134" i="1"/>
  <c r="AF145" i="1"/>
  <c r="AF152" i="1"/>
  <c r="AF195" i="1"/>
  <c r="AF137" i="1"/>
  <c r="AF201" i="1"/>
  <c r="AF139" i="1"/>
  <c r="AF170" i="1"/>
  <c r="AF205" i="1"/>
  <c r="AF158" i="1"/>
  <c r="AF155" i="1"/>
  <c r="AF154" i="1"/>
  <c r="AF174" i="1"/>
  <c r="AF187" i="1"/>
  <c r="AF167" i="1"/>
  <c r="AF177" i="1"/>
  <c r="AF147" i="1"/>
  <c r="AF196" i="1"/>
  <c r="AF148" i="1"/>
  <c r="AF191" i="1"/>
  <c r="AF153" i="1"/>
  <c r="AF202" i="1"/>
  <c r="AF190" i="1"/>
  <c r="AF140" i="1"/>
  <c r="AF159" i="1"/>
  <c r="AF136" i="1"/>
  <c r="AF182" i="1"/>
  <c r="AF160" i="1"/>
  <c r="AF161" i="1"/>
  <c r="AF203" i="1"/>
  <c r="AF168" i="1"/>
  <c r="AF157" i="1"/>
  <c r="AF175" i="1"/>
  <c r="AF198" i="1"/>
  <c r="AF199" i="1"/>
  <c r="AF141" i="1"/>
  <c r="AF172" i="1"/>
  <c r="AF144" i="1"/>
  <c r="AF171" i="1"/>
  <c r="AF178" i="1"/>
  <c r="AF165" i="1"/>
  <c r="AF150" i="1"/>
  <c r="AF179" i="1"/>
  <c r="AF169" i="1"/>
  <c r="AF185" i="1"/>
  <c r="AF194" i="1"/>
  <c r="AF138" i="1"/>
  <c r="AF164" i="1"/>
  <c r="AF173" i="1"/>
  <c r="AF184" i="1"/>
  <c r="AF192" i="1"/>
  <c r="AF186" i="1"/>
  <c r="AF143" i="1"/>
  <c r="AF166" i="1"/>
  <c r="AF151" i="1"/>
  <c r="AF162" i="1"/>
  <c r="AF149" i="1"/>
  <c r="AF204" i="1"/>
  <c r="AF183" i="1"/>
  <c r="AF133" i="1"/>
  <c r="AG16" i="1"/>
  <c r="F52" i="3" l="1"/>
  <c r="AG146" i="1"/>
  <c r="AG193" i="1"/>
  <c r="BH193" i="1" s="1"/>
  <c r="AG200" i="1"/>
  <c r="BH200" i="1" s="1"/>
  <c r="AG181" i="1"/>
  <c r="BH181" i="1" s="1"/>
  <c r="AG197" i="1"/>
  <c r="BH197" i="1" s="1"/>
  <c r="AG142" i="1"/>
  <c r="BH142" i="1" s="1"/>
  <c r="AG145" i="1"/>
  <c r="BH145" i="1" s="1"/>
  <c r="AG188" i="1"/>
  <c r="BH188" i="1" s="1"/>
  <c r="AG139" i="1"/>
  <c r="BH139" i="1" s="1"/>
  <c r="AG195" i="1"/>
  <c r="BH195" i="1" s="1"/>
  <c r="AG135" i="1"/>
  <c r="BH135" i="1" s="1"/>
  <c r="AG180" i="1"/>
  <c r="BH180" i="1" s="1"/>
  <c r="AG189" i="1"/>
  <c r="BH189" i="1" s="1"/>
  <c r="AG201" i="1"/>
  <c r="BH201" i="1" s="1"/>
  <c r="AG176" i="1"/>
  <c r="BH176" i="1" s="1"/>
  <c r="AG152" i="1"/>
  <c r="BH152" i="1" s="1"/>
  <c r="AG137" i="1"/>
  <c r="AG163" i="1"/>
  <c r="BH163" i="1" s="1"/>
  <c r="AG134" i="1"/>
  <c r="BH134" i="1" s="1"/>
  <c r="AG141" i="1"/>
  <c r="BH141" i="1" s="1"/>
  <c r="AG178" i="1"/>
  <c r="BH178" i="1" s="1"/>
  <c r="AG182" i="1"/>
  <c r="BH182" i="1" s="1"/>
  <c r="AG170" i="1"/>
  <c r="BH170" i="1" s="1"/>
  <c r="AG156" i="1"/>
  <c r="BH156" i="1" s="1"/>
  <c r="AG171" i="1"/>
  <c r="BH171" i="1" s="1"/>
  <c r="AG159" i="1"/>
  <c r="BH159" i="1" s="1"/>
  <c r="AG199" i="1"/>
  <c r="BH199" i="1" s="1"/>
  <c r="AG174" i="1"/>
  <c r="BH174" i="1" s="1"/>
  <c r="AG186" i="1"/>
  <c r="BH186" i="1" s="1"/>
  <c r="AG187" i="1"/>
  <c r="BH187" i="1" s="1"/>
  <c r="AG155" i="1"/>
  <c r="BH155" i="1" s="1"/>
  <c r="AG158" i="1"/>
  <c r="BH158" i="1" s="1"/>
  <c r="AG191" i="1"/>
  <c r="BH191" i="1" s="1"/>
  <c r="AG165" i="1"/>
  <c r="BH165" i="1" s="1"/>
  <c r="AG160" i="1"/>
  <c r="BH160" i="1" s="1"/>
  <c r="AG196" i="1"/>
  <c r="BH196" i="1" s="1"/>
  <c r="AG190" i="1"/>
  <c r="BH190" i="1" s="1"/>
  <c r="AG202" i="1"/>
  <c r="BH202" i="1" s="1"/>
  <c r="AG177" i="1"/>
  <c r="BH177" i="1" s="1"/>
  <c r="AG136" i="1"/>
  <c r="BH136" i="1" s="1"/>
  <c r="AG205" i="1"/>
  <c r="BH205" i="1" s="1"/>
  <c r="AG148" i="1"/>
  <c r="BH148" i="1" s="1"/>
  <c r="AG153" i="1"/>
  <c r="BH153" i="1" s="1"/>
  <c r="AG198" i="1"/>
  <c r="BH198" i="1" s="1"/>
  <c r="AG172" i="1"/>
  <c r="BH172" i="1" s="1"/>
  <c r="AG203" i="1"/>
  <c r="BH203" i="1" s="1"/>
  <c r="AG143" i="1"/>
  <c r="BH143" i="1" s="1"/>
  <c r="AG167" i="1"/>
  <c r="BH167" i="1" s="1"/>
  <c r="AG144" i="1"/>
  <c r="BH144" i="1" s="1"/>
  <c r="AG154" i="1"/>
  <c r="BH154" i="1" s="1"/>
  <c r="AG157" i="1"/>
  <c r="BH157" i="1" s="1"/>
  <c r="AG173" i="1"/>
  <c r="BH173" i="1" s="1"/>
  <c r="AG185" i="1"/>
  <c r="BH185" i="1" s="1"/>
  <c r="AG149" i="1"/>
  <c r="BH149" i="1" s="1"/>
  <c r="AG204" i="1"/>
  <c r="BH204" i="1" s="1"/>
  <c r="AG168" i="1"/>
  <c r="BH168" i="1" s="1"/>
  <c r="AG179" i="1"/>
  <c r="BH179" i="1" s="1"/>
  <c r="AG169" i="1"/>
  <c r="BH169" i="1" s="1"/>
  <c r="AG147" i="1"/>
  <c r="BH147" i="1" s="1"/>
  <c r="AG162" i="1"/>
  <c r="BH162" i="1" s="1"/>
  <c r="AG151" i="1"/>
  <c r="BH151" i="1" s="1"/>
  <c r="AG140" i="1"/>
  <c r="BH140" i="1" s="1"/>
  <c r="AG164" i="1"/>
  <c r="BH164" i="1" s="1"/>
  <c r="AG194" i="1"/>
  <c r="BH194" i="1" s="1"/>
  <c r="AG161" i="1"/>
  <c r="BH161" i="1" s="1"/>
  <c r="AG138" i="1"/>
  <c r="BH138" i="1" s="1"/>
  <c r="AG175" i="1"/>
  <c r="BH175" i="1" s="1"/>
  <c r="AG192" i="1"/>
  <c r="BH192" i="1" s="1"/>
  <c r="AG184" i="1"/>
  <c r="BH184" i="1" s="1"/>
  <c r="AG150" i="1"/>
  <c r="BH150" i="1" s="1"/>
  <c r="AG166" i="1"/>
  <c r="BH166" i="1" s="1"/>
  <c r="AG183" i="1"/>
  <c r="BH183" i="1" s="1"/>
  <c r="BH146" i="1"/>
  <c r="BH137" i="1"/>
  <c r="AG133" i="1"/>
  <c r="BH133" i="1" s="1"/>
  <c r="AH16" i="1"/>
  <c r="BH17" i="1" l="1"/>
  <c r="G68" i="3" s="1"/>
  <c r="AH188" i="1"/>
  <c r="AH139" i="1"/>
  <c r="AH189" i="1"/>
  <c r="AH176" i="1"/>
  <c r="AH152" i="1"/>
  <c r="AH181" i="1"/>
  <c r="AH142" i="1"/>
  <c r="AH197" i="1"/>
  <c r="AH200" i="1"/>
  <c r="AH163" i="1"/>
  <c r="AH146" i="1"/>
  <c r="AH156" i="1"/>
  <c r="AH145" i="1"/>
  <c r="AH135" i="1"/>
  <c r="AH180" i="1"/>
  <c r="AH201" i="1"/>
  <c r="AH195" i="1"/>
  <c r="AH137" i="1"/>
  <c r="AH134" i="1"/>
  <c r="AH202" i="1"/>
  <c r="AH136" i="1"/>
  <c r="AH203" i="1"/>
  <c r="AH205" i="1"/>
  <c r="AH141" i="1"/>
  <c r="AH191" i="1"/>
  <c r="AH158" i="1"/>
  <c r="AH182" i="1"/>
  <c r="AH193" i="1"/>
  <c r="AH198" i="1"/>
  <c r="AH140" i="1"/>
  <c r="AH177" i="1"/>
  <c r="AH154" i="1"/>
  <c r="AH167" i="1"/>
  <c r="AH155" i="1"/>
  <c r="AH165" i="1"/>
  <c r="AH187" i="1"/>
  <c r="AH143" i="1"/>
  <c r="AH171" i="1"/>
  <c r="AH199" i="1"/>
  <c r="AH170" i="1"/>
  <c r="AH190" i="1"/>
  <c r="AH144" i="1"/>
  <c r="AH159" i="1"/>
  <c r="AH160" i="1"/>
  <c r="AH186" i="1"/>
  <c r="AH178" i="1"/>
  <c r="AH147" i="1"/>
  <c r="AH153" i="1"/>
  <c r="AH174" i="1"/>
  <c r="AH148" i="1"/>
  <c r="AH162" i="1"/>
  <c r="AH166" i="1"/>
  <c r="AH157" i="1"/>
  <c r="AH149" i="1"/>
  <c r="AH151" i="1"/>
  <c r="AH168" i="1"/>
  <c r="AH204" i="1"/>
  <c r="AH196" i="1"/>
  <c r="AH173" i="1"/>
  <c r="AH179" i="1"/>
  <c r="AH185" i="1"/>
  <c r="AH169" i="1"/>
  <c r="AH150" i="1"/>
  <c r="AH172" i="1"/>
  <c r="AH164" i="1"/>
  <c r="AH194" i="1"/>
  <c r="AH161" i="1"/>
  <c r="AH138" i="1"/>
  <c r="AH175" i="1"/>
  <c r="AH184" i="1"/>
  <c r="AH192" i="1"/>
  <c r="AH183" i="1"/>
  <c r="AH133" i="1"/>
  <c r="AI16" i="1"/>
  <c r="BH207" i="1" l="1"/>
  <c r="G41" i="3"/>
  <c r="G51" i="3" s="1"/>
  <c r="G52" i="3" s="1"/>
  <c r="AI195" i="1"/>
  <c r="AI188" i="1"/>
  <c r="AI201" i="1"/>
  <c r="AI146" i="1"/>
  <c r="AI135" i="1"/>
  <c r="AI137" i="1"/>
  <c r="AI193" i="1"/>
  <c r="AI180" i="1"/>
  <c r="AI142" i="1"/>
  <c r="AI181" i="1"/>
  <c r="AI197" i="1"/>
  <c r="AI176" i="1"/>
  <c r="AI156" i="1"/>
  <c r="AI152" i="1"/>
  <c r="AI163" i="1"/>
  <c r="AI145" i="1"/>
  <c r="AI139" i="1"/>
  <c r="AI189" i="1"/>
  <c r="AI134" i="1"/>
  <c r="AI200" i="1"/>
  <c r="AI170" i="1"/>
  <c r="AI147" i="1"/>
  <c r="AI160" i="1"/>
  <c r="AI155" i="1"/>
  <c r="AI198" i="1"/>
  <c r="AI172" i="1"/>
  <c r="AI148" i="1"/>
  <c r="AI190" i="1"/>
  <c r="AI186" i="1"/>
  <c r="AI202" i="1"/>
  <c r="AI191" i="1"/>
  <c r="AI171" i="1"/>
  <c r="AI154" i="1"/>
  <c r="AI140" i="1"/>
  <c r="AI177" i="1"/>
  <c r="AI158" i="1"/>
  <c r="AI174" i="1"/>
  <c r="AI167" i="1"/>
  <c r="AI196" i="1"/>
  <c r="AI136" i="1"/>
  <c r="AI150" i="1"/>
  <c r="AI141" i="1"/>
  <c r="AI194" i="1"/>
  <c r="AI166" i="1"/>
  <c r="AI185" i="1"/>
  <c r="AI199" i="1"/>
  <c r="AI187" i="1"/>
  <c r="AI165" i="1"/>
  <c r="AI159" i="1"/>
  <c r="AI178" i="1"/>
  <c r="AI153" i="1"/>
  <c r="AI205" i="1"/>
  <c r="AI143" i="1"/>
  <c r="AI175" i="1"/>
  <c r="AI184" i="1"/>
  <c r="AI203" i="1"/>
  <c r="AI162" i="1"/>
  <c r="AI144" i="1"/>
  <c r="AI173" i="1"/>
  <c r="AI138" i="1"/>
  <c r="AI157" i="1"/>
  <c r="AI149" i="1"/>
  <c r="AI151" i="1"/>
  <c r="AI168" i="1"/>
  <c r="AI192" i="1"/>
  <c r="AI204" i="1"/>
  <c r="AI179" i="1"/>
  <c r="AI169" i="1"/>
  <c r="AI164" i="1"/>
  <c r="AI182" i="1"/>
  <c r="AI161" i="1"/>
  <c r="AI183" i="1"/>
  <c r="AI133" i="1"/>
  <c r="AJ16" i="1"/>
  <c r="AJ146" i="1" l="1"/>
  <c r="BI146" i="1" s="1"/>
  <c r="AJ188" i="1"/>
  <c r="BI188" i="1" s="1"/>
  <c r="AJ201" i="1"/>
  <c r="BI201" i="1" s="1"/>
  <c r="AJ180" i="1"/>
  <c r="BI180" i="1" s="1"/>
  <c r="AJ200" i="1"/>
  <c r="BI200" i="1" s="1"/>
  <c r="AJ152" i="1"/>
  <c r="BI152" i="1" s="1"/>
  <c r="AJ181" i="1"/>
  <c r="BI181" i="1" s="1"/>
  <c r="AJ193" i="1"/>
  <c r="BI193" i="1" s="1"/>
  <c r="AJ156" i="1"/>
  <c r="BI156" i="1" s="1"/>
  <c r="AJ137" i="1"/>
  <c r="BI137" i="1" s="1"/>
  <c r="AJ197" i="1"/>
  <c r="BI197" i="1" s="1"/>
  <c r="AJ134" i="1"/>
  <c r="BI134" i="1" s="1"/>
  <c r="AJ139" i="1"/>
  <c r="BI139" i="1" s="1"/>
  <c r="AJ189" i="1"/>
  <c r="BI189" i="1" s="1"/>
  <c r="AJ176" i="1"/>
  <c r="BI176" i="1" s="1"/>
  <c r="AJ145" i="1"/>
  <c r="BI145" i="1" s="1"/>
  <c r="AJ135" i="1"/>
  <c r="BI135" i="1" s="1"/>
  <c r="AJ142" i="1"/>
  <c r="BI142" i="1" s="1"/>
  <c r="AJ195" i="1"/>
  <c r="BI195" i="1" s="1"/>
  <c r="AJ163" i="1"/>
  <c r="BI163" i="1" s="1"/>
  <c r="AJ205" i="1"/>
  <c r="BI205" i="1" s="1"/>
  <c r="AJ178" i="1"/>
  <c r="BI178" i="1" s="1"/>
  <c r="AJ174" i="1"/>
  <c r="BI174" i="1" s="1"/>
  <c r="AJ177" i="1"/>
  <c r="BI177" i="1" s="1"/>
  <c r="AJ199" i="1"/>
  <c r="BI199" i="1" s="1"/>
  <c r="AJ196" i="1"/>
  <c r="BI196" i="1" s="1"/>
  <c r="AJ158" i="1"/>
  <c r="BI158" i="1" s="1"/>
  <c r="AJ172" i="1"/>
  <c r="BI172" i="1" s="1"/>
  <c r="AJ182" i="1"/>
  <c r="BI182" i="1" s="1"/>
  <c r="AJ187" i="1"/>
  <c r="BI187" i="1" s="1"/>
  <c r="AJ167" i="1"/>
  <c r="BI167" i="1" s="1"/>
  <c r="AJ141" i="1"/>
  <c r="BI141" i="1" s="1"/>
  <c r="AJ136" i="1"/>
  <c r="BI136" i="1" s="1"/>
  <c r="AJ148" i="1"/>
  <c r="BI148" i="1" s="1"/>
  <c r="AJ159" i="1"/>
  <c r="BI159" i="1" s="1"/>
  <c r="AJ191" i="1"/>
  <c r="BI191" i="1" s="1"/>
  <c r="AJ198" i="1"/>
  <c r="BI198" i="1" s="1"/>
  <c r="AJ147" i="1"/>
  <c r="BI147" i="1" s="1"/>
  <c r="AJ160" i="1"/>
  <c r="BI160" i="1" s="1"/>
  <c r="AJ203" i="1"/>
  <c r="BI203" i="1" s="1"/>
  <c r="AJ144" i="1"/>
  <c r="BI144" i="1" s="1"/>
  <c r="AJ154" i="1"/>
  <c r="BI154" i="1" s="1"/>
  <c r="AJ143" i="1"/>
  <c r="BI143" i="1" s="1"/>
  <c r="AJ140" i="1"/>
  <c r="BI140" i="1" s="1"/>
  <c r="AJ168" i="1"/>
  <c r="BI168" i="1" s="1"/>
  <c r="AJ173" i="1"/>
  <c r="BI173" i="1" s="1"/>
  <c r="AJ171" i="1"/>
  <c r="BI171" i="1" s="1"/>
  <c r="AJ153" i="1"/>
  <c r="BI153" i="1" s="1"/>
  <c r="AJ170" i="1"/>
  <c r="BI170" i="1" s="1"/>
  <c r="AJ190" i="1"/>
  <c r="BI190" i="1" s="1"/>
  <c r="AJ165" i="1"/>
  <c r="BI165" i="1" s="1"/>
  <c r="AJ202" i="1"/>
  <c r="BI202" i="1" s="1"/>
  <c r="AJ186" i="1"/>
  <c r="BI186" i="1" s="1"/>
  <c r="AJ138" i="1"/>
  <c r="BI138" i="1" s="1"/>
  <c r="AJ194" i="1"/>
  <c r="BI194" i="1" s="1"/>
  <c r="AJ161" i="1"/>
  <c r="BI161" i="1" s="1"/>
  <c r="AJ185" i="1"/>
  <c r="BI185" i="1" s="1"/>
  <c r="AJ184" i="1"/>
  <c r="BI184" i="1" s="1"/>
  <c r="AJ175" i="1"/>
  <c r="BI175" i="1" s="1"/>
  <c r="AJ155" i="1"/>
  <c r="BI155" i="1" s="1"/>
  <c r="AJ162" i="1"/>
  <c r="BI162" i="1" s="1"/>
  <c r="AJ166" i="1"/>
  <c r="BI166" i="1" s="1"/>
  <c r="AJ157" i="1"/>
  <c r="BI157" i="1" s="1"/>
  <c r="AJ169" i="1"/>
  <c r="BI169" i="1" s="1"/>
  <c r="AJ192" i="1"/>
  <c r="BI192" i="1" s="1"/>
  <c r="AJ149" i="1"/>
  <c r="BI149" i="1" s="1"/>
  <c r="AJ164" i="1"/>
  <c r="BI164" i="1" s="1"/>
  <c r="AJ151" i="1"/>
  <c r="BI151" i="1" s="1"/>
  <c r="AJ204" i="1"/>
  <c r="BI204" i="1" s="1"/>
  <c r="AJ150" i="1"/>
  <c r="BI150" i="1" s="1"/>
  <c r="AJ179" i="1"/>
  <c r="BI179" i="1" s="1"/>
  <c r="AJ183" i="1"/>
  <c r="BI183" i="1" s="1"/>
  <c r="AJ133" i="1"/>
  <c r="BI133" i="1" s="1"/>
  <c r="AK16" i="1"/>
  <c r="BI17" i="1" l="1"/>
  <c r="H68" i="3" s="1"/>
  <c r="AK188" i="1"/>
  <c r="AK181" i="1"/>
  <c r="AK201" i="1"/>
  <c r="AK197" i="1"/>
  <c r="AK195" i="1"/>
  <c r="AK142" i="1"/>
  <c r="AK152" i="1"/>
  <c r="AK145" i="1"/>
  <c r="AK135" i="1"/>
  <c r="AK180" i="1"/>
  <c r="AK189" i="1"/>
  <c r="AK146" i="1"/>
  <c r="AK193" i="1"/>
  <c r="AK156" i="1"/>
  <c r="AK134" i="1"/>
  <c r="AK139" i="1"/>
  <c r="AK176" i="1"/>
  <c r="AK200" i="1"/>
  <c r="AK163" i="1"/>
  <c r="AK137" i="1"/>
  <c r="AK159" i="1"/>
  <c r="AK186" i="1"/>
  <c r="AK178" i="1"/>
  <c r="AK191" i="1"/>
  <c r="AK171" i="1"/>
  <c r="AK153" i="1"/>
  <c r="AK170" i="1"/>
  <c r="AK199" i="1"/>
  <c r="AK196" i="1"/>
  <c r="AK158" i="1"/>
  <c r="AK182" i="1"/>
  <c r="AK187" i="1"/>
  <c r="AK136" i="1"/>
  <c r="AK165" i="1"/>
  <c r="AK198" i="1"/>
  <c r="AK147" i="1"/>
  <c r="AK148" i="1"/>
  <c r="AK143" i="1"/>
  <c r="AK202" i="1"/>
  <c r="AK177" i="1"/>
  <c r="AK190" i="1"/>
  <c r="AK160" i="1"/>
  <c r="AK174" i="1"/>
  <c r="AK167" i="1"/>
  <c r="AK138" i="1"/>
  <c r="AK205" i="1"/>
  <c r="AK140" i="1"/>
  <c r="AK141" i="1"/>
  <c r="AK172" i="1"/>
  <c r="AK204" i="1"/>
  <c r="AK179" i="1"/>
  <c r="AK203" i="1"/>
  <c r="AK154" i="1"/>
  <c r="AK149" i="1"/>
  <c r="AK194" i="1"/>
  <c r="AK144" i="1"/>
  <c r="AK175" i="1"/>
  <c r="AK162" i="1"/>
  <c r="AK173" i="1"/>
  <c r="AK166" i="1"/>
  <c r="AK155" i="1"/>
  <c r="AK157" i="1"/>
  <c r="AK185" i="1"/>
  <c r="AK169" i="1"/>
  <c r="AK150" i="1"/>
  <c r="AK168" i="1"/>
  <c r="AK161" i="1"/>
  <c r="AK151" i="1"/>
  <c r="AK164" i="1"/>
  <c r="AK184" i="1"/>
  <c r="AK192" i="1"/>
  <c r="AK183" i="1"/>
  <c r="AK133" i="1"/>
  <c r="AL16" i="1"/>
  <c r="BI207" i="1" l="1"/>
  <c r="H41" i="3"/>
  <c r="H51" i="3" s="1"/>
  <c r="H52" i="3" s="1"/>
  <c r="AL188" i="1"/>
  <c r="AL181" i="1"/>
  <c r="AL197" i="1"/>
  <c r="AL201" i="1"/>
  <c r="AL139" i="1"/>
  <c r="AL146" i="1"/>
  <c r="AL189" i="1"/>
  <c r="AL195" i="1"/>
  <c r="AL142" i="1"/>
  <c r="AL193" i="1"/>
  <c r="AL145" i="1"/>
  <c r="AL135" i="1"/>
  <c r="AL176" i="1"/>
  <c r="AL163" i="1"/>
  <c r="AL137" i="1"/>
  <c r="AL152" i="1"/>
  <c r="AL180" i="1"/>
  <c r="AL200" i="1"/>
  <c r="AL134" i="1"/>
  <c r="AL156" i="1"/>
  <c r="AL190" i="1"/>
  <c r="AL165" i="1"/>
  <c r="AL170" i="1"/>
  <c r="AL153" i="1"/>
  <c r="AL159" i="1"/>
  <c r="AL174" i="1"/>
  <c r="AL187" i="1"/>
  <c r="AL155" i="1"/>
  <c r="AL203" i="1"/>
  <c r="AL147" i="1"/>
  <c r="AL158" i="1"/>
  <c r="AL199" i="1"/>
  <c r="AL178" i="1"/>
  <c r="AL171" i="1"/>
  <c r="AL136" i="1"/>
  <c r="AL186" i="1"/>
  <c r="AL198" i="1"/>
  <c r="AL148" i="1"/>
  <c r="AL202" i="1"/>
  <c r="AL177" i="1"/>
  <c r="AL143" i="1"/>
  <c r="AL144" i="1"/>
  <c r="AL157" i="1"/>
  <c r="AL169" i="1"/>
  <c r="AL175" i="1"/>
  <c r="AL182" i="1"/>
  <c r="AL191" i="1"/>
  <c r="AL167" i="1"/>
  <c r="AL205" i="1"/>
  <c r="AL141" i="1"/>
  <c r="AL160" i="1"/>
  <c r="AL140" i="1"/>
  <c r="AL168" i="1"/>
  <c r="AL164" i="1"/>
  <c r="AL192" i="1"/>
  <c r="AL204" i="1"/>
  <c r="AL161" i="1"/>
  <c r="AL179" i="1"/>
  <c r="AL149" i="1"/>
  <c r="AL172" i="1"/>
  <c r="AL138" i="1"/>
  <c r="AL173" i="1"/>
  <c r="AL194" i="1"/>
  <c r="AL184" i="1"/>
  <c r="AL196" i="1"/>
  <c r="AL154" i="1"/>
  <c r="AL162" i="1"/>
  <c r="AL150" i="1"/>
  <c r="AL166" i="1"/>
  <c r="AL185" i="1"/>
  <c r="AL151" i="1"/>
  <c r="AL183" i="1"/>
  <c r="AL133" i="1"/>
  <c r="AM16" i="1"/>
  <c r="AM201" i="1" l="1"/>
  <c r="BJ201" i="1" s="1"/>
  <c r="AM145" i="1"/>
  <c r="BJ145" i="1" s="1"/>
  <c r="AM135" i="1"/>
  <c r="BJ135" i="1" s="1"/>
  <c r="AM163" i="1"/>
  <c r="BJ163" i="1" s="1"/>
  <c r="AM180" i="1"/>
  <c r="BJ180" i="1" s="1"/>
  <c r="AM200" i="1"/>
  <c r="BJ200" i="1" s="1"/>
  <c r="AM156" i="1"/>
  <c r="BJ156" i="1" s="1"/>
  <c r="AM137" i="1"/>
  <c r="BJ137" i="1" s="1"/>
  <c r="AM181" i="1"/>
  <c r="BJ181" i="1" s="1"/>
  <c r="AM195" i="1"/>
  <c r="BJ195" i="1" s="1"/>
  <c r="AM197" i="1"/>
  <c r="BJ197" i="1" s="1"/>
  <c r="AM139" i="1"/>
  <c r="BJ139" i="1" s="1"/>
  <c r="AM188" i="1"/>
  <c r="BJ188" i="1" s="1"/>
  <c r="AM193" i="1"/>
  <c r="BJ193" i="1" s="1"/>
  <c r="AM142" i="1"/>
  <c r="BJ142" i="1" s="1"/>
  <c r="AM189" i="1"/>
  <c r="BJ189" i="1" s="1"/>
  <c r="AM176" i="1"/>
  <c r="BJ176" i="1" s="1"/>
  <c r="AM152" i="1"/>
  <c r="BJ152" i="1" s="1"/>
  <c r="AM134" i="1"/>
  <c r="BJ134" i="1" s="1"/>
  <c r="AM146" i="1"/>
  <c r="BJ146" i="1" s="1"/>
  <c r="AM148" i="1"/>
  <c r="BJ148" i="1" s="1"/>
  <c r="AM167" i="1"/>
  <c r="BJ167" i="1" s="1"/>
  <c r="AM153" i="1"/>
  <c r="BJ153" i="1" s="1"/>
  <c r="AM199" i="1"/>
  <c r="BJ199" i="1" s="1"/>
  <c r="AM147" i="1"/>
  <c r="BJ147" i="1" s="1"/>
  <c r="AM186" i="1"/>
  <c r="BJ186" i="1" s="1"/>
  <c r="AM178" i="1"/>
  <c r="BJ178" i="1" s="1"/>
  <c r="AM202" i="1"/>
  <c r="BJ202" i="1" s="1"/>
  <c r="AM198" i="1"/>
  <c r="BJ198" i="1" s="1"/>
  <c r="AM205" i="1"/>
  <c r="BJ205" i="1" s="1"/>
  <c r="AM136" i="1"/>
  <c r="BJ136" i="1" s="1"/>
  <c r="AM172" i="1"/>
  <c r="BJ172" i="1" s="1"/>
  <c r="AM191" i="1"/>
  <c r="BJ191" i="1" s="1"/>
  <c r="AM187" i="1"/>
  <c r="BJ187" i="1" s="1"/>
  <c r="AM159" i="1"/>
  <c r="BJ159" i="1" s="1"/>
  <c r="AM155" i="1"/>
  <c r="BJ155" i="1" s="1"/>
  <c r="AM170" i="1"/>
  <c r="BJ170" i="1" s="1"/>
  <c r="AM154" i="1"/>
  <c r="BJ154" i="1" s="1"/>
  <c r="AM158" i="1"/>
  <c r="BJ158" i="1" s="1"/>
  <c r="AM160" i="1"/>
  <c r="BJ160" i="1" s="1"/>
  <c r="AM177" i="1"/>
  <c r="BJ177" i="1" s="1"/>
  <c r="AM174" i="1"/>
  <c r="BJ174" i="1" s="1"/>
  <c r="AM190" i="1"/>
  <c r="BJ190" i="1" s="1"/>
  <c r="AM203" i="1"/>
  <c r="BJ203" i="1" s="1"/>
  <c r="AM141" i="1"/>
  <c r="BJ141" i="1" s="1"/>
  <c r="AM182" i="1"/>
  <c r="BJ182" i="1" s="1"/>
  <c r="AM144" i="1"/>
  <c r="BJ144" i="1" s="1"/>
  <c r="AM171" i="1"/>
  <c r="BJ171" i="1" s="1"/>
  <c r="AM196" i="1"/>
  <c r="BJ196" i="1" s="1"/>
  <c r="AM143" i="1"/>
  <c r="BJ143" i="1" s="1"/>
  <c r="AM140" i="1"/>
  <c r="BJ140" i="1" s="1"/>
  <c r="AM162" i="1"/>
  <c r="BJ162" i="1" s="1"/>
  <c r="AM164" i="1"/>
  <c r="BJ164" i="1" s="1"/>
  <c r="AM179" i="1"/>
  <c r="BJ179" i="1" s="1"/>
  <c r="AM185" i="1"/>
  <c r="BJ185" i="1" s="1"/>
  <c r="AM192" i="1"/>
  <c r="BJ192" i="1" s="1"/>
  <c r="AM168" i="1"/>
  <c r="BJ168" i="1" s="1"/>
  <c r="AM157" i="1"/>
  <c r="BJ157" i="1" s="1"/>
  <c r="AM149" i="1"/>
  <c r="BJ149" i="1" s="1"/>
  <c r="AM194" i="1"/>
  <c r="BJ194" i="1" s="1"/>
  <c r="AM161" i="1"/>
  <c r="BJ161" i="1" s="1"/>
  <c r="AM138" i="1"/>
  <c r="BJ138" i="1" s="1"/>
  <c r="AM204" i="1"/>
  <c r="BJ204" i="1" s="1"/>
  <c r="AM184" i="1"/>
  <c r="BJ184" i="1" s="1"/>
  <c r="AM175" i="1"/>
  <c r="BJ175" i="1" s="1"/>
  <c r="AM151" i="1"/>
  <c r="BJ151" i="1" s="1"/>
  <c r="AM165" i="1"/>
  <c r="BJ165" i="1" s="1"/>
  <c r="AM173" i="1"/>
  <c r="BJ173" i="1" s="1"/>
  <c r="AM169" i="1"/>
  <c r="BJ169" i="1" s="1"/>
  <c r="AM150" i="1"/>
  <c r="BJ150" i="1" s="1"/>
  <c r="AM166" i="1"/>
  <c r="BJ166" i="1" s="1"/>
  <c r="AM183" i="1"/>
  <c r="BJ183" i="1" s="1"/>
  <c r="AM133" i="1"/>
  <c r="BJ133" i="1" s="1"/>
  <c r="AN16" i="1"/>
  <c r="BJ17" i="1" l="1"/>
  <c r="I68" i="3" s="1"/>
  <c r="AN189" i="1"/>
  <c r="AN156" i="1"/>
  <c r="AN200" i="1"/>
  <c r="AN201" i="1"/>
  <c r="AN188" i="1"/>
  <c r="AN145" i="1"/>
  <c r="AN180" i="1"/>
  <c r="AN176" i="1"/>
  <c r="AN152" i="1"/>
  <c r="AN195" i="1"/>
  <c r="AN181" i="1"/>
  <c r="AN134" i="1"/>
  <c r="AN197" i="1"/>
  <c r="AN163" i="1"/>
  <c r="AN142" i="1"/>
  <c r="AN139" i="1"/>
  <c r="AN146" i="1"/>
  <c r="AN193" i="1"/>
  <c r="AN137" i="1"/>
  <c r="AN135" i="1"/>
  <c r="AN187" i="1"/>
  <c r="AN190" i="1"/>
  <c r="AN202" i="1"/>
  <c r="AN205" i="1"/>
  <c r="AN172" i="1"/>
  <c r="AN182" i="1"/>
  <c r="AN165" i="1"/>
  <c r="AN171" i="1"/>
  <c r="AN198" i="1"/>
  <c r="AN158" i="1"/>
  <c r="AN153" i="1"/>
  <c r="AN147" i="1"/>
  <c r="AN178" i="1"/>
  <c r="AN170" i="1"/>
  <c r="AN141" i="1"/>
  <c r="AN196" i="1"/>
  <c r="AN167" i="1"/>
  <c r="AN159" i="1"/>
  <c r="AN148" i="1"/>
  <c r="AN186" i="1"/>
  <c r="AN150" i="1"/>
  <c r="AN168" i="1"/>
  <c r="AN161" i="1"/>
  <c r="AN136" i="1"/>
  <c r="AN154" i="1"/>
  <c r="AN164" i="1"/>
  <c r="AN179" i="1"/>
  <c r="AN177" i="1"/>
  <c r="AN143" i="1"/>
  <c r="AN174" i="1"/>
  <c r="AN160" i="1"/>
  <c r="AN191" i="1"/>
  <c r="AN203" i="1"/>
  <c r="AN144" i="1"/>
  <c r="AN173" i="1"/>
  <c r="AN151" i="1"/>
  <c r="AN166" i="1"/>
  <c r="AN169" i="1"/>
  <c r="AN157" i="1"/>
  <c r="AN149" i="1"/>
  <c r="AN162" i="1"/>
  <c r="AN192" i="1"/>
  <c r="AN185" i="1"/>
  <c r="AN138" i="1"/>
  <c r="AN140" i="1"/>
  <c r="AN194" i="1"/>
  <c r="AN199" i="1"/>
  <c r="AN204" i="1"/>
  <c r="AN184" i="1"/>
  <c r="AN175" i="1"/>
  <c r="AN155" i="1"/>
  <c r="AN183" i="1"/>
  <c r="AN133" i="1"/>
  <c r="AO16" i="1"/>
  <c r="BJ207" i="1" l="1"/>
  <c r="I41" i="3"/>
  <c r="I51" i="3" s="1"/>
  <c r="I52" i="3" s="1"/>
  <c r="AO181" i="1"/>
  <c r="AO197" i="1"/>
  <c r="AO145" i="1"/>
  <c r="AO200" i="1"/>
  <c r="AO142" i="1"/>
  <c r="AO152" i="1"/>
  <c r="AO201" i="1"/>
  <c r="AO176" i="1"/>
  <c r="AO139" i="1"/>
  <c r="AO156" i="1"/>
  <c r="AO163" i="1"/>
  <c r="AO193" i="1"/>
  <c r="AO189" i="1"/>
  <c r="AO180" i="1"/>
  <c r="AO188" i="1"/>
  <c r="AO195" i="1"/>
  <c r="AO137" i="1"/>
  <c r="AO134" i="1"/>
  <c r="AO146" i="1"/>
  <c r="AO135" i="1"/>
  <c r="AO199" i="1"/>
  <c r="AO177" i="1"/>
  <c r="AO158" i="1"/>
  <c r="AO141" i="1"/>
  <c r="AO159" i="1"/>
  <c r="AO196" i="1"/>
  <c r="AO198" i="1"/>
  <c r="AO153" i="1"/>
  <c r="AO147" i="1"/>
  <c r="AO178" i="1"/>
  <c r="AO182" i="1"/>
  <c r="AO203" i="1"/>
  <c r="AO186" i="1"/>
  <c r="AO136" i="1"/>
  <c r="AO191" i="1"/>
  <c r="AO144" i="1"/>
  <c r="AO205" i="1"/>
  <c r="AO172" i="1"/>
  <c r="AO187" i="1"/>
  <c r="AO140" i="1"/>
  <c r="AO170" i="1"/>
  <c r="AO171" i="1"/>
  <c r="AO148" i="1"/>
  <c r="AO165" i="1"/>
  <c r="AO155" i="1"/>
  <c r="AO162" i="1"/>
  <c r="AO204" i="1"/>
  <c r="AO160" i="1"/>
  <c r="AO154" i="1"/>
  <c r="AO164" i="1"/>
  <c r="AO202" i="1"/>
  <c r="AO190" i="1"/>
  <c r="AO150" i="1"/>
  <c r="AO184" i="1"/>
  <c r="AO175" i="1"/>
  <c r="AO143" i="1"/>
  <c r="AO174" i="1"/>
  <c r="AO157" i="1"/>
  <c r="AO169" i="1"/>
  <c r="AO167" i="1"/>
  <c r="AO192" i="1"/>
  <c r="AO149" i="1"/>
  <c r="AO179" i="1"/>
  <c r="AO168" i="1"/>
  <c r="AO173" i="1"/>
  <c r="AO194" i="1"/>
  <c r="AO161" i="1"/>
  <c r="AO185" i="1"/>
  <c r="AO138" i="1"/>
  <c r="AO151" i="1"/>
  <c r="AO166" i="1"/>
  <c r="AO183" i="1"/>
  <c r="AO133" i="1"/>
  <c r="AP16" i="1"/>
  <c r="AP163" i="1" l="1"/>
  <c r="BK163" i="1" s="1"/>
  <c r="AP189" i="1"/>
  <c r="BK189" i="1" s="1"/>
  <c r="AP201" i="1"/>
  <c r="BK201" i="1" s="1"/>
  <c r="AP188" i="1"/>
  <c r="BK188" i="1" s="1"/>
  <c r="AP181" i="1"/>
  <c r="BK181" i="1" s="1"/>
  <c r="AP142" i="1"/>
  <c r="BK142" i="1" s="1"/>
  <c r="AP197" i="1"/>
  <c r="BK197" i="1" s="1"/>
  <c r="AP193" i="1"/>
  <c r="BK193" i="1" s="1"/>
  <c r="AP195" i="1"/>
  <c r="BK195" i="1" s="1"/>
  <c r="AP135" i="1"/>
  <c r="BK135" i="1" s="1"/>
  <c r="AP137" i="1"/>
  <c r="BK137" i="1" s="1"/>
  <c r="AP134" i="1"/>
  <c r="BK134" i="1" s="1"/>
  <c r="AP156" i="1"/>
  <c r="BK156" i="1" s="1"/>
  <c r="AP200" i="1"/>
  <c r="BK200" i="1" s="1"/>
  <c r="AP146" i="1"/>
  <c r="BK146" i="1" s="1"/>
  <c r="AP180" i="1"/>
  <c r="BK180" i="1" s="1"/>
  <c r="AP139" i="1"/>
  <c r="BK139" i="1" s="1"/>
  <c r="AP152" i="1"/>
  <c r="BK152" i="1" s="1"/>
  <c r="AP176" i="1"/>
  <c r="BK176" i="1" s="1"/>
  <c r="AP145" i="1"/>
  <c r="BK145" i="1" s="1"/>
  <c r="AP147" i="1"/>
  <c r="BK147" i="1" s="1"/>
  <c r="AP141" i="1"/>
  <c r="BK141" i="1" s="1"/>
  <c r="AP167" i="1"/>
  <c r="BK167" i="1" s="1"/>
  <c r="AP190" i="1"/>
  <c r="BK190" i="1" s="1"/>
  <c r="AP155" i="1"/>
  <c r="BK155" i="1" s="1"/>
  <c r="AP202" i="1"/>
  <c r="BK202" i="1" s="1"/>
  <c r="AP136" i="1"/>
  <c r="BK136" i="1" s="1"/>
  <c r="AP172" i="1"/>
  <c r="BK172" i="1" s="1"/>
  <c r="AP187" i="1"/>
  <c r="BK187" i="1" s="1"/>
  <c r="AP196" i="1"/>
  <c r="BK196" i="1" s="1"/>
  <c r="AP153" i="1"/>
  <c r="BK153" i="1" s="1"/>
  <c r="AP198" i="1"/>
  <c r="BK198" i="1" s="1"/>
  <c r="AP148" i="1"/>
  <c r="BK148" i="1" s="1"/>
  <c r="AP159" i="1"/>
  <c r="BK159" i="1" s="1"/>
  <c r="AP199" i="1"/>
  <c r="BK199" i="1" s="1"/>
  <c r="AP143" i="1"/>
  <c r="BK143" i="1" s="1"/>
  <c r="AP140" i="1"/>
  <c r="BK140" i="1" s="1"/>
  <c r="AP182" i="1"/>
  <c r="BK182" i="1" s="1"/>
  <c r="AP154" i="1"/>
  <c r="BK154" i="1" s="1"/>
  <c r="AP144" i="1"/>
  <c r="BK144" i="1" s="1"/>
  <c r="AP203" i="1"/>
  <c r="BK203" i="1" s="1"/>
  <c r="AP205" i="1"/>
  <c r="BK205" i="1" s="1"/>
  <c r="AP170" i="1"/>
  <c r="BK170" i="1" s="1"/>
  <c r="AP171" i="1"/>
  <c r="BK171" i="1" s="1"/>
  <c r="AP178" i="1"/>
  <c r="BK178" i="1" s="1"/>
  <c r="AP174" i="1"/>
  <c r="BK174" i="1" s="1"/>
  <c r="AP186" i="1"/>
  <c r="BK186" i="1" s="1"/>
  <c r="AP191" i="1"/>
  <c r="BK191" i="1" s="1"/>
  <c r="AP158" i="1"/>
  <c r="BK158" i="1" s="1"/>
  <c r="AP177" i="1"/>
  <c r="BK177" i="1" s="1"/>
  <c r="AP165" i="1"/>
  <c r="BK165" i="1" s="1"/>
  <c r="AP168" i="1"/>
  <c r="BK168" i="1" s="1"/>
  <c r="AP160" i="1"/>
  <c r="BK160" i="1" s="1"/>
  <c r="AP164" i="1"/>
  <c r="BK164" i="1" s="1"/>
  <c r="AP150" i="1"/>
  <c r="BK150" i="1" s="1"/>
  <c r="AP184" i="1"/>
  <c r="BK184" i="1" s="1"/>
  <c r="AP175" i="1"/>
  <c r="BK175" i="1" s="1"/>
  <c r="AP166" i="1"/>
  <c r="BK166" i="1" s="1"/>
  <c r="AP162" i="1"/>
  <c r="BK162" i="1" s="1"/>
  <c r="AP157" i="1"/>
  <c r="BK157" i="1" s="1"/>
  <c r="AP149" i="1"/>
  <c r="BK149" i="1" s="1"/>
  <c r="AP204" i="1"/>
  <c r="BK204" i="1" s="1"/>
  <c r="AP192" i="1"/>
  <c r="BK192" i="1" s="1"/>
  <c r="AP169" i="1"/>
  <c r="BK169" i="1" s="1"/>
  <c r="AP179" i="1"/>
  <c r="BK179" i="1" s="1"/>
  <c r="AP185" i="1"/>
  <c r="BK185" i="1" s="1"/>
  <c r="AP173" i="1"/>
  <c r="BK173" i="1" s="1"/>
  <c r="AP194" i="1"/>
  <c r="BK194" i="1" s="1"/>
  <c r="AP161" i="1"/>
  <c r="BK161" i="1" s="1"/>
  <c r="AP138" i="1"/>
  <c r="BK138" i="1" s="1"/>
  <c r="AP151" i="1"/>
  <c r="BK151" i="1" s="1"/>
  <c r="AP183" i="1"/>
  <c r="BK183" i="1" s="1"/>
  <c r="AP133" i="1"/>
  <c r="BK133" i="1" s="1"/>
  <c r="AQ16" i="1"/>
  <c r="BK17" i="1" l="1"/>
  <c r="J68" i="3" s="1"/>
  <c r="AQ189" i="1"/>
  <c r="AQ201" i="1"/>
  <c r="AQ180" i="1"/>
  <c r="AQ163" i="1"/>
  <c r="AQ197" i="1"/>
  <c r="AQ139" i="1"/>
  <c r="AQ188" i="1"/>
  <c r="AQ137" i="1"/>
  <c r="AQ181" i="1"/>
  <c r="AQ193" i="1"/>
  <c r="AQ152" i="1"/>
  <c r="AQ145" i="1"/>
  <c r="AQ200" i="1"/>
  <c r="AQ176" i="1"/>
  <c r="AQ135" i="1"/>
  <c r="AQ134" i="1"/>
  <c r="AQ156" i="1"/>
  <c r="AQ146" i="1"/>
  <c r="AQ142" i="1"/>
  <c r="AQ195" i="1"/>
  <c r="AQ198" i="1"/>
  <c r="AQ182" i="1"/>
  <c r="AQ160" i="1"/>
  <c r="AQ153" i="1"/>
  <c r="AQ158" i="1"/>
  <c r="AQ159" i="1"/>
  <c r="AQ172" i="1"/>
  <c r="AQ196" i="1"/>
  <c r="AQ205" i="1"/>
  <c r="AQ164" i="1"/>
  <c r="AQ202" i="1"/>
  <c r="AQ141" i="1"/>
  <c r="AQ187" i="1"/>
  <c r="AQ199" i="1"/>
  <c r="AQ140" i="1"/>
  <c r="AQ170" i="1"/>
  <c r="AQ177" i="1"/>
  <c r="AQ147" i="1"/>
  <c r="AQ136" i="1"/>
  <c r="AQ190" i="1"/>
  <c r="AQ203" i="1"/>
  <c r="AQ173" i="1"/>
  <c r="AQ166" i="1"/>
  <c r="AQ148" i="1"/>
  <c r="AQ155" i="1"/>
  <c r="AQ154" i="1"/>
  <c r="AQ171" i="1"/>
  <c r="AQ178" i="1"/>
  <c r="AQ165" i="1"/>
  <c r="AQ167" i="1"/>
  <c r="AQ186" i="1"/>
  <c r="AQ191" i="1"/>
  <c r="AQ174" i="1"/>
  <c r="AQ184" i="1"/>
  <c r="AQ168" i="1"/>
  <c r="AQ194" i="1"/>
  <c r="AQ157" i="1"/>
  <c r="AQ185" i="1"/>
  <c r="AQ150" i="1"/>
  <c r="AQ161" i="1"/>
  <c r="AQ149" i="1"/>
  <c r="AQ143" i="1"/>
  <c r="AQ162" i="1"/>
  <c r="AQ138" i="1"/>
  <c r="AQ144" i="1"/>
  <c r="AQ192" i="1"/>
  <c r="AQ175" i="1"/>
  <c r="AQ204" i="1"/>
  <c r="AQ179" i="1"/>
  <c r="AQ169" i="1"/>
  <c r="AQ151" i="1"/>
  <c r="AQ183" i="1"/>
  <c r="AQ133" i="1"/>
  <c r="AR16" i="1"/>
  <c r="BK207" i="1" l="1"/>
  <c r="J41" i="3"/>
  <c r="J51" i="3" s="1"/>
  <c r="J52" i="3" s="1"/>
  <c r="AR200" i="1"/>
  <c r="AR142" i="1"/>
  <c r="AR146" i="1"/>
  <c r="AR188" i="1"/>
  <c r="AR180" i="1"/>
  <c r="AR176" i="1"/>
  <c r="AR195" i="1"/>
  <c r="AR197" i="1"/>
  <c r="AR152" i="1"/>
  <c r="AR145" i="1"/>
  <c r="AR139" i="1"/>
  <c r="AR137" i="1"/>
  <c r="AR181" i="1"/>
  <c r="AR193" i="1"/>
  <c r="AR201" i="1"/>
  <c r="AR189" i="1"/>
  <c r="AR156" i="1"/>
  <c r="AR134" i="1"/>
  <c r="AR163" i="1"/>
  <c r="AR135" i="1"/>
  <c r="AR153" i="1"/>
  <c r="AR202" i="1"/>
  <c r="AR136" i="1"/>
  <c r="AR205" i="1"/>
  <c r="AR171" i="1"/>
  <c r="AR170" i="1"/>
  <c r="AR186" i="1"/>
  <c r="AR172" i="1"/>
  <c r="AR199" i="1"/>
  <c r="AR196" i="1"/>
  <c r="AR174" i="1"/>
  <c r="AR148" i="1"/>
  <c r="AR191" i="1"/>
  <c r="AR187" i="1"/>
  <c r="AR159" i="1"/>
  <c r="AR178" i="1"/>
  <c r="AR160" i="1"/>
  <c r="AR143" i="1"/>
  <c r="AR164" i="1"/>
  <c r="AR141" i="1"/>
  <c r="AR198" i="1"/>
  <c r="AR177" i="1"/>
  <c r="AR147" i="1"/>
  <c r="AR144" i="1"/>
  <c r="AR140" i="1"/>
  <c r="AR162" i="1"/>
  <c r="AR182" i="1"/>
  <c r="AR155" i="1"/>
  <c r="AR194" i="1"/>
  <c r="AR161" i="1"/>
  <c r="AR203" i="1"/>
  <c r="AR165" i="1"/>
  <c r="AR167" i="1"/>
  <c r="AR173" i="1"/>
  <c r="AR204" i="1"/>
  <c r="AR151" i="1"/>
  <c r="AR158" i="1"/>
  <c r="AR154" i="1"/>
  <c r="AR168" i="1"/>
  <c r="AR179" i="1"/>
  <c r="AR169" i="1"/>
  <c r="AR192" i="1"/>
  <c r="AR150" i="1"/>
  <c r="AR166" i="1"/>
  <c r="AR190" i="1"/>
  <c r="AR184" i="1"/>
  <c r="AR157" i="1"/>
  <c r="AR138" i="1"/>
  <c r="AR149" i="1"/>
  <c r="AR185" i="1"/>
  <c r="AR175" i="1"/>
  <c r="AR183" i="1"/>
  <c r="AR133" i="1"/>
  <c r="AS16" i="1"/>
  <c r="AS200" i="1" l="1"/>
  <c r="BL200" i="1" s="1"/>
  <c r="AS188" i="1"/>
  <c r="BL188" i="1" s="1"/>
  <c r="AS181" i="1"/>
  <c r="BL181" i="1" s="1"/>
  <c r="AS152" i="1"/>
  <c r="BL152" i="1" s="1"/>
  <c r="AS156" i="1"/>
  <c r="BL156" i="1" s="1"/>
  <c r="AS176" i="1"/>
  <c r="BL176" i="1" s="1"/>
  <c r="AS134" i="1"/>
  <c r="BL134" i="1" s="1"/>
  <c r="AS142" i="1"/>
  <c r="BL142" i="1" s="1"/>
  <c r="AS193" i="1"/>
  <c r="BL193" i="1" s="1"/>
  <c r="AS195" i="1"/>
  <c r="BL195" i="1" s="1"/>
  <c r="AS180" i="1"/>
  <c r="BL180" i="1" s="1"/>
  <c r="AS139" i="1"/>
  <c r="BL139" i="1" s="1"/>
  <c r="AS201" i="1"/>
  <c r="BL201" i="1" s="1"/>
  <c r="AS146" i="1"/>
  <c r="BL146" i="1" s="1"/>
  <c r="AS197" i="1"/>
  <c r="BL197" i="1" s="1"/>
  <c r="AS145" i="1"/>
  <c r="BL145" i="1" s="1"/>
  <c r="AS189" i="1"/>
  <c r="BL189" i="1" s="1"/>
  <c r="AS163" i="1"/>
  <c r="BL163" i="1" s="1"/>
  <c r="AS135" i="1"/>
  <c r="BL135" i="1" s="1"/>
  <c r="AS137" i="1"/>
  <c r="BL137" i="1" s="1"/>
  <c r="AS178" i="1"/>
  <c r="BL178" i="1" s="1"/>
  <c r="AS203" i="1"/>
  <c r="BL203" i="1" s="1"/>
  <c r="AS198" i="1"/>
  <c r="BL198" i="1" s="1"/>
  <c r="AS182" i="1"/>
  <c r="BL182" i="1" s="1"/>
  <c r="AS190" i="1"/>
  <c r="BL190" i="1" s="1"/>
  <c r="AS191" i="1"/>
  <c r="BL191" i="1" s="1"/>
  <c r="AS177" i="1"/>
  <c r="BL177" i="1" s="1"/>
  <c r="AS186" i="1"/>
  <c r="BL186" i="1" s="1"/>
  <c r="AS171" i="1"/>
  <c r="BL171" i="1" s="1"/>
  <c r="AS165" i="1"/>
  <c r="BL165" i="1" s="1"/>
  <c r="AS167" i="1"/>
  <c r="BL167" i="1" s="1"/>
  <c r="AS196" i="1"/>
  <c r="BL196" i="1" s="1"/>
  <c r="AS153" i="1"/>
  <c r="BL153" i="1" s="1"/>
  <c r="AS159" i="1"/>
  <c r="BL159" i="1" s="1"/>
  <c r="AS199" i="1"/>
  <c r="BL199" i="1" s="1"/>
  <c r="AS141" i="1"/>
  <c r="BL141" i="1" s="1"/>
  <c r="AS187" i="1"/>
  <c r="BL187" i="1" s="1"/>
  <c r="AS170" i="1"/>
  <c r="BL170" i="1" s="1"/>
  <c r="AS172" i="1"/>
  <c r="BL172" i="1" s="1"/>
  <c r="AS143" i="1"/>
  <c r="BL143" i="1" s="1"/>
  <c r="AS164" i="1"/>
  <c r="BL164" i="1" s="1"/>
  <c r="AS184" i="1"/>
  <c r="BL184" i="1" s="1"/>
  <c r="AS202" i="1"/>
  <c r="BL202" i="1" s="1"/>
  <c r="AS148" i="1"/>
  <c r="BL148" i="1" s="1"/>
  <c r="AS179" i="1"/>
  <c r="BL179" i="1" s="1"/>
  <c r="AS136" i="1"/>
  <c r="BL136" i="1" s="1"/>
  <c r="AS155" i="1"/>
  <c r="BL155" i="1" s="1"/>
  <c r="AS154" i="1"/>
  <c r="BL154" i="1" s="1"/>
  <c r="AS140" i="1"/>
  <c r="BL140" i="1" s="1"/>
  <c r="AS174" i="1"/>
  <c r="BL174" i="1" s="1"/>
  <c r="AS205" i="1"/>
  <c r="BL205" i="1" s="1"/>
  <c r="AS147" i="1"/>
  <c r="BL147" i="1" s="1"/>
  <c r="AS158" i="1"/>
  <c r="BL158" i="1" s="1"/>
  <c r="AS168" i="1"/>
  <c r="BL168" i="1" s="1"/>
  <c r="AS157" i="1"/>
  <c r="BL157" i="1" s="1"/>
  <c r="AS175" i="1"/>
  <c r="BL175" i="1" s="1"/>
  <c r="AS160" i="1"/>
  <c r="BL160" i="1" s="1"/>
  <c r="AS173" i="1"/>
  <c r="BL173" i="1" s="1"/>
  <c r="AS194" i="1"/>
  <c r="BL194" i="1" s="1"/>
  <c r="AS185" i="1"/>
  <c r="BL185" i="1" s="1"/>
  <c r="AS204" i="1"/>
  <c r="BL204" i="1" s="1"/>
  <c r="AS161" i="1"/>
  <c r="BL161" i="1" s="1"/>
  <c r="AS192" i="1"/>
  <c r="BL192" i="1" s="1"/>
  <c r="AS169" i="1"/>
  <c r="BL169" i="1" s="1"/>
  <c r="AS162" i="1"/>
  <c r="BL162" i="1" s="1"/>
  <c r="AS150" i="1"/>
  <c r="BL150" i="1" s="1"/>
  <c r="AS151" i="1"/>
  <c r="BL151" i="1" s="1"/>
  <c r="AS138" i="1"/>
  <c r="BL138" i="1" s="1"/>
  <c r="AS144" i="1"/>
  <c r="BL144" i="1" s="1"/>
  <c r="AS166" i="1"/>
  <c r="BL166" i="1" s="1"/>
  <c r="AS149" i="1"/>
  <c r="BL149" i="1" s="1"/>
  <c r="AS183" i="1"/>
  <c r="BL183" i="1" s="1"/>
  <c r="AS133" i="1"/>
  <c r="BL133" i="1" s="1"/>
  <c r="AT16" i="1"/>
  <c r="BL17" i="1" l="1"/>
  <c r="K68" i="3" s="1"/>
  <c r="AT156" i="1"/>
  <c r="AT145" i="1"/>
  <c r="AT197" i="1"/>
  <c r="AT189" i="1"/>
  <c r="AT176" i="1"/>
  <c r="AT163" i="1"/>
  <c r="AT137" i="1"/>
  <c r="AT200" i="1"/>
  <c r="AT188" i="1"/>
  <c r="AT181" i="1"/>
  <c r="AT193" i="1"/>
  <c r="AT134" i="1"/>
  <c r="AT201" i="1"/>
  <c r="AT139" i="1"/>
  <c r="AT135" i="1"/>
  <c r="AT152" i="1"/>
  <c r="AT180" i="1"/>
  <c r="AT142" i="1"/>
  <c r="AT195" i="1"/>
  <c r="AT146" i="1"/>
  <c r="AT199" i="1"/>
  <c r="AT174" i="1"/>
  <c r="AT148" i="1"/>
  <c r="AT187" i="1"/>
  <c r="AT167" i="1"/>
  <c r="AT165" i="1"/>
  <c r="AT154" i="1"/>
  <c r="AT202" i="1"/>
  <c r="AT136" i="1"/>
  <c r="AT198" i="1"/>
  <c r="AT170" i="1"/>
  <c r="AT191" i="1"/>
  <c r="AT158" i="1"/>
  <c r="AT190" i="1"/>
  <c r="AT171" i="1"/>
  <c r="AT159" i="1"/>
  <c r="AT140" i="1"/>
  <c r="AT141" i="1"/>
  <c r="AT178" i="1"/>
  <c r="AT153" i="1"/>
  <c r="AT172" i="1"/>
  <c r="AT143" i="1"/>
  <c r="AT192" i="1"/>
  <c r="AT147" i="1"/>
  <c r="AT155" i="1"/>
  <c r="AT203" i="1"/>
  <c r="AT164" i="1"/>
  <c r="AT186" i="1"/>
  <c r="AT182" i="1"/>
  <c r="AT144" i="1"/>
  <c r="AT196" i="1"/>
  <c r="AT177" i="1"/>
  <c r="AT160" i="1"/>
  <c r="AT173" i="1"/>
  <c r="AT166" i="1"/>
  <c r="AT151" i="1"/>
  <c r="AT168" i="1"/>
  <c r="AT150" i="1"/>
  <c r="AT175" i="1"/>
  <c r="AT194" i="1"/>
  <c r="AT161" i="1"/>
  <c r="AT204" i="1"/>
  <c r="AT179" i="1"/>
  <c r="AT185" i="1"/>
  <c r="AT149" i="1"/>
  <c r="AT205" i="1"/>
  <c r="AT157" i="1"/>
  <c r="AT138" i="1"/>
  <c r="AT162" i="1"/>
  <c r="AT184" i="1"/>
  <c r="AT169" i="1"/>
  <c r="AT183" i="1"/>
  <c r="AT133" i="1"/>
  <c r="AU16" i="1"/>
  <c r="BL207" i="1" l="1"/>
  <c r="K41" i="3"/>
  <c r="K51" i="3" s="1"/>
  <c r="AU137" i="1"/>
  <c r="AU195" i="1"/>
  <c r="AU176" i="1"/>
  <c r="AU152" i="1"/>
  <c r="AU200" i="1"/>
  <c r="AU180" i="1"/>
  <c r="AU197" i="1"/>
  <c r="AU189" i="1"/>
  <c r="AU156" i="1"/>
  <c r="AU181" i="1"/>
  <c r="AU188" i="1"/>
  <c r="AU193" i="1"/>
  <c r="AU134" i="1"/>
  <c r="AU146" i="1"/>
  <c r="AU142" i="1"/>
  <c r="AU145" i="1"/>
  <c r="AU135" i="1"/>
  <c r="AU201" i="1"/>
  <c r="AU163" i="1"/>
  <c r="AU139" i="1"/>
  <c r="AU196" i="1"/>
  <c r="AU191" i="1"/>
  <c r="AU182" i="1"/>
  <c r="AU171" i="1"/>
  <c r="AU159" i="1"/>
  <c r="AU170" i="1"/>
  <c r="AU155" i="1"/>
  <c r="AU177" i="1"/>
  <c r="AU205" i="1"/>
  <c r="AU147" i="1"/>
  <c r="AU174" i="1"/>
  <c r="AU190" i="1"/>
  <c r="AU158" i="1"/>
  <c r="AU136" i="1"/>
  <c r="AU160" i="1"/>
  <c r="AU165" i="1"/>
  <c r="AU167" i="1"/>
  <c r="AU143" i="1"/>
  <c r="AU140" i="1"/>
  <c r="AU192" i="1"/>
  <c r="AU169" i="1"/>
  <c r="AU153" i="1"/>
  <c r="AU141" i="1"/>
  <c r="AU178" i="1"/>
  <c r="AU172" i="1"/>
  <c r="AU199" i="1"/>
  <c r="AU187" i="1"/>
  <c r="AU202" i="1"/>
  <c r="AU198" i="1"/>
  <c r="AU148" i="1"/>
  <c r="AU203" i="1"/>
  <c r="AU154" i="1"/>
  <c r="AU144" i="1"/>
  <c r="AU162" i="1"/>
  <c r="AU184" i="1"/>
  <c r="AU166" i="1"/>
  <c r="AU149" i="1"/>
  <c r="AU151" i="1"/>
  <c r="AU186" i="1"/>
  <c r="AU173" i="1"/>
  <c r="AU175" i="1"/>
  <c r="AU168" i="1"/>
  <c r="AU194" i="1"/>
  <c r="AU161" i="1"/>
  <c r="AU150" i="1"/>
  <c r="AU185" i="1"/>
  <c r="AU204" i="1"/>
  <c r="AU179" i="1"/>
  <c r="AU164" i="1"/>
  <c r="AU157" i="1"/>
  <c r="AU138" i="1"/>
  <c r="AU183" i="1"/>
  <c r="AU133" i="1"/>
  <c r="AV16" i="1"/>
  <c r="K52" i="3" l="1"/>
  <c r="AV193" i="1"/>
  <c r="BM193" i="1" s="1"/>
  <c r="AV188" i="1"/>
  <c r="BM188" i="1" s="1"/>
  <c r="AV201" i="1"/>
  <c r="BM201" i="1" s="1"/>
  <c r="AV139" i="1"/>
  <c r="BM139" i="1" s="1"/>
  <c r="AV195" i="1"/>
  <c r="BM195" i="1" s="1"/>
  <c r="AV137" i="1"/>
  <c r="BM137" i="1" s="1"/>
  <c r="AV146" i="1"/>
  <c r="BM146" i="1" s="1"/>
  <c r="AV176" i="1"/>
  <c r="BM176" i="1" s="1"/>
  <c r="AV180" i="1"/>
  <c r="BM180" i="1" s="1"/>
  <c r="AV197" i="1"/>
  <c r="BM197" i="1" s="1"/>
  <c r="AV189" i="1"/>
  <c r="BM189" i="1" s="1"/>
  <c r="AV152" i="1"/>
  <c r="BM152" i="1" s="1"/>
  <c r="AV181" i="1"/>
  <c r="BM181" i="1" s="1"/>
  <c r="AV142" i="1"/>
  <c r="BM142" i="1" s="1"/>
  <c r="AV163" i="1"/>
  <c r="BM163" i="1" s="1"/>
  <c r="AV145" i="1"/>
  <c r="BM145" i="1" s="1"/>
  <c r="AV135" i="1"/>
  <c r="BM135" i="1" s="1"/>
  <c r="AV200" i="1"/>
  <c r="BM200" i="1" s="1"/>
  <c r="AV156" i="1"/>
  <c r="BM156" i="1" s="1"/>
  <c r="AV134" i="1"/>
  <c r="BM134" i="1" s="1"/>
  <c r="AV202" i="1"/>
  <c r="BM202" i="1" s="1"/>
  <c r="AV190" i="1"/>
  <c r="BM190" i="1" s="1"/>
  <c r="AV203" i="1"/>
  <c r="BM203" i="1" s="1"/>
  <c r="AV205" i="1"/>
  <c r="BM205" i="1" s="1"/>
  <c r="AV147" i="1"/>
  <c r="BM147" i="1" s="1"/>
  <c r="AV199" i="1"/>
  <c r="BM199" i="1" s="1"/>
  <c r="AV174" i="1"/>
  <c r="BM174" i="1" s="1"/>
  <c r="AV178" i="1"/>
  <c r="BM178" i="1" s="1"/>
  <c r="AV148" i="1"/>
  <c r="BM148" i="1" s="1"/>
  <c r="AV182" i="1"/>
  <c r="BM182" i="1" s="1"/>
  <c r="AV187" i="1"/>
  <c r="BM187" i="1" s="1"/>
  <c r="AV177" i="1"/>
  <c r="BM177" i="1" s="1"/>
  <c r="AV186" i="1"/>
  <c r="BM186" i="1" s="1"/>
  <c r="AV144" i="1"/>
  <c r="BM144" i="1" s="1"/>
  <c r="AV198" i="1"/>
  <c r="BM198" i="1" s="1"/>
  <c r="AV191" i="1"/>
  <c r="BM191" i="1" s="1"/>
  <c r="AV171" i="1"/>
  <c r="BM171" i="1" s="1"/>
  <c r="AV158" i="1"/>
  <c r="BM158" i="1" s="1"/>
  <c r="AV154" i="1"/>
  <c r="BM154" i="1" s="1"/>
  <c r="AV161" i="1"/>
  <c r="BM161" i="1" s="1"/>
  <c r="AV159" i="1"/>
  <c r="BM159" i="1" s="1"/>
  <c r="AV196" i="1"/>
  <c r="BM196" i="1" s="1"/>
  <c r="AV160" i="1"/>
  <c r="BM160" i="1" s="1"/>
  <c r="AV150" i="1"/>
  <c r="BM150" i="1" s="1"/>
  <c r="AV168" i="1"/>
  <c r="BM168" i="1" s="1"/>
  <c r="AV172" i="1"/>
  <c r="BM172" i="1" s="1"/>
  <c r="AV167" i="1"/>
  <c r="BM167" i="1" s="1"/>
  <c r="AV141" i="1"/>
  <c r="BM141" i="1" s="1"/>
  <c r="AV165" i="1"/>
  <c r="BM165" i="1" s="1"/>
  <c r="AV143" i="1"/>
  <c r="BM143" i="1" s="1"/>
  <c r="AV140" i="1"/>
  <c r="BM140" i="1" s="1"/>
  <c r="AV153" i="1"/>
  <c r="BM153" i="1" s="1"/>
  <c r="AV136" i="1"/>
  <c r="BM136" i="1" s="1"/>
  <c r="AV155" i="1"/>
  <c r="BM155" i="1" s="1"/>
  <c r="AV164" i="1"/>
  <c r="BM164" i="1" s="1"/>
  <c r="AV179" i="1"/>
  <c r="BM179" i="1" s="1"/>
  <c r="AV169" i="1"/>
  <c r="BM169" i="1" s="1"/>
  <c r="AV157" i="1"/>
  <c r="BM157" i="1" s="1"/>
  <c r="AV138" i="1"/>
  <c r="BM138" i="1" s="1"/>
  <c r="AV170" i="1"/>
  <c r="BM170" i="1" s="1"/>
  <c r="AV162" i="1"/>
  <c r="BM162" i="1" s="1"/>
  <c r="AV166" i="1"/>
  <c r="BM166" i="1" s="1"/>
  <c r="AV184" i="1"/>
  <c r="BM184" i="1" s="1"/>
  <c r="AV173" i="1"/>
  <c r="BM173" i="1" s="1"/>
  <c r="AV149" i="1"/>
  <c r="BM149" i="1" s="1"/>
  <c r="AV175" i="1"/>
  <c r="BM175" i="1" s="1"/>
  <c r="AV151" i="1"/>
  <c r="BM151" i="1" s="1"/>
  <c r="AV192" i="1"/>
  <c r="BM192" i="1" s="1"/>
  <c r="AV194" i="1"/>
  <c r="BM194" i="1" s="1"/>
  <c r="AV185" i="1"/>
  <c r="BM185" i="1" s="1"/>
  <c r="AV204" i="1"/>
  <c r="BM204" i="1" s="1"/>
  <c r="AV183" i="1"/>
  <c r="BM183" i="1" s="1"/>
  <c r="AV133" i="1"/>
  <c r="BM133" i="1" s="1"/>
  <c r="AW16" i="1"/>
  <c r="BM17" i="1" l="1"/>
  <c r="L68" i="3" s="1"/>
  <c r="AW146" i="1"/>
  <c r="AW156" i="1"/>
  <c r="AW181" i="1"/>
  <c r="AW189" i="1"/>
  <c r="AW188" i="1"/>
  <c r="AW134" i="1"/>
  <c r="AW195" i="1"/>
  <c r="AW200" i="1"/>
  <c r="AW145" i="1"/>
  <c r="AW176" i="1"/>
  <c r="AW137" i="1"/>
  <c r="AW193" i="1"/>
  <c r="AW180" i="1"/>
  <c r="AW197" i="1"/>
  <c r="AW201" i="1"/>
  <c r="AW163" i="1"/>
  <c r="AW152" i="1"/>
  <c r="AW139" i="1"/>
  <c r="AW142" i="1"/>
  <c r="AW135" i="1"/>
  <c r="AW136" i="1"/>
  <c r="AW167" i="1"/>
  <c r="AW141" i="1"/>
  <c r="AW158" i="1"/>
  <c r="AW186" i="1"/>
  <c r="AW171" i="1"/>
  <c r="AW202" i="1"/>
  <c r="AW159" i="1"/>
  <c r="AW205" i="1"/>
  <c r="AW172" i="1"/>
  <c r="AW191" i="1"/>
  <c r="AW196" i="1"/>
  <c r="AW174" i="1"/>
  <c r="AW178" i="1"/>
  <c r="AW177" i="1"/>
  <c r="AW198" i="1"/>
  <c r="AW147" i="1"/>
  <c r="AW148" i="1"/>
  <c r="AW144" i="1"/>
  <c r="AW164" i="1"/>
  <c r="AW155" i="1"/>
  <c r="AW203" i="1"/>
  <c r="AW187" i="1"/>
  <c r="AW190" i="1"/>
  <c r="AW162" i="1"/>
  <c r="AW182" i="1"/>
  <c r="AW179" i="1"/>
  <c r="AW185" i="1"/>
  <c r="AW154" i="1"/>
  <c r="AW153" i="1"/>
  <c r="AW160" i="1"/>
  <c r="AW140" i="1"/>
  <c r="AW199" i="1"/>
  <c r="AW170" i="1"/>
  <c r="AW194" i="1"/>
  <c r="AW192" i="1"/>
  <c r="AW184" i="1"/>
  <c r="AW169" i="1"/>
  <c r="AW165" i="1"/>
  <c r="AW204" i="1"/>
  <c r="AW151" i="1"/>
  <c r="AW157" i="1"/>
  <c r="AW138" i="1"/>
  <c r="AW166" i="1"/>
  <c r="AW175" i="1"/>
  <c r="AW143" i="1"/>
  <c r="AW173" i="1"/>
  <c r="AW149" i="1"/>
  <c r="AW150" i="1"/>
  <c r="AW168" i="1"/>
  <c r="AW161" i="1"/>
  <c r="AW183" i="1"/>
  <c r="AW133" i="1"/>
  <c r="AX16" i="1"/>
  <c r="BM207" i="1" l="1"/>
  <c r="L41" i="3"/>
  <c r="L51" i="3" s="1"/>
  <c r="L52" i="3" s="1"/>
  <c r="AX180" i="1"/>
  <c r="AX189" i="1"/>
  <c r="AX197" i="1"/>
  <c r="AX193" i="1"/>
  <c r="AX195" i="1"/>
  <c r="AX200" i="1"/>
  <c r="AX146" i="1"/>
  <c r="AX181" i="1"/>
  <c r="AX201" i="1"/>
  <c r="AX134" i="1"/>
  <c r="AX145" i="1"/>
  <c r="AX152" i="1"/>
  <c r="AX135" i="1"/>
  <c r="AX188" i="1"/>
  <c r="AX142" i="1"/>
  <c r="AX176" i="1"/>
  <c r="AX163" i="1"/>
  <c r="AX139" i="1"/>
  <c r="AX156" i="1"/>
  <c r="AX137" i="1"/>
  <c r="AX199" i="1"/>
  <c r="AX177" i="1"/>
  <c r="AX182" i="1"/>
  <c r="AX198" i="1"/>
  <c r="AX165" i="1"/>
  <c r="AX170" i="1"/>
  <c r="AX202" i="1"/>
  <c r="AX159" i="1"/>
  <c r="AX205" i="1"/>
  <c r="AX172" i="1"/>
  <c r="AX191" i="1"/>
  <c r="AX174" i="1"/>
  <c r="AX178" i="1"/>
  <c r="AX143" i="1"/>
  <c r="AX140" i="1"/>
  <c r="AX155" i="1"/>
  <c r="AX171" i="1"/>
  <c r="AX158" i="1"/>
  <c r="AX136" i="1"/>
  <c r="AX147" i="1"/>
  <c r="AX186" i="1"/>
  <c r="AX164" i="1"/>
  <c r="AX184" i="1"/>
  <c r="AX187" i="1"/>
  <c r="AX203" i="1"/>
  <c r="AX141" i="1"/>
  <c r="AX148" i="1"/>
  <c r="AX190" i="1"/>
  <c r="AX196" i="1"/>
  <c r="AX167" i="1"/>
  <c r="AX154" i="1"/>
  <c r="AX153" i="1"/>
  <c r="AX161" i="1"/>
  <c r="AX185" i="1"/>
  <c r="AX138" i="1"/>
  <c r="AX168" i="1"/>
  <c r="AX173" i="1"/>
  <c r="AX194" i="1"/>
  <c r="AX160" i="1"/>
  <c r="AX204" i="1"/>
  <c r="AX151" i="1"/>
  <c r="AX150" i="1"/>
  <c r="AX179" i="1"/>
  <c r="AX157" i="1"/>
  <c r="AX192" i="1"/>
  <c r="AX162" i="1"/>
  <c r="AX149" i="1"/>
  <c r="AX175" i="1"/>
  <c r="AX166" i="1"/>
  <c r="AX144" i="1"/>
  <c r="AX169" i="1"/>
  <c r="AX183" i="1"/>
  <c r="AX133" i="1"/>
  <c r="AY16" i="1"/>
  <c r="AY176" i="1" l="1"/>
  <c r="BN176" i="1" s="1"/>
  <c r="AY200" i="1"/>
  <c r="BN200" i="1" s="1"/>
  <c r="AY142" i="1"/>
  <c r="BN142" i="1" s="1"/>
  <c r="AY180" i="1"/>
  <c r="BN180" i="1" s="1"/>
  <c r="AY197" i="1"/>
  <c r="BN197" i="1" s="1"/>
  <c r="AY195" i="1"/>
  <c r="BN195" i="1" s="1"/>
  <c r="AY181" i="1"/>
  <c r="BN181" i="1" s="1"/>
  <c r="AY201" i="1"/>
  <c r="BN201" i="1" s="1"/>
  <c r="AY146" i="1"/>
  <c r="BN146" i="1" s="1"/>
  <c r="AY134" i="1"/>
  <c r="BN134" i="1" s="1"/>
  <c r="AY163" i="1"/>
  <c r="BN163" i="1" s="1"/>
  <c r="AY137" i="1"/>
  <c r="BN137" i="1" s="1"/>
  <c r="AY193" i="1"/>
  <c r="BN193" i="1" s="1"/>
  <c r="AY188" i="1"/>
  <c r="BN188" i="1" s="1"/>
  <c r="AY152" i="1"/>
  <c r="BN152" i="1" s="1"/>
  <c r="AY189" i="1"/>
  <c r="BN189" i="1" s="1"/>
  <c r="AY156" i="1"/>
  <c r="BN156" i="1" s="1"/>
  <c r="AY139" i="1"/>
  <c r="BN139" i="1" s="1"/>
  <c r="AY145" i="1"/>
  <c r="BN145" i="1" s="1"/>
  <c r="AY135" i="1"/>
  <c r="BN135" i="1" s="1"/>
  <c r="AY196" i="1"/>
  <c r="BN196" i="1" s="1"/>
  <c r="AY174" i="1"/>
  <c r="BN174" i="1" s="1"/>
  <c r="AY153" i="1"/>
  <c r="BN153" i="1" s="1"/>
  <c r="AY178" i="1"/>
  <c r="BN178" i="1" s="1"/>
  <c r="AY136" i="1"/>
  <c r="BN136" i="1" s="1"/>
  <c r="AY148" i="1"/>
  <c r="BN148" i="1" s="1"/>
  <c r="AY159" i="1"/>
  <c r="BN159" i="1" s="1"/>
  <c r="AY158" i="1"/>
  <c r="BN158" i="1" s="1"/>
  <c r="AY190" i="1"/>
  <c r="BN190" i="1" s="1"/>
  <c r="AY198" i="1"/>
  <c r="BN198" i="1" s="1"/>
  <c r="AY147" i="1"/>
  <c r="BN147" i="1" s="1"/>
  <c r="AY141" i="1"/>
  <c r="BN141" i="1" s="1"/>
  <c r="AY172" i="1"/>
  <c r="BN172" i="1" s="1"/>
  <c r="AY160" i="1"/>
  <c r="BN160" i="1" s="1"/>
  <c r="AY143" i="1"/>
  <c r="BN143" i="1" s="1"/>
  <c r="AY165" i="1"/>
  <c r="BN165" i="1" s="1"/>
  <c r="AY177" i="1"/>
  <c r="BN177" i="1" s="1"/>
  <c r="AY186" i="1"/>
  <c r="BN186" i="1" s="1"/>
  <c r="AY154" i="1"/>
  <c r="BN154" i="1" s="1"/>
  <c r="AY144" i="1"/>
  <c r="BN144" i="1" s="1"/>
  <c r="AY171" i="1"/>
  <c r="BN171" i="1" s="1"/>
  <c r="AY170" i="1"/>
  <c r="BN170" i="1" s="1"/>
  <c r="AY173" i="1"/>
  <c r="BN173" i="1" s="1"/>
  <c r="AY187" i="1"/>
  <c r="BN187" i="1" s="1"/>
  <c r="AY202" i="1"/>
  <c r="BN202" i="1" s="1"/>
  <c r="AY164" i="1"/>
  <c r="BN164" i="1" s="1"/>
  <c r="AY199" i="1"/>
  <c r="BN199" i="1" s="1"/>
  <c r="AY203" i="1"/>
  <c r="BN203" i="1" s="1"/>
  <c r="AY205" i="1"/>
  <c r="BN205" i="1" s="1"/>
  <c r="AY167" i="1"/>
  <c r="BN167" i="1" s="1"/>
  <c r="AY162" i="1"/>
  <c r="BN162" i="1" s="1"/>
  <c r="AY161" i="1"/>
  <c r="BN161" i="1" s="1"/>
  <c r="AY166" i="1"/>
  <c r="BN166" i="1" s="1"/>
  <c r="AY138" i="1"/>
  <c r="BN138" i="1" s="1"/>
  <c r="AY155" i="1"/>
  <c r="BN155" i="1" s="1"/>
  <c r="AY191" i="1"/>
  <c r="BN191" i="1" s="1"/>
  <c r="AY169" i="1"/>
  <c r="BN169" i="1" s="1"/>
  <c r="AY179" i="1"/>
  <c r="BN179" i="1" s="1"/>
  <c r="AY185" i="1"/>
  <c r="BN185" i="1" s="1"/>
  <c r="AY168" i="1"/>
  <c r="BN168" i="1" s="1"/>
  <c r="AY151" i="1"/>
  <c r="BN151" i="1" s="1"/>
  <c r="AY182" i="1"/>
  <c r="BN182" i="1" s="1"/>
  <c r="AY150" i="1"/>
  <c r="BN150" i="1" s="1"/>
  <c r="AY194" i="1"/>
  <c r="BN194" i="1" s="1"/>
  <c r="AY157" i="1"/>
  <c r="BN157" i="1" s="1"/>
  <c r="AY204" i="1"/>
  <c r="BN204" i="1" s="1"/>
  <c r="AY184" i="1"/>
  <c r="BN184" i="1" s="1"/>
  <c r="AY192" i="1"/>
  <c r="BN192" i="1" s="1"/>
  <c r="AY149" i="1"/>
  <c r="BN149" i="1" s="1"/>
  <c r="AY175" i="1"/>
  <c r="BN175" i="1" s="1"/>
  <c r="AY140" i="1"/>
  <c r="BN140" i="1" s="1"/>
  <c r="AY183" i="1"/>
  <c r="BN183" i="1" s="1"/>
  <c r="AY133" i="1"/>
  <c r="BN133" i="1" s="1"/>
  <c r="AZ16" i="1"/>
  <c r="BN17" i="1" l="1"/>
  <c r="M68" i="3" s="1"/>
  <c r="AZ180" i="1"/>
  <c r="AZ200" i="1"/>
  <c r="AZ203" i="1"/>
  <c r="AZ152" i="1"/>
  <c r="AZ142" i="1"/>
  <c r="AZ134" i="1"/>
  <c r="AZ197" i="1"/>
  <c r="AZ135" i="1"/>
  <c r="AZ181" i="1"/>
  <c r="AZ193" i="1"/>
  <c r="AZ139" i="1"/>
  <c r="AZ187" i="1"/>
  <c r="AZ151" i="1"/>
  <c r="AZ189" i="1"/>
  <c r="AZ145" i="1"/>
  <c r="AZ201" i="1"/>
  <c r="AZ176" i="1"/>
  <c r="AZ160" i="1"/>
  <c r="AZ179" i="1"/>
  <c r="AZ173" i="1"/>
  <c r="AZ163" i="1"/>
  <c r="AZ194" i="1"/>
  <c r="AZ146" i="1"/>
  <c r="AZ204" i="1"/>
  <c r="AZ155" i="1"/>
  <c r="AZ167" i="1"/>
  <c r="AZ156" i="1"/>
  <c r="AZ195" i="1"/>
  <c r="AZ161" i="1"/>
  <c r="AZ149" i="1"/>
  <c r="AZ137" i="1"/>
  <c r="AZ143" i="1"/>
  <c r="AZ192" i="1"/>
  <c r="AZ171" i="1"/>
  <c r="AZ174" i="1"/>
  <c r="AZ198" i="1"/>
  <c r="AZ147" i="1"/>
  <c r="AZ172" i="1"/>
  <c r="AZ153" i="1"/>
  <c r="AZ159" i="1"/>
  <c r="AZ141" i="1"/>
  <c r="AZ186" i="1"/>
  <c r="AZ178" i="1"/>
  <c r="AZ177" i="1"/>
  <c r="AZ164" i="1"/>
  <c r="AZ175" i="1"/>
  <c r="AZ140" i="1"/>
  <c r="AZ190" i="1"/>
  <c r="AZ205" i="1"/>
  <c r="AZ202" i="1"/>
  <c r="AZ196" i="1"/>
  <c r="AZ136" i="1"/>
  <c r="AZ199" i="1"/>
  <c r="AZ158" i="1"/>
  <c r="AZ182" i="1"/>
  <c r="AZ170" i="1"/>
  <c r="AZ144" i="1"/>
  <c r="AZ165" i="1"/>
  <c r="AZ188" i="1"/>
  <c r="AZ154" i="1"/>
  <c r="AZ184" i="1"/>
  <c r="AZ166" i="1"/>
  <c r="AZ191" i="1"/>
  <c r="AZ168" i="1"/>
  <c r="AZ162" i="1"/>
  <c r="AZ148" i="1"/>
  <c r="AZ169" i="1"/>
  <c r="AZ157" i="1"/>
  <c r="AZ138" i="1"/>
  <c r="AZ185" i="1"/>
  <c r="AZ150" i="1"/>
  <c r="AZ183" i="1"/>
  <c r="BA16" i="1"/>
  <c r="AZ133" i="1"/>
  <c r="BN207" i="1" l="1"/>
  <c r="M41" i="3"/>
  <c r="M51" i="3" s="1"/>
  <c r="M52" i="3" s="1"/>
  <c r="BA181" i="1"/>
  <c r="BA200" i="1"/>
  <c r="BA152" i="1"/>
  <c r="BA193" i="1"/>
  <c r="BA176" i="1"/>
  <c r="BA204" i="1"/>
  <c r="BA149" i="1"/>
  <c r="BA167" i="1"/>
  <c r="BA144" i="1"/>
  <c r="BA156" i="1"/>
  <c r="BA195" i="1"/>
  <c r="BA146" i="1"/>
  <c r="BA163" i="1"/>
  <c r="BA137" i="1"/>
  <c r="BA180" i="1"/>
  <c r="BA189" i="1"/>
  <c r="BA192" i="1"/>
  <c r="BA138" i="1"/>
  <c r="BA135" i="1"/>
  <c r="BA197" i="1"/>
  <c r="BA145" i="1"/>
  <c r="BA203" i="1"/>
  <c r="BA151" i="1"/>
  <c r="BA188" i="1"/>
  <c r="BA191" i="1"/>
  <c r="BA160" i="1"/>
  <c r="BA179" i="1"/>
  <c r="BA139" i="1"/>
  <c r="BA175" i="1"/>
  <c r="BA140" i="1"/>
  <c r="BA155" i="1"/>
  <c r="BA185" i="1"/>
  <c r="BA201" i="1"/>
  <c r="BA134" i="1"/>
  <c r="BA143" i="1"/>
  <c r="BA142" i="1"/>
  <c r="BA161" i="1"/>
  <c r="BA194" i="1"/>
  <c r="BA184" i="1"/>
  <c r="BA153" i="1"/>
  <c r="BA170" i="1"/>
  <c r="BA196" i="1"/>
  <c r="BA158" i="1"/>
  <c r="BA186" i="1"/>
  <c r="BA171" i="1"/>
  <c r="BA202" i="1"/>
  <c r="BA199" i="1"/>
  <c r="BA174" i="1"/>
  <c r="BA198" i="1"/>
  <c r="BA177" i="1"/>
  <c r="BA147" i="1"/>
  <c r="BA164" i="1"/>
  <c r="BA173" i="1"/>
  <c r="BA172" i="1"/>
  <c r="BA141" i="1"/>
  <c r="BA178" i="1"/>
  <c r="BA159" i="1"/>
  <c r="BA166" i="1"/>
  <c r="BA205" i="1"/>
  <c r="BA168" i="1"/>
  <c r="BA165" i="1"/>
  <c r="BA154" i="1"/>
  <c r="BA150" i="1"/>
  <c r="BA148" i="1"/>
  <c r="BA162" i="1"/>
  <c r="BA169" i="1"/>
  <c r="BA136" i="1"/>
  <c r="BA187" i="1"/>
  <c r="BA182" i="1"/>
  <c r="BA190" i="1"/>
  <c r="BA157" i="1"/>
  <c r="BA183" i="1"/>
  <c r="BA133" i="1"/>
  <c r="BB16" i="1"/>
  <c r="BB139" i="1" l="1"/>
  <c r="BO139" i="1" s="1"/>
  <c r="BB201" i="1"/>
  <c r="BO201" i="1" s="1"/>
  <c r="BB197" i="1"/>
  <c r="BO197" i="1" s="1"/>
  <c r="BB188" i="1"/>
  <c r="BO188" i="1" s="1"/>
  <c r="BB145" i="1"/>
  <c r="BO145" i="1" s="1"/>
  <c r="BB200" i="1"/>
  <c r="BO200" i="1" s="1"/>
  <c r="BB191" i="1"/>
  <c r="BO191" i="1" s="1"/>
  <c r="BB160" i="1"/>
  <c r="BO160" i="1" s="1"/>
  <c r="BB181" i="1"/>
  <c r="BB179" i="1"/>
  <c r="BO179" i="1" s="1"/>
  <c r="BB161" i="1"/>
  <c r="BO161" i="1" s="1"/>
  <c r="BB143" i="1"/>
  <c r="BO143" i="1" s="1"/>
  <c r="BB142" i="1"/>
  <c r="BO142" i="1" s="1"/>
  <c r="BB193" i="1"/>
  <c r="BO193" i="1" s="1"/>
  <c r="BB164" i="1"/>
  <c r="BO164" i="1" s="1"/>
  <c r="BB180" i="1"/>
  <c r="BO180" i="1" s="1"/>
  <c r="BB189" i="1"/>
  <c r="BO189" i="1" s="1"/>
  <c r="BB135" i="1"/>
  <c r="BO135" i="1" s="1"/>
  <c r="BB203" i="1"/>
  <c r="BO203" i="1" s="1"/>
  <c r="BB137" i="1"/>
  <c r="BO137" i="1" s="1"/>
  <c r="BB163" i="1"/>
  <c r="BO163" i="1" s="1"/>
  <c r="BB151" i="1"/>
  <c r="BO151" i="1" s="1"/>
  <c r="BB155" i="1"/>
  <c r="BO155" i="1" s="1"/>
  <c r="BB167" i="1"/>
  <c r="BO167" i="1" s="1"/>
  <c r="BB146" i="1"/>
  <c r="BO146" i="1" s="1"/>
  <c r="BB204" i="1"/>
  <c r="BO204" i="1" s="1"/>
  <c r="BB152" i="1"/>
  <c r="BO152" i="1" s="1"/>
  <c r="BB176" i="1"/>
  <c r="BO176" i="1" s="1"/>
  <c r="BB156" i="1"/>
  <c r="BO156" i="1" s="1"/>
  <c r="BB134" i="1"/>
  <c r="BO134" i="1" s="1"/>
  <c r="BB195" i="1"/>
  <c r="BO195" i="1" s="1"/>
  <c r="BB149" i="1"/>
  <c r="BO149" i="1" s="1"/>
  <c r="BB159" i="1"/>
  <c r="BO159" i="1" s="1"/>
  <c r="BB177" i="1"/>
  <c r="BO177" i="1" s="1"/>
  <c r="BB141" i="1"/>
  <c r="BO141" i="1" s="1"/>
  <c r="BB170" i="1"/>
  <c r="BO170" i="1" s="1"/>
  <c r="BB196" i="1"/>
  <c r="BO196" i="1" s="1"/>
  <c r="BB158" i="1"/>
  <c r="BO158" i="1" s="1"/>
  <c r="BB205" i="1"/>
  <c r="BO205" i="1" s="1"/>
  <c r="BB192" i="1"/>
  <c r="BO192" i="1" s="1"/>
  <c r="BB175" i="1"/>
  <c r="BO175" i="1" s="1"/>
  <c r="BB140" i="1"/>
  <c r="BO140" i="1" s="1"/>
  <c r="BB199" i="1"/>
  <c r="BO199" i="1" s="1"/>
  <c r="BB194" i="1"/>
  <c r="BO194" i="1" s="1"/>
  <c r="BB178" i="1"/>
  <c r="BO178" i="1" s="1"/>
  <c r="BB154" i="1"/>
  <c r="BO154" i="1" s="1"/>
  <c r="BB153" i="1"/>
  <c r="BO153" i="1" s="1"/>
  <c r="BB186" i="1"/>
  <c r="BO186" i="1" s="1"/>
  <c r="BB171" i="1"/>
  <c r="BO171" i="1" s="1"/>
  <c r="BB147" i="1"/>
  <c r="BO147" i="1" s="1"/>
  <c r="BB174" i="1"/>
  <c r="BO174" i="1" s="1"/>
  <c r="BB198" i="1"/>
  <c r="BO198" i="1" s="1"/>
  <c r="BB136" i="1"/>
  <c r="BO136" i="1" s="1"/>
  <c r="BB150" i="1"/>
  <c r="BO150" i="1" s="1"/>
  <c r="BB184" i="1"/>
  <c r="BO184" i="1" s="1"/>
  <c r="BB182" i="1"/>
  <c r="BO182" i="1" s="1"/>
  <c r="BB148" i="1"/>
  <c r="BO148" i="1" s="1"/>
  <c r="BB173" i="1"/>
  <c r="BO173" i="1" s="1"/>
  <c r="BB202" i="1"/>
  <c r="BO202" i="1" s="1"/>
  <c r="BB190" i="1"/>
  <c r="BO190" i="1" s="1"/>
  <c r="BB165" i="1"/>
  <c r="BO165" i="1" s="1"/>
  <c r="BB187" i="1"/>
  <c r="BO187" i="1" s="1"/>
  <c r="BB157" i="1"/>
  <c r="BO157" i="1" s="1"/>
  <c r="BB162" i="1"/>
  <c r="BO162" i="1" s="1"/>
  <c r="BB166" i="1"/>
  <c r="BO166" i="1" s="1"/>
  <c r="BB144" i="1"/>
  <c r="BO144" i="1" s="1"/>
  <c r="BB138" i="1"/>
  <c r="BO138" i="1" s="1"/>
  <c r="BB185" i="1"/>
  <c r="BO185" i="1" s="1"/>
  <c r="BB168" i="1"/>
  <c r="BO168" i="1" s="1"/>
  <c r="BB169" i="1"/>
  <c r="BO169" i="1" s="1"/>
  <c r="BB172" i="1"/>
  <c r="BO172" i="1" s="1"/>
  <c r="BB183" i="1"/>
  <c r="BO183" i="1" s="1"/>
  <c r="BO181" i="1"/>
  <c r="BB133" i="1"/>
  <c r="BO133" i="1" s="1"/>
  <c r="BO17" i="1" l="1"/>
  <c r="N68" i="3" s="1"/>
  <c r="BO207" i="1" l="1"/>
  <c r="N41" i="3"/>
  <c r="N51" i="3" s="1"/>
  <c r="N52" i="3" s="1"/>
</calcChain>
</file>

<file path=xl/sharedStrings.xml><?xml version="1.0" encoding="utf-8"?>
<sst xmlns="http://schemas.openxmlformats.org/spreadsheetml/2006/main" count="746" uniqueCount="173">
  <si>
    <t>Company Name</t>
  </si>
  <si>
    <t>Scenario Name</t>
  </si>
  <si>
    <t>Start Date</t>
  </si>
  <si>
    <t>End Date</t>
  </si>
  <si>
    <t>Department</t>
  </si>
  <si>
    <t>Annual Salary</t>
  </si>
  <si>
    <t>Company Benefits?</t>
  </si>
  <si>
    <t>Benefit % (Salary)</t>
  </si>
  <si>
    <t>Payroll Taxes %</t>
  </si>
  <si>
    <t>Duplicate ID?</t>
  </si>
  <si>
    <t>Salary / Mo</t>
  </si>
  <si>
    <t>PR Tax $ / Mo</t>
  </si>
  <si>
    <t>Benefits $ / Mo</t>
  </si>
  <si>
    <t>Ttl Amt / Mo</t>
  </si>
  <si>
    <t>Sales</t>
  </si>
  <si>
    <t>Yes</t>
  </si>
  <si>
    <t>Marketing</t>
  </si>
  <si>
    <t>TBH</t>
  </si>
  <si>
    <t>Mohamed Salah</t>
  </si>
  <si>
    <t>Son Heung-Min</t>
  </si>
  <si>
    <t>Diogo Jota</t>
  </si>
  <si>
    <t>Sadio Mané</t>
  </si>
  <si>
    <t>Harry Kane</t>
  </si>
  <si>
    <t>Ivan Toney</t>
  </si>
  <si>
    <t>Wilfried Zaha</t>
  </si>
  <si>
    <t>Kevin De Bruyne</t>
  </si>
  <si>
    <t>Riyad Mahrez</t>
  </si>
  <si>
    <t>Bukayo Saka</t>
  </si>
  <si>
    <t>Emmanuel Dennis</t>
  </si>
  <si>
    <t>Raphinha</t>
  </si>
  <si>
    <t>Mason Mount</t>
  </si>
  <si>
    <t>Teemu Pukki</t>
  </si>
  <si>
    <t>Emile Smith Rowe</t>
  </si>
  <si>
    <t>Raheem Sterling</t>
  </si>
  <si>
    <t>Jamie Vardy</t>
  </si>
  <si>
    <t>Bruno Fernandes</t>
  </si>
  <si>
    <t>Jarrod Bowen</t>
  </si>
  <si>
    <t>Edouard Mendy</t>
  </si>
  <si>
    <t>Aaron Ramsdale</t>
  </si>
  <si>
    <t>Hugo Lloris</t>
  </si>
  <si>
    <t>David de Gea</t>
  </si>
  <si>
    <t>Martin Dúbravka</t>
  </si>
  <si>
    <t>Kasper Schmeichel</t>
  </si>
  <si>
    <t>Robert Sánchez</t>
  </si>
  <si>
    <t>David Raya</t>
  </si>
  <si>
    <t>Fraser Forster</t>
  </si>
  <si>
    <t>Meryl Streep</t>
  </si>
  <si>
    <t>Kamala Harris</t>
  </si>
  <si>
    <t>Beth Harmon</t>
  </si>
  <si>
    <t>Sally Ride</t>
  </si>
  <si>
    <t>Sue Bird</t>
  </si>
  <si>
    <t>Lisa Leslie</t>
  </si>
  <si>
    <t>Gayle King</t>
  </si>
  <si>
    <t>Serena Williams</t>
  </si>
  <si>
    <t>Angelina Jolie</t>
  </si>
  <si>
    <t>Mariah Carey</t>
  </si>
  <si>
    <t>Carrie Fisher</t>
  </si>
  <si>
    <t>Tina Turner</t>
  </si>
  <si>
    <t>Marie Curie</t>
  </si>
  <si>
    <t>Ruth Ginsburg</t>
  </si>
  <si>
    <t>Mae Jemison</t>
  </si>
  <si>
    <t>Vera Rubin</t>
  </si>
  <si>
    <t>Ada Lovelace</t>
  </si>
  <si>
    <t>Rediet Abebe</t>
  </si>
  <si>
    <t>Monica Anderson</t>
  </si>
  <si>
    <t>Donna Auguste</t>
  </si>
  <si>
    <t>Erica Baker</t>
  </si>
  <si>
    <t>Carlotta Berry</t>
  </si>
  <si>
    <t>Product</t>
  </si>
  <si>
    <t>Engineering</t>
  </si>
  <si>
    <t>Customer Success</t>
  </si>
  <si>
    <t>CEO</t>
  </si>
  <si>
    <t>Finance &amp; Accounting</t>
  </si>
  <si>
    <t>People Ops</t>
  </si>
  <si>
    <t>Support</t>
  </si>
  <si>
    <t>Title</t>
  </si>
  <si>
    <t>Head of Sales</t>
  </si>
  <si>
    <t>Head of Product</t>
  </si>
  <si>
    <t>Head of Customer Success</t>
  </si>
  <si>
    <t>Sr. Engineer</t>
  </si>
  <si>
    <t>Engineer</t>
  </si>
  <si>
    <t>PM</t>
  </si>
  <si>
    <t>Recruiter</t>
  </si>
  <si>
    <t>Business Partner</t>
  </si>
  <si>
    <t>Head of People Ops</t>
  </si>
  <si>
    <t>AE</t>
  </si>
  <si>
    <t>Head of Marketing</t>
  </si>
  <si>
    <t>Solutions Engineer</t>
  </si>
  <si>
    <t>Brand Marketer</t>
  </si>
  <si>
    <t>Content Marketer</t>
  </si>
  <si>
    <t>Marketing Designer</t>
  </si>
  <si>
    <t>Sales Ops</t>
  </si>
  <si>
    <t>Head of Support</t>
  </si>
  <si>
    <t>Support Analyst</t>
  </si>
  <si>
    <t>Onboarding</t>
  </si>
  <si>
    <t>Head of Onboarding</t>
  </si>
  <si>
    <t>Onboarding Manager</t>
  </si>
  <si>
    <t>Onboarding Specialist</t>
  </si>
  <si>
    <t>CSM</t>
  </si>
  <si>
    <t>Name</t>
  </si>
  <si>
    <t>Finance Manager</t>
  </si>
  <si>
    <t>Accountant</t>
  </si>
  <si>
    <t>Head of Biz Ops</t>
  </si>
  <si>
    <t>Demand Gen</t>
  </si>
  <si>
    <t>Financial Analyst</t>
  </si>
  <si>
    <t>Sr. Accountant</t>
  </si>
  <si>
    <t>CS Operations Analyst</t>
  </si>
  <si>
    <t>Manager of Customer Success</t>
  </si>
  <si>
    <t>Product Marketing</t>
  </si>
  <si>
    <t>CTO</t>
  </si>
  <si>
    <t>Engineering Manager</t>
  </si>
  <si>
    <t>Sr. PM</t>
  </si>
  <si>
    <t>Sales Manager</t>
  </si>
  <si>
    <t>ID</t>
  </si>
  <si>
    <t>Q1</t>
  </si>
  <si>
    <t>Q2</t>
  </si>
  <si>
    <t>Q3</t>
  </si>
  <si>
    <t>Q4</t>
  </si>
  <si>
    <t>New Hires</t>
  </si>
  <si>
    <t>Attrition</t>
  </si>
  <si>
    <t>Department List</t>
  </si>
  <si>
    <t>HEADCOUNT</t>
  </si>
  <si>
    <t>Select Department</t>
  </si>
  <si>
    <t>ALL DEPARTMENT SUMMARY</t>
  </si>
  <si>
    <t>Ending Headcount</t>
  </si>
  <si>
    <t>SINGLE DEPARTMENT TOGGLE</t>
  </si>
  <si>
    <t>ENDING HEADCOUNT BY DEPARTMENT</t>
  </si>
  <si>
    <t>TOTAL</t>
  </si>
  <si>
    <t>Model Legend</t>
  </si>
  <si>
    <t>Inputs</t>
  </si>
  <si>
    <t>Calculations</t>
  </si>
  <si>
    <t>ABC</t>
  </si>
  <si>
    <t>Outputs</t>
  </si>
  <si>
    <t>These cells are formulas that produce model data, and are used in outputs. Don't modify the formulas in these cells.</t>
  </si>
  <si>
    <t>These cells remain black, and are linked to the inputs and sub-calculations. The formulas in these cells should remain unchanged.</t>
  </si>
  <si>
    <t>Headcount and Payroll Expense Planning</t>
  </si>
  <si>
    <t>Operating Expense Planning</t>
  </si>
  <si>
    <t>Date Last Published (Cube)</t>
  </si>
  <si>
    <t>Input</t>
  </si>
  <si>
    <t>Model Components (aka spreadsheet tabs)</t>
  </si>
  <si>
    <t>3rd Tab</t>
  </si>
  <si>
    <t>2nd Tab</t>
  </si>
  <si>
    <t>Use this to review your spending trends and the results of your inputs. Share in your board deck and during your monthly business reviews.</t>
  </si>
  <si>
    <t>Lists</t>
  </si>
  <si>
    <t>4th Tab</t>
  </si>
  <si>
    <t>Use this to manage your list of Departments, which drives the toggle on the Outputs tab. It'll help you put together your departmental business reviews.</t>
  </si>
  <si>
    <t>PAYROLL BY DEPARTMENT</t>
  </si>
  <si>
    <t>5th Tab</t>
  </si>
  <si>
    <t>Use these charts and graphs to complement text and table slides in your business reviews.</t>
  </si>
  <si>
    <t>Charts</t>
  </si>
  <si>
    <t>Roster Input</t>
  </si>
  <si>
    <t>Version Name</t>
  </si>
  <si>
    <t>Version Date</t>
  </si>
  <si>
    <t>Headcount Planning</t>
  </si>
  <si>
    <t>Input your current roster file (from your HRIS), and future headcount assumptions (from ATS and your plan), and let the calculations do their work!</t>
  </si>
  <si>
    <t>Model Start Date</t>
  </si>
  <si>
    <t>How to use this template:</t>
  </si>
  <si>
    <t>Payroll Model Review</t>
  </si>
  <si>
    <t>This template is designed to help finance professionals establish headcount planning best practices. The template contains formulas to prepopulate values on the Outputs tab based on your company's structure. 
To use the model: 
1. Replace the Lists with the departments of your organization. This can also be used to plan by entity or division.
2. Update the 'Model Start Date' value within this tab to the month on which you'd like to start the model.
3. Enter the appropriate information on the Roster Input tab to forecast your relevant Headcount expenses and related assumptions.
4. The model compenents and model legend will assist you further in what relevant information is needed and the formatting of each tab. 
5. Happy planning!</t>
  </si>
  <si>
    <t>These cells are where you'll input/update data (input roster file and new hire assumptions).</t>
  </si>
  <si>
    <t>Scarlett Johnson</t>
  </si>
  <si>
    <t>Start Year</t>
  </si>
  <si>
    <t>Check</t>
  </si>
  <si>
    <t>Existing EE</t>
  </si>
  <si>
    <t>Headcount Type</t>
  </si>
  <si>
    <t>John Smith</t>
  </si>
  <si>
    <t>FTE DETAIL</t>
  </si>
  <si>
    <t>Payroll</t>
  </si>
  <si>
    <t>Quarter List</t>
  </si>
  <si>
    <t>HEADCOUNT DETAIL</t>
  </si>
  <si>
    <t>NEW HIRE</t>
  </si>
  <si>
    <t>ATTRITION</t>
  </si>
  <si>
    <t>Selected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</si>
</sst>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_(&quot;$&quot;* #,##0_);_(&quot;$&quot;* \(#,##0\);_(&quot;$&quot;* &quot;-&quot;??_);_(@_)"/>
    <numFmt numFmtId="166" formatCode="0.0"/>
    <numFmt numFmtId="167" formatCode="_(* #,##0_);_(* \(#,##0\);_(* &quot;-&quot;??_);_(@_)"/>
  </numFmts>
  <fonts count="41" x14ac:knownFonts="1">
    <font>
      <sz val="10"/>
      <color rgb="FF000000"/>
      <name val="Arial"/>
      <scheme val="minor"/>
    </font>
    <font>
      <sz val="10"/>
      <color rgb="FF000000"/>
      <name val="Arial"/>
      <family val="2"/>
      <scheme val="minor"/>
    </font>
    <font>
      <sz val="14"/>
      <color rgb="FF000000"/>
      <name val="Arial"/>
      <family val="2"/>
      <scheme val="minor"/>
    </font>
    <font>
      <b/>
      <sz val="12"/>
      <color theme="0"/>
      <name val="Calibri"/>
      <family val="2"/>
    </font>
    <font>
      <sz val="10"/>
      <color rgb="FF000000"/>
      <name val="Calibri"/>
      <family val="2"/>
    </font>
    <font>
      <sz val="12"/>
      <color rgb="FF0070C0"/>
      <name val="Calibri"/>
      <family val="2"/>
    </font>
    <font>
      <sz val="12"/>
      <color theme="1"/>
      <name val="Calibri"/>
      <family val="2"/>
    </font>
    <font>
      <sz val="10"/>
      <color rgb="FF0070C0"/>
      <name val="Calibri"/>
      <family val="2"/>
    </font>
    <font>
      <sz val="14"/>
      <color rgb="FF000000"/>
      <name val="Calibri"/>
      <family val="2"/>
    </font>
    <font>
      <b/>
      <sz val="16"/>
      <color theme="0"/>
      <name val="Verdana"/>
      <family val="2"/>
    </font>
    <font>
      <sz val="14"/>
      <color rgb="FF000000"/>
      <name val="Verdana"/>
      <family val="2"/>
    </font>
    <font>
      <b/>
      <sz val="14"/>
      <color rgb="FF000000"/>
      <name val="Verdana"/>
      <family val="2"/>
    </font>
    <font>
      <b/>
      <sz val="14"/>
      <color theme="0"/>
      <name val="Verdana"/>
      <family val="2"/>
    </font>
    <font>
      <sz val="14"/>
      <color theme="0"/>
      <name val="Verdana"/>
      <family val="2"/>
    </font>
    <font>
      <b/>
      <sz val="12"/>
      <color theme="0"/>
      <name val="Verdana"/>
      <family val="2"/>
    </font>
    <font>
      <sz val="12"/>
      <color theme="0"/>
      <name val="Verdana"/>
      <family val="2"/>
    </font>
    <font>
      <sz val="12"/>
      <color rgb="FF000000"/>
      <name val="Verdana"/>
      <family val="2"/>
    </font>
    <font>
      <sz val="12"/>
      <color rgb="FF000087"/>
      <name val="Verdana"/>
      <family val="2"/>
    </font>
    <font>
      <b/>
      <sz val="12"/>
      <color rgb="FF000000"/>
      <name val="Verdana"/>
      <family val="2"/>
    </font>
    <font>
      <sz val="12"/>
      <color rgb="FF0F0F4D"/>
      <name val="Verdana"/>
      <family val="2"/>
    </font>
    <font>
      <sz val="12"/>
      <color theme="9" tint="-0.249977111117893"/>
      <name val="Verdana"/>
      <family val="2"/>
    </font>
    <font>
      <sz val="12"/>
      <color theme="1"/>
      <name val="Verdana"/>
      <family val="2"/>
    </font>
    <font>
      <sz val="10"/>
      <color rgb="FF000000"/>
      <name val="Verdana"/>
      <family val="2"/>
    </font>
    <font>
      <b/>
      <sz val="10"/>
      <color theme="0"/>
      <name val="Verdana"/>
      <family val="2"/>
    </font>
    <font>
      <sz val="10"/>
      <color theme="0"/>
      <name val="Verdana"/>
      <family val="2"/>
    </font>
    <font>
      <b/>
      <sz val="10"/>
      <color rgb="FF000000"/>
      <name val="Verdana"/>
      <family val="2"/>
    </font>
    <font>
      <b/>
      <sz val="10"/>
      <color theme="1"/>
      <name val="Verdana"/>
      <family val="2"/>
    </font>
    <font>
      <sz val="10"/>
      <color theme="1"/>
      <name val="Verdana"/>
      <family val="2"/>
    </font>
    <font>
      <sz val="10"/>
      <color rgb="FF0F0F4D"/>
      <name val="Verdana"/>
      <family val="2"/>
    </font>
    <font>
      <sz val="12"/>
      <color rgb="FF0070C0"/>
      <name val="Verdana"/>
      <family val="2"/>
    </font>
    <font>
      <sz val="18"/>
      <color rgb="FF00008D"/>
      <name val="Verdana"/>
      <family val="2"/>
    </font>
    <font>
      <sz val="10"/>
      <color rgb="FF000000"/>
      <name val="Arial"/>
      <family val="2"/>
      <scheme val="minor"/>
    </font>
    <font>
      <sz val="10"/>
      <name val="Verdana"/>
      <family val="2"/>
    </font>
    <font>
      <sz val="9"/>
      <color rgb="FFFF0000"/>
      <name val="Leelawadee"/>
      <family val="2"/>
    </font>
    <font>
      <i/>
      <sz val="9"/>
      <color rgb="FFFF0000"/>
      <name val="Verdana"/>
      <family val="2"/>
    </font>
    <font>
      <b/>
      <sz val="12"/>
      <color theme="1"/>
      <name val="Calibri"/>
      <family val="2"/>
    </font>
    <font>
      <b/>
      <sz val="12"/>
      <color rgb="FF0070C0"/>
      <name val="Calibri"/>
      <family val="2"/>
    </font>
    <font>
      <b/>
      <sz val="10"/>
      <color rgb="FF000000"/>
      <name val="Calibri"/>
      <family val="2"/>
    </font>
    <font>
      <b/>
      <sz val="16"/>
      <color rgb="FF163D84"/>
      <name val="Verdana"/>
      <family val="2"/>
    </font>
    <font>
      <b/>
      <sz val="18"/>
      <color rgb="FF163D84"/>
      <name val="Verdana"/>
      <family val="2"/>
    </font>
    <font>
      <b/>
      <sz val="16"/>
      <color rgb="FF000000"/>
      <name val="Verdana"/>
      <family val="2"/>
    </font>
  </fonts>
  <fills count="19">
    <fill>
      <patternFill patternType="none"/>
    </fill>
    <fill>
      <patternFill patternType="gray125"/>
    </fill>
    <fill>
      <patternFill patternType="solid">
        <fgColor rgb="FFF3F3F3"/>
        <bgColor rgb="FFF3F3F3"/>
      </patternFill>
    </fill>
    <fill>
      <patternFill patternType="solid">
        <fgColor rgb="FF00008D"/>
        <bgColor indexed="64"/>
      </patternFill>
    </fill>
    <fill>
      <patternFill patternType="solid">
        <fgColor theme="2" tint="-4.9989318521683403E-2"/>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rgb="FFFDF3BF"/>
        <bgColor indexed="64"/>
      </patternFill>
    </fill>
    <fill>
      <patternFill patternType="solid">
        <fgColor rgb="FFECF2F8"/>
        <bgColor indexed="64"/>
      </patternFill>
    </fill>
    <fill>
      <patternFill patternType="solid">
        <fgColor rgb="FF44546A"/>
        <bgColor indexed="64"/>
      </patternFill>
    </fill>
    <fill>
      <patternFill patternType="solid">
        <fgColor rgb="FF0F0F4D"/>
        <bgColor indexed="64"/>
      </patternFill>
    </fill>
    <fill>
      <patternFill patternType="solid">
        <fgColor rgb="FF74ACB8"/>
        <bgColor indexed="64"/>
      </patternFill>
    </fill>
    <fill>
      <patternFill patternType="solid">
        <fgColor theme="0"/>
        <bgColor rgb="FFF3F3F3"/>
      </patternFill>
    </fill>
    <fill>
      <patternFill patternType="solid">
        <fgColor theme="0" tint="-0.14999847407452621"/>
        <bgColor indexed="64"/>
      </patternFill>
    </fill>
    <fill>
      <patternFill patternType="solid">
        <fgColor rgb="FF163D84"/>
        <bgColor indexed="64"/>
      </patternFill>
    </fill>
    <fill>
      <patternFill patternType="solid">
        <fgColor rgb="FF71D099"/>
        <bgColor indexed="64"/>
      </patternFill>
    </fill>
    <fill>
      <patternFill patternType="solid">
        <fgColor rgb="FF163D84"/>
        <bgColor rgb="FFF3F3F3"/>
      </patternFill>
    </fill>
  </fills>
  <borders count="18">
    <border>
      <left/>
      <right/>
      <top/>
      <bottom/>
      <diagonal/>
    </border>
    <border>
      <left/>
      <right/>
      <top/>
      <bottom style="thin">
        <color theme="0" tint="-0.249977111117893"/>
      </bottom>
      <diagonal/>
    </border>
    <border>
      <left style="thin">
        <color theme="4" tint="0.79998168889431442"/>
      </left>
      <right/>
      <top style="thin">
        <color theme="4" tint="0.79998168889431442"/>
      </top>
      <bottom/>
      <diagonal/>
    </border>
    <border>
      <left/>
      <right/>
      <top style="thin">
        <color theme="4" tint="0.79998168889431442"/>
      </top>
      <bottom/>
      <diagonal/>
    </border>
    <border>
      <left/>
      <right style="thin">
        <color theme="4" tint="0.79998168889431442"/>
      </right>
      <top style="thin">
        <color theme="4" tint="0.79998168889431442"/>
      </top>
      <bottom/>
      <diagonal/>
    </border>
    <border>
      <left style="thin">
        <color theme="4" tint="0.79998168889431442"/>
      </left>
      <right/>
      <top/>
      <bottom/>
      <diagonal/>
    </border>
    <border>
      <left/>
      <right style="thin">
        <color theme="4" tint="0.79998168889431442"/>
      </right>
      <top/>
      <bottom/>
      <diagonal/>
    </border>
    <border>
      <left style="thin">
        <color theme="4" tint="0.79998168889431442"/>
      </left>
      <right/>
      <top/>
      <bottom style="thin">
        <color theme="4" tint="0.79998168889431442"/>
      </bottom>
      <diagonal/>
    </border>
    <border>
      <left/>
      <right/>
      <top/>
      <bottom style="thin">
        <color theme="4" tint="0.79998168889431442"/>
      </bottom>
      <diagonal/>
    </border>
    <border>
      <left/>
      <right style="thin">
        <color theme="4" tint="0.79998168889431442"/>
      </right>
      <top/>
      <bottom style="thin">
        <color theme="4" tint="0.79998168889431442"/>
      </bottom>
      <diagonal/>
    </border>
    <border>
      <left style="thin">
        <color theme="4" tint="0.79998168889431442"/>
      </left>
      <right/>
      <top/>
      <bottom style="thin">
        <color theme="0" tint="-0.249977111117893"/>
      </bottom>
      <diagonal/>
    </border>
    <border>
      <left/>
      <right style="thin">
        <color theme="4" tint="0.79998168889431442"/>
      </right>
      <top/>
      <bottom style="thin">
        <color theme="0" tint="-0.249977111117893"/>
      </bottom>
      <diagonal/>
    </border>
    <border>
      <left/>
      <right/>
      <top/>
      <bottom style="thin">
        <color rgb="FF61BFB9"/>
      </bottom>
      <diagonal/>
    </border>
    <border>
      <left style="thin">
        <color rgb="FF61BFB9"/>
      </left>
      <right style="thin">
        <color rgb="FF61BFB9"/>
      </right>
      <top style="thin">
        <color rgb="FF61BFB9"/>
      </top>
      <bottom style="thin">
        <color rgb="FF61BFB9"/>
      </bottom>
      <diagonal/>
    </border>
    <border>
      <left/>
      <right/>
      <top style="thin">
        <color indexed="64"/>
      </top>
      <bottom style="double">
        <color indexed="64"/>
      </bottom>
      <diagonal/>
    </border>
    <border>
      <left/>
      <right/>
      <top/>
      <bottom style="thin">
        <color rgb="FF07492D"/>
      </bottom>
      <diagonal/>
    </border>
    <border>
      <left/>
      <right style="thin">
        <color rgb="FF07492D"/>
      </right>
      <top style="thin">
        <color rgb="FF07492D"/>
      </top>
      <bottom style="thin">
        <color rgb="FF07492D"/>
      </bottom>
      <diagonal/>
    </border>
    <border>
      <left/>
      <right style="thin">
        <color rgb="FF07492D"/>
      </right>
      <top/>
      <bottom/>
      <diagonal/>
    </border>
  </borders>
  <cellStyleXfs count="4">
    <xf numFmtId="0" fontId="0" fillId="0" borderId="0"/>
    <xf numFmtId="44" fontId="1" fillId="0" borderId="0" applyFont="0" applyFill="0" applyBorder="0" applyAlignment="0" applyProtection="0"/>
    <xf numFmtId="0" fontId="1" fillId="0" borderId="0"/>
    <xf numFmtId="43" fontId="31" fillId="0" borderId="0" applyFont="0" applyFill="0" applyBorder="0" applyAlignment="0" applyProtection="0"/>
  </cellStyleXfs>
  <cellXfs count="168">
    <xf numFmtId="0" fontId="0" fillId="0" borderId="0" xfId="0"/>
    <xf numFmtId="0" fontId="2" fillId="4" borderId="0" xfId="0" applyFont="1" applyFill="1"/>
    <xf numFmtId="0" fontId="4" fillId="0" borderId="0" xfId="0" applyFont="1"/>
    <xf numFmtId="0" fontId="6" fillId="0" borderId="0" xfId="0" applyFont="1"/>
    <xf numFmtId="0" fontId="6" fillId="0" borderId="0" xfId="0" applyFont="1" applyAlignment="1">
      <alignment horizontal="center"/>
    </xf>
    <xf numFmtId="0" fontId="4" fillId="8" borderId="0" xfId="0" applyFont="1" applyFill="1"/>
    <xf numFmtId="0" fontId="5" fillId="0" borderId="0" xfId="0" applyFont="1" applyAlignment="1">
      <alignment horizontal="left"/>
    </xf>
    <xf numFmtId="0" fontId="5" fillId="0" borderId="0" xfId="0" applyFont="1"/>
    <xf numFmtId="0" fontId="5" fillId="0" borderId="0" xfId="0" applyFont="1" applyAlignment="1">
      <alignment horizontal="center"/>
    </xf>
    <xf numFmtId="0" fontId="7" fillId="0" borderId="0" xfId="0" applyFont="1"/>
    <xf numFmtId="0" fontId="7" fillId="0" borderId="0" xfId="0" applyFont="1" applyAlignment="1">
      <alignment horizontal="left"/>
    </xf>
    <xf numFmtId="0" fontId="8" fillId="7" borderId="0" xfId="0" applyFont="1" applyFill="1"/>
    <xf numFmtId="0" fontId="10" fillId="7" borderId="0" xfId="0" applyFont="1" applyFill="1"/>
    <xf numFmtId="0" fontId="16" fillId="7" borderId="0" xfId="0" applyFont="1" applyFill="1"/>
    <xf numFmtId="0" fontId="16" fillId="6" borderId="2" xfId="0" applyFont="1" applyFill="1" applyBorder="1" applyAlignment="1">
      <alignment horizontal="left" vertical="top" wrapText="1"/>
    </xf>
    <xf numFmtId="0" fontId="16" fillId="6" borderId="3" xfId="0" applyFont="1" applyFill="1" applyBorder="1" applyAlignment="1">
      <alignment horizontal="left" vertical="top" wrapText="1"/>
    </xf>
    <xf numFmtId="0" fontId="16" fillId="6" borderId="4" xfId="0" applyFont="1" applyFill="1" applyBorder="1" applyAlignment="1">
      <alignment horizontal="left" vertical="top" wrapText="1"/>
    </xf>
    <xf numFmtId="0" fontId="16" fillId="7" borderId="0" xfId="0" applyFont="1" applyFill="1" applyAlignment="1">
      <alignment horizontal="right" indent="1"/>
    </xf>
    <xf numFmtId="14" fontId="17" fillId="0" borderId="13" xfId="0" applyNumberFormat="1" applyFont="1" applyBorder="1" applyAlignment="1">
      <alignment horizontal="center"/>
    </xf>
    <xf numFmtId="0" fontId="16" fillId="6" borderId="5" xfId="0" applyFont="1" applyFill="1" applyBorder="1" applyAlignment="1">
      <alignment horizontal="left" vertical="center" wrapText="1" indent="1"/>
    </xf>
    <xf numFmtId="0" fontId="16" fillId="6" borderId="0" xfId="0" applyFont="1" applyFill="1" applyAlignment="1">
      <alignment vertical="center" wrapText="1"/>
    </xf>
    <xf numFmtId="0" fontId="16" fillId="6" borderId="6" xfId="0" applyFont="1" applyFill="1" applyBorder="1" applyAlignment="1">
      <alignment vertical="center" wrapText="1"/>
    </xf>
    <xf numFmtId="0" fontId="16" fillId="7" borderId="0" xfId="0" applyFont="1" applyFill="1" applyAlignment="1">
      <alignment vertical="center"/>
    </xf>
    <xf numFmtId="0" fontId="18" fillId="6" borderId="5" xfId="0" applyFont="1" applyFill="1" applyBorder="1" applyAlignment="1">
      <alignment horizontal="left" vertical="center" wrapText="1" indent="1"/>
    </xf>
    <xf numFmtId="0" fontId="16" fillId="6" borderId="7" xfId="0" applyFont="1" applyFill="1" applyBorder="1" applyAlignment="1">
      <alignment horizontal="left" vertical="top" wrapText="1"/>
    </xf>
    <xf numFmtId="0" fontId="16" fillId="6" borderId="8" xfId="0" applyFont="1" applyFill="1" applyBorder="1" applyAlignment="1">
      <alignment horizontal="left" vertical="top" wrapText="1"/>
    </xf>
    <xf numFmtId="0" fontId="16" fillId="6" borderId="9" xfId="0" applyFont="1" applyFill="1" applyBorder="1" applyAlignment="1">
      <alignment horizontal="left" vertical="top" wrapText="1"/>
    </xf>
    <xf numFmtId="0" fontId="16" fillId="6" borderId="5" xfId="0" applyFont="1" applyFill="1" applyBorder="1" applyAlignment="1">
      <alignment horizontal="left" vertical="center" indent="1"/>
    </xf>
    <xf numFmtId="0" fontId="16" fillId="6" borderId="0" xfId="0" applyFont="1" applyFill="1" applyAlignment="1">
      <alignment vertical="center"/>
    </xf>
    <xf numFmtId="0" fontId="16" fillId="6" borderId="6" xfId="0" applyFont="1" applyFill="1" applyBorder="1" applyAlignment="1">
      <alignment vertical="center"/>
    </xf>
    <xf numFmtId="0" fontId="22" fillId="7" borderId="0" xfId="0" applyFont="1" applyFill="1"/>
    <xf numFmtId="0" fontId="16" fillId="0" borderId="0" xfId="0" applyFont="1"/>
    <xf numFmtId="0" fontId="18" fillId="0" borderId="0" xfId="0" applyFont="1"/>
    <xf numFmtId="165" fontId="16" fillId="0" borderId="0" xfId="1" applyNumberFormat="1" applyFont="1" applyAlignment="1"/>
    <xf numFmtId="165" fontId="16" fillId="0" borderId="0" xfId="1" applyNumberFormat="1" applyFont="1" applyAlignment="1">
      <alignment horizontal="right"/>
    </xf>
    <xf numFmtId="0" fontId="19" fillId="5" borderId="0" xfId="0" applyFont="1" applyFill="1"/>
    <xf numFmtId="0" fontId="22" fillId="0" borderId="0" xfId="0" applyFont="1"/>
    <xf numFmtId="0" fontId="25" fillId="0" borderId="0" xfId="0" applyFont="1"/>
    <xf numFmtId="14" fontId="26" fillId="0" borderId="0" xfId="0" applyNumberFormat="1" applyFont="1"/>
    <xf numFmtId="0" fontId="26" fillId="0" borderId="0" xfId="0" applyFont="1" applyAlignment="1">
      <alignment horizontal="right"/>
    </xf>
    <xf numFmtId="0" fontId="25" fillId="10" borderId="0" xfId="0" applyFont="1" applyFill="1"/>
    <xf numFmtId="0" fontId="26" fillId="10" borderId="0" xfId="0" applyFont="1" applyFill="1" applyAlignment="1">
      <alignment horizontal="right"/>
    </xf>
    <xf numFmtId="0" fontId="27" fillId="0" borderId="0" xfId="0" applyFont="1"/>
    <xf numFmtId="165" fontId="27" fillId="0" borderId="0" xfId="1" applyNumberFormat="1" applyFont="1" applyAlignment="1"/>
    <xf numFmtId="14" fontId="25" fillId="0" borderId="0" xfId="0" applyNumberFormat="1" applyFont="1"/>
    <xf numFmtId="0" fontId="25" fillId="0" borderId="0" xfId="0" applyFont="1" applyAlignment="1">
      <alignment horizontal="right"/>
    </xf>
    <xf numFmtId="165" fontId="26" fillId="0" borderId="0" xfId="1" applyNumberFormat="1" applyFont="1" applyAlignment="1"/>
    <xf numFmtId="0" fontId="25" fillId="4" borderId="0" xfId="0" applyFont="1" applyFill="1"/>
    <xf numFmtId="0" fontId="25" fillId="4" borderId="0" xfId="0" applyFont="1" applyFill="1" applyAlignment="1">
      <alignment horizontal="right"/>
    </xf>
    <xf numFmtId="0" fontId="19" fillId="9" borderId="0" xfId="0" applyFont="1" applyFill="1"/>
    <xf numFmtId="0" fontId="21" fillId="0" borderId="0" xfId="0" applyFont="1"/>
    <xf numFmtId="0" fontId="21" fillId="0" borderId="0" xfId="0" applyFont="1" applyAlignment="1">
      <alignment horizontal="left"/>
    </xf>
    <xf numFmtId="0" fontId="21" fillId="0" borderId="0" xfId="0" applyFont="1" applyAlignment="1">
      <alignment horizontal="center"/>
    </xf>
    <xf numFmtId="0" fontId="22" fillId="8" borderId="0" xfId="0" applyFont="1" applyFill="1"/>
    <xf numFmtId="0" fontId="21" fillId="0" borderId="0" xfId="0" applyFont="1" applyAlignment="1">
      <alignment wrapText="1"/>
    </xf>
    <xf numFmtId="0" fontId="22" fillId="0" borderId="0" xfId="0" applyFont="1" applyAlignment="1">
      <alignment wrapText="1"/>
    </xf>
    <xf numFmtId="0" fontId="19" fillId="9" borderId="0" xfId="0" applyFont="1" applyFill="1" applyAlignment="1">
      <alignment horizontal="left"/>
    </xf>
    <xf numFmtId="14" fontId="19" fillId="9" borderId="0" xfId="0" applyNumberFormat="1" applyFont="1" applyFill="1" applyAlignment="1">
      <alignment horizontal="center"/>
    </xf>
    <xf numFmtId="164" fontId="19" fillId="9" borderId="0" xfId="0" applyNumberFormat="1" applyFont="1" applyFill="1" applyAlignment="1">
      <alignment horizontal="center"/>
    </xf>
    <xf numFmtId="0" fontId="19" fillId="9" borderId="0" xfId="0" applyFont="1" applyFill="1" applyAlignment="1">
      <alignment horizontal="center"/>
    </xf>
    <xf numFmtId="9" fontId="19" fillId="9" borderId="0" xfId="0" applyNumberFormat="1" applyFont="1" applyFill="1" applyAlignment="1">
      <alignment horizontal="center"/>
    </xf>
    <xf numFmtId="0" fontId="19" fillId="2" borderId="0" xfId="0" applyFont="1" applyFill="1"/>
    <xf numFmtId="0" fontId="19" fillId="0" borderId="0" xfId="0" applyFont="1" applyAlignment="1">
      <alignment horizontal="center"/>
    </xf>
    <xf numFmtId="164" fontId="19" fillId="0" borderId="0" xfId="0" applyNumberFormat="1" applyFont="1" applyAlignment="1">
      <alignment horizontal="center"/>
    </xf>
    <xf numFmtId="164" fontId="19" fillId="0" borderId="0" xfId="0" applyNumberFormat="1" applyFont="1"/>
    <xf numFmtId="0" fontId="28" fillId="8" borderId="0" xfId="0" applyFont="1" applyFill="1"/>
    <xf numFmtId="0" fontId="29" fillId="9" borderId="0" xfId="0" applyFont="1" applyFill="1" applyAlignment="1">
      <alignment horizontal="left"/>
    </xf>
    <xf numFmtId="0" fontId="29" fillId="9" borderId="0" xfId="0" applyFont="1" applyFill="1"/>
    <xf numFmtId="14" fontId="29" fillId="9" borderId="0" xfId="0" applyNumberFormat="1" applyFont="1" applyFill="1" applyAlignment="1">
      <alignment horizontal="center"/>
    </xf>
    <xf numFmtId="164" fontId="29" fillId="9" borderId="0" xfId="0" applyNumberFormat="1" applyFont="1" applyFill="1" applyAlignment="1">
      <alignment horizontal="center"/>
    </xf>
    <xf numFmtId="0" fontId="29" fillId="9" borderId="0" xfId="0" applyFont="1" applyFill="1" applyAlignment="1">
      <alignment horizontal="center"/>
    </xf>
    <xf numFmtId="9" fontId="29" fillId="9" borderId="0" xfId="0" applyNumberFormat="1" applyFont="1" applyFill="1" applyAlignment="1">
      <alignment horizontal="center"/>
    </xf>
    <xf numFmtId="0" fontId="21" fillId="2" borderId="0" xfId="0" applyFont="1" applyFill="1"/>
    <xf numFmtId="0" fontId="20" fillId="0" borderId="0" xfId="0" applyFont="1" applyAlignment="1">
      <alignment horizontal="center"/>
    </xf>
    <xf numFmtId="164" fontId="20" fillId="0" borderId="0" xfId="0" applyNumberFormat="1" applyFont="1" applyAlignment="1">
      <alignment horizontal="center"/>
    </xf>
    <xf numFmtId="164" fontId="20" fillId="0" borderId="0" xfId="0" applyNumberFormat="1" applyFont="1"/>
    <xf numFmtId="0" fontId="12" fillId="3" borderId="12" xfId="0" applyFont="1" applyFill="1" applyBorder="1"/>
    <xf numFmtId="0" fontId="10" fillId="4" borderId="0" xfId="0" applyFont="1" applyFill="1"/>
    <xf numFmtId="0" fontId="30" fillId="7" borderId="0" xfId="0" applyFont="1" applyFill="1"/>
    <xf numFmtId="166" fontId="19" fillId="0" borderId="0" xfId="3" applyNumberFormat="1" applyFont="1" applyAlignment="1"/>
    <xf numFmtId="0" fontId="32" fillId="0" borderId="0" xfId="0" applyFont="1"/>
    <xf numFmtId="0" fontId="33" fillId="6" borderId="0" xfId="0" applyFont="1" applyFill="1" applyAlignment="1">
      <alignment horizontal="center"/>
    </xf>
    <xf numFmtId="14" fontId="33" fillId="6" borderId="0" xfId="0" applyNumberFormat="1" applyFont="1" applyFill="1" applyAlignment="1">
      <alignment horizontal="center" vertical="center"/>
    </xf>
    <xf numFmtId="166" fontId="19" fillId="4" borderId="0" xfId="3" applyNumberFormat="1" applyFont="1" applyFill="1" applyAlignment="1"/>
    <xf numFmtId="0" fontId="22" fillId="6" borderId="0" xfId="0" applyFont="1" applyFill="1"/>
    <xf numFmtId="1" fontId="26" fillId="0" borderId="0" xfId="0" applyNumberFormat="1" applyFont="1"/>
    <xf numFmtId="167" fontId="27" fillId="0" borderId="0" xfId="3" applyNumberFormat="1" applyFont="1" applyAlignment="1"/>
    <xf numFmtId="0" fontId="34" fillId="0" borderId="0" xfId="0" applyFont="1"/>
    <xf numFmtId="0" fontId="34" fillId="0" borderId="0" xfId="0" applyFont="1" applyAlignment="1">
      <alignment horizontal="right"/>
    </xf>
    <xf numFmtId="0" fontId="35" fillId="0" borderId="0" xfId="0" applyFont="1"/>
    <xf numFmtId="0" fontId="36" fillId="0" borderId="0" xfId="0" applyFont="1" applyAlignment="1">
      <alignment horizontal="left"/>
    </xf>
    <xf numFmtId="0" fontId="36" fillId="0" borderId="0" xfId="0" applyFont="1"/>
    <xf numFmtId="0" fontId="36" fillId="0" borderId="0" xfId="0" applyFont="1" applyAlignment="1">
      <alignment horizontal="center"/>
    </xf>
    <xf numFmtId="0" fontId="35" fillId="0" borderId="0" xfId="0" applyFont="1" applyAlignment="1">
      <alignment horizontal="center"/>
    </xf>
    <xf numFmtId="0" fontId="37" fillId="0" borderId="0" xfId="0" applyFont="1"/>
    <xf numFmtId="0" fontId="37" fillId="8" borderId="0" xfId="0" applyFont="1" applyFill="1"/>
    <xf numFmtId="167" fontId="37" fillId="0" borderId="0" xfId="3" applyNumberFormat="1" applyFont="1" applyAlignment="1"/>
    <xf numFmtId="0" fontId="22" fillId="11" borderId="0" xfId="0" applyFont="1" applyFill="1"/>
    <xf numFmtId="0" fontId="14" fillId="11" borderId="0" xfId="0" applyFont="1" applyFill="1" applyAlignment="1">
      <alignment horizontal="right"/>
    </xf>
    <xf numFmtId="0" fontId="24" fillId="11" borderId="0" xfId="0" applyFont="1" applyFill="1" applyAlignment="1">
      <alignment wrapText="1"/>
    </xf>
    <xf numFmtId="0" fontId="22" fillId="12" borderId="0" xfId="0" applyFont="1" applyFill="1"/>
    <xf numFmtId="0" fontId="14" fillId="12" borderId="0" xfId="0" applyFont="1" applyFill="1" applyAlignment="1">
      <alignment horizontal="right"/>
    </xf>
    <xf numFmtId="0" fontId="24" fillId="12" borderId="0" xfId="0" applyFont="1" applyFill="1" applyAlignment="1">
      <alignment wrapText="1"/>
    </xf>
    <xf numFmtId="0" fontId="22" fillId="13" borderId="0" xfId="0" applyFont="1" applyFill="1"/>
    <xf numFmtId="0" fontId="14" fillId="13" borderId="0" xfId="0" applyFont="1" applyFill="1" applyAlignment="1">
      <alignment horizontal="right"/>
    </xf>
    <xf numFmtId="0" fontId="22" fillId="13" borderId="0" xfId="0" applyFont="1" applyFill="1" applyAlignment="1">
      <alignment wrapText="1"/>
    </xf>
    <xf numFmtId="0" fontId="22" fillId="11" borderId="0" xfId="0" applyFont="1" applyFill="1" applyAlignment="1">
      <alignment wrapText="1"/>
    </xf>
    <xf numFmtId="0" fontId="4" fillId="6" borderId="0" xfId="0" applyFont="1" applyFill="1"/>
    <xf numFmtId="0" fontId="28" fillId="6" borderId="0" xfId="0" applyFont="1" applyFill="1"/>
    <xf numFmtId="0" fontId="37" fillId="6" borderId="0" xfId="0" applyFont="1" applyFill="1"/>
    <xf numFmtId="0" fontId="21" fillId="6" borderId="0" xfId="0" applyFont="1" applyFill="1"/>
    <xf numFmtId="0" fontId="19" fillId="14" borderId="0" xfId="0" applyFont="1" applyFill="1"/>
    <xf numFmtId="0" fontId="21" fillId="14" borderId="0" xfId="0" applyFont="1" applyFill="1"/>
    <xf numFmtId="0" fontId="6" fillId="6" borderId="0" xfId="0" applyFont="1" applyFill="1"/>
    <xf numFmtId="0" fontId="35" fillId="6" borderId="0" xfId="0" applyFont="1" applyFill="1"/>
    <xf numFmtId="0" fontId="22" fillId="15" borderId="0" xfId="0" applyFont="1" applyFill="1"/>
    <xf numFmtId="0" fontId="25" fillId="6" borderId="0" xfId="0" applyFont="1" applyFill="1"/>
    <xf numFmtId="165" fontId="37" fillId="0" borderId="14" xfId="1" applyNumberFormat="1" applyFont="1" applyBorder="1" applyAlignment="1"/>
    <xf numFmtId="167" fontId="37" fillId="0" borderId="14" xfId="3" applyNumberFormat="1" applyFont="1" applyBorder="1" applyAlignment="1"/>
    <xf numFmtId="0" fontId="12" fillId="16" borderId="0" xfId="0" applyFont="1" applyFill="1"/>
    <xf numFmtId="0" fontId="13" fillId="16" borderId="0" xfId="0" applyFont="1" applyFill="1"/>
    <xf numFmtId="0" fontId="18" fillId="6" borderId="5" xfId="0" applyFont="1" applyFill="1" applyBorder="1" applyAlignment="1">
      <alignment horizontal="left" vertical="center" wrapText="1" indent="1"/>
    </xf>
    <xf numFmtId="0" fontId="18" fillId="6" borderId="10" xfId="0" applyFont="1" applyFill="1" applyBorder="1" applyAlignment="1">
      <alignment horizontal="left" vertical="center" wrapText="1" indent="1"/>
    </xf>
    <xf numFmtId="0" fontId="16" fillId="6" borderId="0" xfId="0" applyFont="1" applyFill="1" applyAlignment="1">
      <alignment vertical="center" wrapText="1"/>
    </xf>
    <xf numFmtId="0" fontId="16" fillId="6" borderId="1" xfId="0" applyFont="1" applyFill="1" applyBorder="1" applyAlignment="1">
      <alignment vertical="center" wrapText="1"/>
    </xf>
    <xf numFmtId="0" fontId="16" fillId="6" borderId="6" xfId="0" applyFont="1" applyFill="1" applyBorder="1" applyAlignment="1">
      <alignment vertical="center" wrapText="1"/>
    </xf>
    <xf numFmtId="0" fontId="16" fillId="6" borderId="11" xfId="0" applyFont="1" applyFill="1" applyBorder="1" applyAlignment="1">
      <alignment vertical="center" wrapText="1"/>
    </xf>
    <xf numFmtId="0" fontId="16" fillId="6" borderId="5" xfId="0" applyFont="1" applyFill="1" applyBorder="1" applyAlignment="1">
      <alignment horizontal="left" vertical="top" wrapText="1"/>
    </xf>
    <xf numFmtId="0" fontId="16" fillId="6" borderId="0" xfId="0" applyFont="1" applyFill="1" applyAlignment="1">
      <alignment horizontal="left" vertical="top" wrapText="1"/>
    </xf>
    <xf numFmtId="0" fontId="16" fillId="6" borderId="6" xfId="0" applyFont="1" applyFill="1" applyBorder="1" applyAlignment="1">
      <alignment horizontal="left" vertical="top" wrapText="1"/>
    </xf>
    <xf numFmtId="0" fontId="16" fillId="6" borderId="7" xfId="0" applyFont="1" applyFill="1" applyBorder="1" applyAlignment="1">
      <alignment horizontal="left" vertical="top" wrapText="1"/>
    </xf>
    <xf numFmtId="0" fontId="16" fillId="6" borderId="8" xfId="0" applyFont="1" applyFill="1" applyBorder="1" applyAlignment="1">
      <alignment horizontal="left" vertical="top" wrapText="1"/>
    </xf>
    <xf numFmtId="0" fontId="16" fillId="6" borderId="9" xfId="0" applyFont="1" applyFill="1" applyBorder="1" applyAlignment="1">
      <alignment horizontal="left" vertical="top" wrapText="1"/>
    </xf>
    <xf numFmtId="0" fontId="18" fillId="6" borderId="5" xfId="0" applyFont="1" applyFill="1" applyBorder="1" applyAlignment="1">
      <alignment horizontal="left" vertical="center" indent="1"/>
    </xf>
    <xf numFmtId="0" fontId="18" fillId="6" borderId="10" xfId="0" applyFont="1" applyFill="1" applyBorder="1" applyAlignment="1">
      <alignment horizontal="left" vertical="center" indent="1"/>
    </xf>
    <xf numFmtId="0" fontId="21" fillId="6" borderId="0" xfId="0" applyFont="1" applyFill="1" applyAlignment="1">
      <alignment horizontal="center" vertical="center"/>
    </xf>
    <xf numFmtId="0" fontId="21" fillId="6" borderId="1" xfId="0" applyFont="1" applyFill="1" applyBorder="1" applyAlignment="1">
      <alignment horizontal="center" vertical="center"/>
    </xf>
    <xf numFmtId="0" fontId="16" fillId="6" borderId="0" xfId="0" applyFont="1" applyFill="1" applyAlignment="1">
      <alignment horizontal="left" vertical="center" wrapText="1"/>
    </xf>
    <xf numFmtId="0" fontId="16" fillId="6" borderId="6"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16" fillId="6" borderId="11" xfId="0" applyFont="1" applyFill="1" applyBorder="1" applyAlignment="1">
      <alignment horizontal="left" vertical="center" wrapText="1"/>
    </xf>
    <xf numFmtId="0" fontId="20" fillId="6" borderId="0" xfId="0" applyFont="1" applyFill="1" applyAlignment="1">
      <alignment horizontal="center" vertical="center"/>
    </xf>
    <xf numFmtId="0" fontId="20" fillId="6" borderId="1" xfId="0" applyFont="1" applyFill="1" applyBorder="1" applyAlignment="1">
      <alignment horizontal="center" vertical="center"/>
    </xf>
    <xf numFmtId="0" fontId="19" fillId="5" borderId="0" xfId="0" applyFont="1" applyFill="1" applyAlignment="1">
      <alignment horizontal="center" vertical="center"/>
    </xf>
    <xf numFmtId="0" fontId="19" fillId="5" borderId="1" xfId="0" applyFont="1" applyFill="1" applyBorder="1" applyAlignment="1">
      <alignment horizontal="center" vertical="center"/>
    </xf>
    <xf numFmtId="0" fontId="14" fillId="11" borderId="0" xfId="0" applyFont="1" applyFill="1" applyAlignment="1">
      <alignment horizontal="center"/>
    </xf>
    <xf numFmtId="0" fontId="12" fillId="3" borderId="0" xfId="0" applyFont="1" applyFill="1" applyAlignment="1">
      <alignment horizontal="center"/>
    </xf>
    <xf numFmtId="0" fontId="28" fillId="5" borderId="0" xfId="0" applyFont="1" applyFill="1" applyAlignment="1">
      <alignment horizontal="center"/>
    </xf>
    <xf numFmtId="0" fontId="9" fillId="16" borderId="0" xfId="0" applyFont="1" applyFill="1"/>
    <xf numFmtId="0" fontId="23" fillId="17" borderId="0" xfId="0" applyFont="1" applyFill="1"/>
    <xf numFmtId="0" fontId="24" fillId="17" borderId="0" xfId="0" applyFont="1" applyFill="1"/>
    <xf numFmtId="0" fontId="2" fillId="4" borderId="0" xfId="0" applyNumberFormat="1" applyFont="1" applyFill="1"/>
    <xf numFmtId="0" fontId="14" fillId="16" borderId="0" xfId="0" applyFont="1" applyFill="1"/>
    <xf numFmtId="0" fontId="3" fillId="16" borderId="0" xfId="0" applyFont="1" applyFill="1"/>
    <xf numFmtId="0" fontId="14" fillId="18" borderId="0" xfId="0" applyFont="1" applyFill="1" applyAlignment="1">
      <alignment horizontal="left" wrapText="1"/>
    </xf>
    <xf numFmtId="0" fontId="14" fillId="18" borderId="0" xfId="0" applyFont="1" applyFill="1" applyAlignment="1">
      <alignment horizontal="center" wrapText="1"/>
    </xf>
    <xf numFmtId="0" fontId="15" fillId="18" borderId="0" xfId="0" applyFont="1" applyFill="1" applyAlignment="1">
      <alignment wrapText="1"/>
    </xf>
    <xf numFmtId="0" fontId="14" fillId="16" borderId="0" xfId="0" applyFont="1" applyFill="1" applyAlignment="1">
      <alignment horizontal="right"/>
    </xf>
    <xf numFmtId="14" fontId="14" fillId="18" borderId="0" xfId="0" applyNumberFormat="1" applyFont="1" applyFill="1" applyAlignment="1">
      <alignment horizontal="right" wrapText="1"/>
    </xf>
    <xf numFmtId="0" fontId="24" fillId="16" borderId="0" xfId="0" applyFont="1" applyFill="1" applyAlignment="1">
      <alignment wrapText="1"/>
    </xf>
    <xf numFmtId="0" fontId="38" fillId="7" borderId="0" xfId="0" applyFont="1" applyFill="1"/>
    <xf numFmtId="0" fontId="39" fillId="7" borderId="0" xfId="0" applyFont="1" applyFill="1"/>
    <xf numFmtId="0" fontId="40" fillId="7" borderId="0" xfId="0" applyFont="1" applyFill="1"/>
    <xf numFmtId="0" fontId="14" fillId="12" borderId="0" xfId="0" applyFont="1" applyFill="1" applyAlignment="1">
      <alignment horizontal="center"/>
    </xf>
    <xf numFmtId="0" fontId="14" fillId="13" borderId="0" xfId="0" applyFont="1" applyFill="1" applyAlignment="1">
      <alignment horizontal="center"/>
    </xf>
    <xf numFmtId="0" fontId="22" fillId="7" borderId="15" xfId="0" applyFont="1" applyFill="1" applyBorder="1"/>
    <xf numFmtId="0" fontId="11" fillId="7" borderId="16" xfId="0" applyFont="1" applyFill="1" applyBorder="1" applyAlignment="1">
      <alignment horizontal="center"/>
    </xf>
    <xf numFmtId="0" fontId="10" fillId="7" borderId="17" xfId="0" applyFont="1" applyFill="1" applyBorder="1"/>
  </cellXfs>
  <cellStyles count="4">
    <cellStyle name="Comma" xfId="3" builtinId="3"/>
    <cellStyle name="Currency" xfId="1" builtinId="4"/>
    <cellStyle name="Normal" xfId="0" builtinId="0"/>
    <cellStyle name="Normal 6" xfId="2" xr:uid="{991A6757-01FC-444D-8A1B-1809701F00ED}"/>
  </cellStyles>
  <dxfs count="1">
    <dxf>
      <fill>
        <patternFill patternType="solid">
          <fgColor rgb="FFFCE8B2"/>
          <bgColor rgb="FFFCE8B2"/>
        </patternFill>
      </fill>
    </dxf>
  </dxfs>
  <tableStyles count="0" defaultTableStyle="TableStyleMedium2" defaultPivotStyle="PivotStyleLight16"/>
  <colors>
    <mruColors>
      <color rgb="FF07492D"/>
      <color rgb="FF163D84"/>
      <color rgb="FF71D099"/>
      <color rgb="FF44546A"/>
      <color rgb="FF74ACB8"/>
      <color rgb="FF0F0F4D"/>
      <color rgb="FF00008D"/>
      <color rgb="FF0000FF"/>
      <color rgb="FFECF2F8"/>
      <color rgb="FF74C0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163D84"/>
                </a:solidFill>
                <a:latin typeface="+mn-lt"/>
                <a:ea typeface="+mn-ea"/>
                <a:cs typeface="+mn-cs"/>
              </a:defRPr>
            </a:pPr>
            <a:r>
              <a:rPr lang="en-US" b="1">
                <a:solidFill>
                  <a:srgbClr val="163D84"/>
                </a:solidFill>
              </a:rPr>
              <a:t>QUARTERLY HIRING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163D84"/>
              </a:solidFill>
              <a:latin typeface="+mn-lt"/>
              <a:ea typeface="+mn-ea"/>
              <a:cs typeface="+mn-cs"/>
            </a:defRPr>
          </a:pPr>
          <a:endParaRPr lang="en-US"/>
        </a:p>
      </c:txPr>
    </c:title>
    <c:autoTitleDeleted val="0"/>
    <c:plotArea>
      <c:layout/>
      <c:barChart>
        <c:barDir val="col"/>
        <c:grouping val="clustered"/>
        <c:varyColors val="0"/>
        <c:ser>
          <c:idx val="0"/>
          <c:order val="0"/>
          <c:tx>
            <c:strRef>
              <c:f>Outputs!$B$9</c:f>
              <c:strCache>
                <c:ptCount val="1"/>
                <c:pt idx="0">
                  <c:v>HEADCOUNT</c:v>
                </c:pt>
              </c:strCache>
            </c:strRef>
          </c:tx>
          <c:spPr>
            <a:solidFill>
              <a:schemeClr val="accent1"/>
            </a:solidFill>
            <a:ln>
              <a:noFill/>
            </a:ln>
            <a:effectLst/>
          </c:spPr>
          <c:invertIfNegative val="0"/>
          <c:cat>
            <c:multiLvlStrRef>
              <c:f>Outputs!$C$7:$N$8</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Outputs!$C$9:$N$9</c:f>
              <c:numCache>
                <c:formatCode>General</c:formatCode>
                <c:ptCount val="12"/>
              </c:numCache>
            </c:numRef>
          </c:val>
          <c:extLst>
            <c:ext xmlns:c16="http://schemas.microsoft.com/office/drawing/2014/chart" uri="{C3380CC4-5D6E-409C-BE32-E72D297353CC}">
              <c16:uniqueId val="{00000000-9A5C-5B48-B89E-10D228660B5F}"/>
            </c:ext>
          </c:extLst>
        </c:ser>
        <c:ser>
          <c:idx val="1"/>
          <c:order val="1"/>
          <c:tx>
            <c:strRef>
              <c:f>Outputs!$B$10</c:f>
              <c:strCache>
                <c:ptCount val="1"/>
              </c:strCache>
            </c:strRef>
          </c:tx>
          <c:spPr>
            <a:solidFill>
              <a:schemeClr val="accent2"/>
            </a:solidFill>
            <a:ln>
              <a:noFill/>
            </a:ln>
            <a:effectLst/>
          </c:spPr>
          <c:invertIfNegative val="0"/>
          <c:cat>
            <c:multiLvlStrRef>
              <c:f>Outputs!$C$7:$N$8</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Outputs!$C$10:$N$10</c:f>
              <c:numCache>
                <c:formatCode>General</c:formatCode>
                <c:ptCount val="12"/>
              </c:numCache>
            </c:numRef>
          </c:val>
          <c:extLst xmlns:c15="http://schemas.microsoft.com/office/drawing/2012/chart">
            <c:ext xmlns:c16="http://schemas.microsoft.com/office/drawing/2014/chart" uri="{C3380CC4-5D6E-409C-BE32-E72D297353CC}">
              <c16:uniqueId val="{00000005-9A5C-5B48-B89E-10D228660B5F}"/>
            </c:ext>
          </c:extLst>
        </c:ser>
        <c:ser>
          <c:idx val="2"/>
          <c:order val="2"/>
          <c:tx>
            <c:strRef>
              <c:f>Outputs!$B$11</c:f>
              <c:strCache>
                <c:ptCount val="1"/>
                <c:pt idx="0">
                  <c:v>Existing EE</c:v>
                </c:pt>
              </c:strCache>
            </c:strRef>
          </c:tx>
          <c:spPr>
            <a:solidFill>
              <a:schemeClr val="accent3"/>
            </a:solidFill>
            <a:ln>
              <a:noFill/>
            </a:ln>
            <a:effectLst/>
          </c:spPr>
          <c:invertIfNegative val="0"/>
          <c:cat>
            <c:multiLvlStrRef>
              <c:f>Outputs!$C$7:$N$8</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Outputs!$C$11:$N$11</c:f>
              <c:numCache>
                <c:formatCode>General</c:formatCode>
                <c:ptCount val="12"/>
                <c:pt idx="0">
                  <c:v>47</c:v>
                </c:pt>
                <c:pt idx="1">
                  <c:v>47</c:v>
                </c:pt>
                <c:pt idx="2">
                  <c:v>56</c:v>
                </c:pt>
                <c:pt idx="3">
                  <c:v>65</c:v>
                </c:pt>
                <c:pt idx="4">
                  <c:v>65</c:v>
                </c:pt>
                <c:pt idx="5">
                  <c:v>65</c:v>
                </c:pt>
                <c:pt idx="6">
                  <c:v>73</c:v>
                </c:pt>
                <c:pt idx="7">
                  <c:v>82</c:v>
                </c:pt>
                <c:pt idx="8">
                  <c:v>82</c:v>
                </c:pt>
                <c:pt idx="9">
                  <c:v>82</c:v>
                </c:pt>
                <c:pt idx="10">
                  <c:v>90</c:v>
                </c:pt>
                <c:pt idx="11">
                  <c:v>103</c:v>
                </c:pt>
              </c:numCache>
            </c:numRef>
          </c:val>
          <c:extLst>
            <c:ext xmlns:c16="http://schemas.microsoft.com/office/drawing/2014/chart" uri="{C3380CC4-5D6E-409C-BE32-E72D297353CC}">
              <c16:uniqueId val="{00000001-9A5C-5B48-B89E-10D228660B5F}"/>
            </c:ext>
          </c:extLst>
        </c:ser>
        <c:ser>
          <c:idx val="3"/>
          <c:order val="3"/>
          <c:tx>
            <c:strRef>
              <c:f>Outputs!$B$12</c:f>
              <c:strCache>
                <c:ptCount val="1"/>
                <c:pt idx="0">
                  <c:v>New Hires</c:v>
                </c:pt>
              </c:strCache>
            </c:strRef>
          </c:tx>
          <c:spPr>
            <a:solidFill>
              <a:schemeClr val="accent4"/>
            </a:solidFill>
            <a:ln>
              <a:noFill/>
            </a:ln>
            <a:effectLst/>
          </c:spPr>
          <c:invertIfNegative val="0"/>
          <c:cat>
            <c:multiLvlStrRef>
              <c:f>Outputs!$C$7:$N$8</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Outputs!$C$12:$N$12</c:f>
              <c:numCache>
                <c:formatCode>General</c:formatCode>
                <c:ptCount val="12"/>
                <c:pt idx="0">
                  <c:v>0</c:v>
                </c:pt>
                <c:pt idx="1">
                  <c:v>16</c:v>
                </c:pt>
                <c:pt idx="2">
                  <c:v>10</c:v>
                </c:pt>
                <c:pt idx="3">
                  <c:v>0</c:v>
                </c:pt>
                <c:pt idx="4">
                  <c:v>0</c:v>
                </c:pt>
                <c:pt idx="5">
                  <c:v>12</c:v>
                </c:pt>
                <c:pt idx="6">
                  <c:v>10</c:v>
                </c:pt>
                <c:pt idx="7">
                  <c:v>0</c:v>
                </c:pt>
                <c:pt idx="8">
                  <c:v>0</c:v>
                </c:pt>
                <c:pt idx="9">
                  <c:v>8</c:v>
                </c:pt>
                <c:pt idx="10">
                  <c:v>13</c:v>
                </c:pt>
                <c:pt idx="11">
                  <c:v>0</c:v>
                </c:pt>
              </c:numCache>
            </c:numRef>
          </c:val>
          <c:extLst>
            <c:ext xmlns:c16="http://schemas.microsoft.com/office/drawing/2014/chart" uri="{C3380CC4-5D6E-409C-BE32-E72D297353CC}">
              <c16:uniqueId val="{00000002-9A5C-5B48-B89E-10D228660B5F}"/>
            </c:ext>
          </c:extLst>
        </c:ser>
        <c:ser>
          <c:idx val="4"/>
          <c:order val="4"/>
          <c:tx>
            <c:strRef>
              <c:f>Outputs!$B$13</c:f>
              <c:strCache>
                <c:ptCount val="1"/>
                <c:pt idx="0">
                  <c:v>Attrition</c:v>
                </c:pt>
              </c:strCache>
            </c:strRef>
          </c:tx>
          <c:spPr>
            <a:solidFill>
              <a:schemeClr val="accent5"/>
            </a:solidFill>
            <a:ln>
              <a:noFill/>
            </a:ln>
            <a:effectLst/>
          </c:spPr>
          <c:invertIfNegative val="0"/>
          <c:cat>
            <c:multiLvlStrRef>
              <c:f>Outputs!$C$7:$N$8</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Outputs!$C$13:$N$13</c:f>
              <c:numCache>
                <c:formatCode>General</c:formatCode>
                <c:ptCount val="12"/>
                <c:pt idx="0">
                  <c:v>0</c:v>
                </c:pt>
                <c:pt idx="1">
                  <c:v>-7</c:v>
                </c:pt>
                <c:pt idx="2">
                  <c:v>-1</c:v>
                </c:pt>
                <c:pt idx="3">
                  <c:v>0</c:v>
                </c:pt>
                <c:pt idx="4">
                  <c:v>0</c:v>
                </c:pt>
                <c:pt idx="5">
                  <c:v>-4</c:v>
                </c:pt>
                <c:pt idx="6">
                  <c:v>-1</c:v>
                </c:pt>
                <c:pt idx="7">
                  <c:v>0</c:v>
                </c:pt>
                <c:pt idx="8">
                  <c:v>0</c:v>
                </c:pt>
                <c:pt idx="9">
                  <c:v>0</c:v>
                </c:pt>
                <c:pt idx="10">
                  <c:v>0</c:v>
                </c:pt>
                <c:pt idx="11">
                  <c:v>0</c:v>
                </c:pt>
              </c:numCache>
            </c:numRef>
          </c:val>
          <c:extLst>
            <c:ext xmlns:c16="http://schemas.microsoft.com/office/drawing/2014/chart" uri="{C3380CC4-5D6E-409C-BE32-E72D297353CC}">
              <c16:uniqueId val="{00000003-9A5C-5B48-B89E-10D228660B5F}"/>
            </c:ext>
          </c:extLst>
        </c:ser>
        <c:dLbls>
          <c:showLegendKey val="0"/>
          <c:showVal val="0"/>
          <c:showCatName val="0"/>
          <c:showSerName val="0"/>
          <c:showPercent val="0"/>
          <c:showBubbleSize val="0"/>
        </c:dLbls>
        <c:gapWidth val="219"/>
        <c:overlap val="-27"/>
        <c:axId val="871538000"/>
        <c:axId val="871539648"/>
        <c:extLst/>
      </c:barChart>
      <c:lineChart>
        <c:grouping val="standard"/>
        <c:varyColors val="0"/>
        <c:ser>
          <c:idx val="5"/>
          <c:order val="5"/>
          <c:tx>
            <c:strRef>
              <c:f>Outputs!$B$14</c:f>
              <c:strCache>
                <c:ptCount val="1"/>
                <c:pt idx="0">
                  <c:v>Ending Headcount</c:v>
                </c:pt>
              </c:strCache>
            </c:strRef>
          </c:tx>
          <c:spPr>
            <a:ln w="28575" cap="rnd">
              <a:solidFill>
                <a:schemeClr val="accent6"/>
              </a:solidFill>
              <a:round/>
            </a:ln>
            <a:effectLst/>
          </c:spPr>
          <c:marker>
            <c:symbol val="none"/>
          </c:marker>
          <c:cat>
            <c:multiLvlStrRef>
              <c:f>Outputs!$C$7:$N$8</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Outputs!$C$14:$N$14</c:f>
              <c:numCache>
                <c:formatCode>General</c:formatCode>
                <c:ptCount val="12"/>
                <c:pt idx="0">
                  <c:v>47</c:v>
                </c:pt>
                <c:pt idx="1">
                  <c:v>56</c:v>
                </c:pt>
                <c:pt idx="2">
                  <c:v>65</c:v>
                </c:pt>
                <c:pt idx="3">
                  <c:v>65</c:v>
                </c:pt>
                <c:pt idx="4">
                  <c:v>65</c:v>
                </c:pt>
                <c:pt idx="5">
                  <c:v>73</c:v>
                </c:pt>
                <c:pt idx="6">
                  <c:v>82</c:v>
                </c:pt>
                <c:pt idx="7">
                  <c:v>82</c:v>
                </c:pt>
                <c:pt idx="8">
                  <c:v>82</c:v>
                </c:pt>
                <c:pt idx="9">
                  <c:v>90</c:v>
                </c:pt>
                <c:pt idx="10">
                  <c:v>103</c:v>
                </c:pt>
                <c:pt idx="11">
                  <c:v>103</c:v>
                </c:pt>
              </c:numCache>
            </c:numRef>
          </c:val>
          <c:smooth val="0"/>
          <c:extLst>
            <c:ext xmlns:c16="http://schemas.microsoft.com/office/drawing/2014/chart" uri="{C3380CC4-5D6E-409C-BE32-E72D297353CC}">
              <c16:uniqueId val="{00000004-9A5C-5B48-B89E-10D228660B5F}"/>
            </c:ext>
          </c:extLst>
        </c:ser>
        <c:dLbls>
          <c:showLegendKey val="0"/>
          <c:showVal val="0"/>
          <c:showCatName val="0"/>
          <c:showSerName val="0"/>
          <c:showPercent val="0"/>
          <c:showBubbleSize val="0"/>
        </c:dLbls>
        <c:marker val="1"/>
        <c:smooth val="0"/>
        <c:axId val="871538000"/>
        <c:axId val="871539648"/>
      </c:lineChart>
      <c:catAx>
        <c:axId val="871538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1539648"/>
        <c:crosses val="autoZero"/>
        <c:auto val="1"/>
        <c:lblAlgn val="ctr"/>
        <c:lblOffset val="100"/>
        <c:noMultiLvlLbl val="0"/>
      </c:catAx>
      <c:valAx>
        <c:axId val="871539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1538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163D84"/>
                </a:solidFill>
                <a:latin typeface="+mn-lt"/>
                <a:ea typeface="+mn-ea"/>
                <a:cs typeface="+mn-cs"/>
              </a:defRPr>
            </a:pPr>
            <a:r>
              <a:rPr lang="en-US" b="1">
                <a:solidFill>
                  <a:srgbClr val="163D84"/>
                </a:solidFill>
              </a:rPr>
              <a:t>HEADCOUNT</a:t>
            </a:r>
            <a:r>
              <a:rPr lang="en-US" b="1" baseline="0">
                <a:solidFill>
                  <a:srgbClr val="163D84"/>
                </a:solidFill>
              </a:rPr>
              <a:t> BY DEPARTMENT TREND</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163D84"/>
              </a:solidFill>
              <a:latin typeface="+mn-lt"/>
              <a:ea typeface="+mn-ea"/>
              <a:cs typeface="+mn-cs"/>
            </a:defRPr>
          </a:pPr>
          <a:endParaRPr lang="en-US"/>
        </a:p>
      </c:txPr>
    </c:title>
    <c:autoTitleDeleted val="0"/>
    <c:plotArea>
      <c:layout/>
      <c:barChart>
        <c:barDir val="col"/>
        <c:grouping val="stacked"/>
        <c:varyColors val="0"/>
        <c:ser>
          <c:idx val="0"/>
          <c:order val="0"/>
          <c:tx>
            <c:strRef>
              <c:f>Outputs!$B$22</c:f>
              <c:strCache>
                <c:ptCount val="1"/>
                <c:pt idx="0">
                  <c:v>Sales</c:v>
                </c:pt>
              </c:strCache>
            </c:strRef>
          </c:tx>
          <c:spPr>
            <a:solidFill>
              <a:schemeClr val="accent1"/>
            </a:solidFill>
            <a:ln>
              <a:noFill/>
            </a:ln>
            <a:effectLst/>
          </c:spPr>
          <c:invertIfNegative val="0"/>
          <c:cat>
            <c:multiLvlStrRef>
              <c:f>Outputs!$C$20:$N$21</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Outputs!$C$22:$N$22</c:f>
              <c:numCache>
                <c:formatCode>_(* #,##0_);_(* \(#,##0\);_(* "-"??_);_(@_)</c:formatCode>
                <c:ptCount val="12"/>
                <c:pt idx="0">
                  <c:v>7</c:v>
                </c:pt>
                <c:pt idx="1">
                  <c:v>9</c:v>
                </c:pt>
                <c:pt idx="2">
                  <c:v>9</c:v>
                </c:pt>
                <c:pt idx="3">
                  <c:v>9</c:v>
                </c:pt>
                <c:pt idx="4">
                  <c:v>9</c:v>
                </c:pt>
                <c:pt idx="5">
                  <c:v>13</c:v>
                </c:pt>
                <c:pt idx="6">
                  <c:v>13</c:v>
                </c:pt>
                <c:pt idx="7">
                  <c:v>13</c:v>
                </c:pt>
                <c:pt idx="8">
                  <c:v>13</c:v>
                </c:pt>
                <c:pt idx="9">
                  <c:v>15</c:v>
                </c:pt>
                <c:pt idx="10">
                  <c:v>17</c:v>
                </c:pt>
                <c:pt idx="11">
                  <c:v>17</c:v>
                </c:pt>
              </c:numCache>
            </c:numRef>
          </c:val>
          <c:extLst>
            <c:ext xmlns:c16="http://schemas.microsoft.com/office/drawing/2014/chart" uri="{C3380CC4-5D6E-409C-BE32-E72D297353CC}">
              <c16:uniqueId val="{00000000-D7F7-CD47-8780-77AD4817B43C}"/>
            </c:ext>
          </c:extLst>
        </c:ser>
        <c:ser>
          <c:idx val="1"/>
          <c:order val="1"/>
          <c:tx>
            <c:strRef>
              <c:f>Outputs!$B$23</c:f>
              <c:strCache>
                <c:ptCount val="1"/>
                <c:pt idx="0">
                  <c:v>Customer Success</c:v>
                </c:pt>
              </c:strCache>
            </c:strRef>
          </c:tx>
          <c:spPr>
            <a:solidFill>
              <a:schemeClr val="accent2"/>
            </a:solidFill>
            <a:ln>
              <a:noFill/>
            </a:ln>
            <a:effectLst/>
          </c:spPr>
          <c:invertIfNegative val="0"/>
          <c:cat>
            <c:multiLvlStrRef>
              <c:f>Outputs!$C$20:$N$21</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Outputs!$C$23:$N$23</c:f>
              <c:numCache>
                <c:formatCode>_(* #,##0_);_(* \(#,##0\);_(* "-"??_);_(@_)</c:formatCode>
                <c:ptCount val="12"/>
                <c:pt idx="0">
                  <c:v>8</c:v>
                </c:pt>
                <c:pt idx="1">
                  <c:v>10</c:v>
                </c:pt>
                <c:pt idx="2">
                  <c:v>11</c:v>
                </c:pt>
                <c:pt idx="3">
                  <c:v>11</c:v>
                </c:pt>
                <c:pt idx="4">
                  <c:v>11</c:v>
                </c:pt>
                <c:pt idx="5">
                  <c:v>12</c:v>
                </c:pt>
                <c:pt idx="6">
                  <c:v>13</c:v>
                </c:pt>
                <c:pt idx="7">
                  <c:v>13</c:v>
                </c:pt>
                <c:pt idx="8">
                  <c:v>13</c:v>
                </c:pt>
                <c:pt idx="9">
                  <c:v>14</c:v>
                </c:pt>
                <c:pt idx="10">
                  <c:v>15</c:v>
                </c:pt>
                <c:pt idx="11">
                  <c:v>15</c:v>
                </c:pt>
              </c:numCache>
            </c:numRef>
          </c:val>
          <c:extLst>
            <c:ext xmlns:c16="http://schemas.microsoft.com/office/drawing/2014/chart" uri="{C3380CC4-5D6E-409C-BE32-E72D297353CC}">
              <c16:uniqueId val="{00000001-D7F7-CD47-8780-77AD4817B43C}"/>
            </c:ext>
          </c:extLst>
        </c:ser>
        <c:ser>
          <c:idx val="2"/>
          <c:order val="2"/>
          <c:tx>
            <c:strRef>
              <c:f>Outputs!$B$24</c:f>
              <c:strCache>
                <c:ptCount val="1"/>
                <c:pt idx="0">
                  <c:v>Finance &amp; Accounting</c:v>
                </c:pt>
              </c:strCache>
            </c:strRef>
          </c:tx>
          <c:spPr>
            <a:solidFill>
              <a:schemeClr val="accent3"/>
            </a:solidFill>
            <a:ln>
              <a:noFill/>
            </a:ln>
            <a:effectLst/>
          </c:spPr>
          <c:invertIfNegative val="0"/>
          <c:cat>
            <c:multiLvlStrRef>
              <c:f>Outputs!$C$20:$N$21</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Outputs!$C$24:$N$24</c:f>
              <c:numCache>
                <c:formatCode>_(* #,##0_);_(* \(#,##0\);_(* "-"??_);_(@_)</c:formatCode>
                <c:ptCount val="12"/>
                <c:pt idx="0">
                  <c:v>6</c:v>
                </c:pt>
                <c:pt idx="1">
                  <c:v>6</c:v>
                </c:pt>
                <c:pt idx="2">
                  <c:v>6</c:v>
                </c:pt>
                <c:pt idx="3">
                  <c:v>6</c:v>
                </c:pt>
                <c:pt idx="4">
                  <c:v>6</c:v>
                </c:pt>
                <c:pt idx="5">
                  <c:v>6</c:v>
                </c:pt>
                <c:pt idx="6">
                  <c:v>6</c:v>
                </c:pt>
                <c:pt idx="7">
                  <c:v>6</c:v>
                </c:pt>
                <c:pt idx="8">
                  <c:v>6</c:v>
                </c:pt>
                <c:pt idx="9">
                  <c:v>6</c:v>
                </c:pt>
                <c:pt idx="10">
                  <c:v>6</c:v>
                </c:pt>
                <c:pt idx="11">
                  <c:v>6</c:v>
                </c:pt>
              </c:numCache>
            </c:numRef>
          </c:val>
          <c:extLst>
            <c:ext xmlns:c16="http://schemas.microsoft.com/office/drawing/2014/chart" uri="{C3380CC4-5D6E-409C-BE32-E72D297353CC}">
              <c16:uniqueId val="{00000002-D7F7-CD47-8780-77AD4817B43C}"/>
            </c:ext>
          </c:extLst>
        </c:ser>
        <c:ser>
          <c:idx val="3"/>
          <c:order val="3"/>
          <c:tx>
            <c:strRef>
              <c:f>Outputs!$B$25</c:f>
              <c:strCache>
                <c:ptCount val="1"/>
                <c:pt idx="0">
                  <c:v>Marketing</c:v>
                </c:pt>
              </c:strCache>
            </c:strRef>
          </c:tx>
          <c:spPr>
            <a:solidFill>
              <a:schemeClr val="accent4"/>
            </a:solidFill>
            <a:ln>
              <a:noFill/>
            </a:ln>
            <a:effectLst/>
          </c:spPr>
          <c:invertIfNegative val="0"/>
          <c:cat>
            <c:multiLvlStrRef>
              <c:f>Outputs!$C$20:$N$21</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Outputs!$C$25:$N$25</c:f>
              <c:numCache>
                <c:formatCode>_(* #,##0_);_(* \(#,##0\);_(* "-"??_);_(@_)</c:formatCode>
                <c:ptCount val="12"/>
                <c:pt idx="0">
                  <c:v>6</c:v>
                </c:pt>
                <c:pt idx="1">
                  <c:v>7</c:v>
                </c:pt>
                <c:pt idx="2">
                  <c:v>8</c:v>
                </c:pt>
                <c:pt idx="3">
                  <c:v>8</c:v>
                </c:pt>
                <c:pt idx="4">
                  <c:v>8</c:v>
                </c:pt>
                <c:pt idx="5">
                  <c:v>9</c:v>
                </c:pt>
                <c:pt idx="6">
                  <c:v>10</c:v>
                </c:pt>
                <c:pt idx="7">
                  <c:v>10</c:v>
                </c:pt>
                <c:pt idx="8">
                  <c:v>10</c:v>
                </c:pt>
                <c:pt idx="9">
                  <c:v>11</c:v>
                </c:pt>
                <c:pt idx="10">
                  <c:v>12</c:v>
                </c:pt>
                <c:pt idx="11">
                  <c:v>12</c:v>
                </c:pt>
              </c:numCache>
            </c:numRef>
          </c:val>
          <c:extLst>
            <c:ext xmlns:c16="http://schemas.microsoft.com/office/drawing/2014/chart" uri="{C3380CC4-5D6E-409C-BE32-E72D297353CC}">
              <c16:uniqueId val="{00000003-D7F7-CD47-8780-77AD4817B43C}"/>
            </c:ext>
          </c:extLst>
        </c:ser>
        <c:ser>
          <c:idx val="4"/>
          <c:order val="4"/>
          <c:tx>
            <c:strRef>
              <c:f>Outputs!$B$26</c:f>
              <c:strCache>
                <c:ptCount val="1"/>
                <c:pt idx="0">
                  <c:v>Support</c:v>
                </c:pt>
              </c:strCache>
            </c:strRef>
          </c:tx>
          <c:spPr>
            <a:solidFill>
              <a:schemeClr val="accent5"/>
            </a:solidFill>
            <a:ln>
              <a:noFill/>
            </a:ln>
            <a:effectLst/>
          </c:spPr>
          <c:invertIfNegative val="0"/>
          <c:cat>
            <c:multiLvlStrRef>
              <c:f>Outputs!$C$20:$N$21</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Outputs!$C$26:$N$26</c:f>
              <c:numCache>
                <c:formatCode>_(* #,##0_);_(* \(#,##0\);_(* "-"??_);_(@_)</c:formatCode>
                <c:ptCount val="12"/>
                <c:pt idx="0">
                  <c:v>4</c:v>
                </c:pt>
                <c:pt idx="1">
                  <c:v>3</c:v>
                </c:pt>
                <c:pt idx="2">
                  <c:v>3</c:v>
                </c:pt>
                <c:pt idx="3">
                  <c:v>3</c:v>
                </c:pt>
                <c:pt idx="4">
                  <c:v>3</c:v>
                </c:pt>
                <c:pt idx="5">
                  <c:v>3</c:v>
                </c:pt>
                <c:pt idx="6">
                  <c:v>3</c:v>
                </c:pt>
                <c:pt idx="7">
                  <c:v>3</c:v>
                </c:pt>
                <c:pt idx="8">
                  <c:v>3</c:v>
                </c:pt>
                <c:pt idx="9">
                  <c:v>3</c:v>
                </c:pt>
                <c:pt idx="10">
                  <c:v>3</c:v>
                </c:pt>
                <c:pt idx="11">
                  <c:v>3</c:v>
                </c:pt>
              </c:numCache>
            </c:numRef>
          </c:val>
          <c:extLst>
            <c:ext xmlns:c16="http://schemas.microsoft.com/office/drawing/2014/chart" uri="{C3380CC4-5D6E-409C-BE32-E72D297353CC}">
              <c16:uniqueId val="{00000004-D7F7-CD47-8780-77AD4817B43C}"/>
            </c:ext>
          </c:extLst>
        </c:ser>
        <c:ser>
          <c:idx val="5"/>
          <c:order val="5"/>
          <c:tx>
            <c:strRef>
              <c:f>Outputs!$B$27</c:f>
              <c:strCache>
                <c:ptCount val="1"/>
                <c:pt idx="0">
                  <c:v>Product</c:v>
                </c:pt>
              </c:strCache>
            </c:strRef>
          </c:tx>
          <c:spPr>
            <a:solidFill>
              <a:schemeClr val="accent6"/>
            </a:solidFill>
            <a:ln>
              <a:noFill/>
            </a:ln>
            <a:effectLst/>
          </c:spPr>
          <c:invertIfNegative val="0"/>
          <c:cat>
            <c:multiLvlStrRef>
              <c:f>Outputs!$C$20:$N$21</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Outputs!$C$27:$N$27</c:f>
              <c:numCache>
                <c:formatCode>_(* #,##0_);_(* \(#,##0\);_(* "-"??_);_(@_)</c:formatCode>
                <c:ptCount val="12"/>
                <c:pt idx="0">
                  <c:v>4</c:v>
                </c:pt>
                <c:pt idx="1">
                  <c:v>5</c:v>
                </c:pt>
                <c:pt idx="2">
                  <c:v>6</c:v>
                </c:pt>
                <c:pt idx="3">
                  <c:v>6</c:v>
                </c:pt>
                <c:pt idx="4">
                  <c:v>6</c:v>
                </c:pt>
                <c:pt idx="5">
                  <c:v>7</c:v>
                </c:pt>
                <c:pt idx="6">
                  <c:v>8</c:v>
                </c:pt>
                <c:pt idx="7">
                  <c:v>8</c:v>
                </c:pt>
                <c:pt idx="8">
                  <c:v>8</c:v>
                </c:pt>
                <c:pt idx="9">
                  <c:v>9</c:v>
                </c:pt>
                <c:pt idx="10">
                  <c:v>10</c:v>
                </c:pt>
                <c:pt idx="11">
                  <c:v>10</c:v>
                </c:pt>
              </c:numCache>
            </c:numRef>
          </c:val>
          <c:extLst>
            <c:ext xmlns:c16="http://schemas.microsoft.com/office/drawing/2014/chart" uri="{C3380CC4-5D6E-409C-BE32-E72D297353CC}">
              <c16:uniqueId val="{00000005-D7F7-CD47-8780-77AD4817B43C}"/>
            </c:ext>
          </c:extLst>
        </c:ser>
        <c:ser>
          <c:idx val="6"/>
          <c:order val="6"/>
          <c:tx>
            <c:strRef>
              <c:f>Outputs!$B$28</c:f>
              <c:strCache>
                <c:ptCount val="1"/>
                <c:pt idx="0">
                  <c:v>Engineering</c:v>
                </c:pt>
              </c:strCache>
            </c:strRef>
          </c:tx>
          <c:spPr>
            <a:solidFill>
              <a:schemeClr val="accent1">
                <a:lumMod val="60000"/>
              </a:schemeClr>
            </a:solidFill>
            <a:ln>
              <a:noFill/>
            </a:ln>
            <a:effectLst/>
          </c:spPr>
          <c:invertIfNegative val="0"/>
          <c:cat>
            <c:multiLvlStrRef>
              <c:f>Outputs!$C$20:$N$21</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Outputs!$C$28:$N$28</c:f>
              <c:numCache>
                <c:formatCode>_(* #,##0_);_(* \(#,##0\);_(* "-"??_);_(@_)</c:formatCode>
                <c:ptCount val="12"/>
                <c:pt idx="0">
                  <c:v>6</c:v>
                </c:pt>
                <c:pt idx="1">
                  <c:v>9</c:v>
                </c:pt>
                <c:pt idx="2">
                  <c:v>15</c:v>
                </c:pt>
                <c:pt idx="3">
                  <c:v>15</c:v>
                </c:pt>
                <c:pt idx="4">
                  <c:v>15</c:v>
                </c:pt>
                <c:pt idx="5">
                  <c:v>18</c:v>
                </c:pt>
                <c:pt idx="6">
                  <c:v>24</c:v>
                </c:pt>
                <c:pt idx="7">
                  <c:v>24</c:v>
                </c:pt>
                <c:pt idx="8">
                  <c:v>24</c:v>
                </c:pt>
                <c:pt idx="9">
                  <c:v>26</c:v>
                </c:pt>
                <c:pt idx="10">
                  <c:v>32</c:v>
                </c:pt>
                <c:pt idx="11">
                  <c:v>32</c:v>
                </c:pt>
              </c:numCache>
            </c:numRef>
          </c:val>
          <c:extLst>
            <c:ext xmlns:c16="http://schemas.microsoft.com/office/drawing/2014/chart" uri="{C3380CC4-5D6E-409C-BE32-E72D297353CC}">
              <c16:uniqueId val="{00000006-D7F7-CD47-8780-77AD4817B43C}"/>
            </c:ext>
          </c:extLst>
        </c:ser>
        <c:ser>
          <c:idx val="7"/>
          <c:order val="7"/>
          <c:tx>
            <c:strRef>
              <c:f>Outputs!$B$29</c:f>
              <c:strCache>
                <c:ptCount val="1"/>
                <c:pt idx="0">
                  <c:v>Onboarding</c:v>
                </c:pt>
              </c:strCache>
            </c:strRef>
          </c:tx>
          <c:spPr>
            <a:solidFill>
              <a:schemeClr val="accent2">
                <a:lumMod val="60000"/>
              </a:schemeClr>
            </a:solidFill>
            <a:ln>
              <a:noFill/>
            </a:ln>
            <a:effectLst/>
          </c:spPr>
          <c:invertIfNegative val="0"/>
          <c:cat>
            <c:multiLvlStrRef>
              <c:f>Outputs!$C$20:$N$21</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Outputs!$C$29:$N$29</c:f>
              <c:numCache>
                <c:formatCode>_(* #,##0_);_(* \(#,##0\);_(* "-"??_);_(@_)</c:formatCode>
                <c:ptCount val="12"/>
                <c:pt idx="0">
                  <c:v>4</c:v>
                </c:pt>
                <c:pt idx="1">
                  <c:v>7</c:v>
                </c:pt>
                <c:pt idx="2">
                  <c:v>8</c:v>
                </c:pt>
                <c:pt idx="3">
                  <c:v>8</c:v>
                </c:pt>
                <c:pt idx="4">
                  <c:v>8</c:v>
                </c:pt>
                <c:pt idx="5">
                  <c:v>10</c:v>
                </c:pt>
                <c:pt idx="6">
                  <c:v>11</c:v>
                </c:pt>
                <c:pt idx="7">
                  <c:v>11</c:v>
                </c:pt>
                <c:pt idx="8">
                  <c:v>11</c:v>
                </c:pt>
                <c:pt idx="9">
                  <c:v>12</c:v>
                </c:pt>
                <c:pt idx="10">
                  <c:v>14</c:v>
                </c:pt>
                <c:pt idx="11">
                  <c:v>14</c:v>
                </c:pt>
              </c:numCache>
            </c:numRef>
          </c:val>
          <c:extLst>
            <c:ext xmlns:c16="http://schemas.microsoft.com/office/drawing/2014/chart" uri="{C3380CC4-5D6E-409C-BE32-E72D297353CC}">
              <c16:uniqueId val="{00000007-D7F7-CD47-8780-77AD4817B43C}"/>
            </c:ext>
          </c:extLst>
        </c:ser>
        <c:ser>
          <c:idx val="8"/>
          <c:order val="8"/>
          <c:tx>
            <c:strRef>
              <c:f>Outputs!$B$30</c:f>
              <c:strCache>
                <c:ptCount val="1"/>
                <c:pt idx="0">
                  <c:v>People Ops</c:v>
                </c:pt>
              </c:strCache>
            </c:strRef>
          </c:tx>
          <c:spPr>
            <a:solidFill>
              <a:schemeClr val="accent3">
                <a:lumMod val="60000"/>
              </a:schemeClr>
            </a:solidFill>
            <a:ln>
              <a:noFill/>
            </a:ln>
            <a:effectLst/>
          </c:spPr>
          <c:invertIfNegative val="0"/>
          <c:cat>
            <c:multiLvlStrRef>
              <c:f>Outputs!$C$20:$N$21</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Outputs!$C$30:$N$30</c:f>
              <c:numCache>
                <c:formatCode>_(* #,##0_);_(* \(#,##0\);_(* "-"??_);_(@_)</c:formatCode>
                <c:ptCount val="12"/>
                <c:pt idx="0">
                  <c:v>2</c:v>
                </c:pt>
                <c:pt idx="1">
                  <c:v>3</c:v>
                </c:pt>
                <c:pt idx="2">
                  <c:v>3</c:v>
                </c:pt>
                <c:pt idx="3">
                  <c:v>3</c:v>
                </c:pt>
                <c:pt idx="4">
                  <c:v>3</c:v>
                </c:pt>
                <c:pt idx="5">
                  <c:v>3</c:v>
                </c:pt>
                <c:pt idx="6">
                  <c:v>3</c:v>
                </c:pt>
                <c:pt idx="7">
                  <c:v>3</c:v>
                </c:pt>
                <c:pt idx="8">
                  <c:v>3</c:v>
                </c:pt>
                <c:pt idx="9">
                  <c:v>3</c:v>
                </c:pt>
                <c:pt idx="10">
                  <c:v>3</c:v>
                </c:pt>
                <c:pt idx="11">
                  <c:v>3</c:v>
                </c:pt>
              </c:numCache>
            </c:numRef>
          </c:val>
          <c:extLst>
            <c:ext xmlns:c16="http://schemas.microsoft.com/office/drawing/2014/chart" uri="{C3380CC4-5D6E-409C-BE32-E72D297353CC}">
              <c16:uniqueId val="{00000008-D7F7-CD47-8780-77AD4817B43C}"/>
            </c:ext>
          </c:extLst>
        </c:ser>
        <c:ser>
          <c:idx val="9"/>
          <c:order val="9"/>
          <c:tx>
            <c:strRef>
              <c:f>Outputs!$B$31</c:f>
              <c:strCache>
                <c:ptCount val="1"/>
                <c:pt idx="0">
                  <c:v>CEO</c:v>
                </c:pt>
              </c:strCache>
            </c:strRef>
          </c:tx>
          <c:spPr>
            <a:solidFill>
              <a:schemeClr val="accent4">
                <a:lumMod val="60000"/>
              </a:schemeClr>
            </a:solidFill>
            <a:ln>
              <a:noFill/>
            </a:ln>
            <a:effectLst/>
          </c:spPr>
          <c:invertIfNegative val="0"/>
          <c:cat>
            <c:multiLvlStrRef>
              <c:f>Outputs!$C$20:$N$21</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Outputs!$C$31:$N$31</c:f>
              <c:numCache>
                <c:formatCode>_(* #,##0_);_(* \(#,##0\);_(* "-"??_);_(@_)</c:formatCode>
                <c:ptCount val="12"/>
                <c:pt idx="0">
                  <c:v>0</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9-D7F7-CD47-8780-77AD4817B43C}"/>
            </c:ext>
          </c:extLst>
        </c:ser>
        <c:dLbls>
          <c:showLegendKey val="0"/>
          <c:showVal val="0"/>
          <c:showCatName val="0"/>
          <c:showSerName val="0"/>
          <c:showPercent val="0"/>
          <c:showBubbleSize val="0"/>
        </c:dLbls>
        <c:gapWidth val="150"/>
        <c:overlap val="100"/>
        <c:axId val="871610384"/>
        <c:axId val="871824848"/>
      </c:barChart>
      <c:catAx>
        <c:axId val="871610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1824848"/>
        <c:crosses val="autoZero"/>
        <c:auto val="1"/>
        <c:lblAlgn val="ctr"/>
        <c:lblOffset val="100"/>
        <c:noMultiLvlLbl val="0"/>
      </c:catAx>
      <c:valAx>
        <c:axId val="87182484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1610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163D84"/>
                </a:solidFill>
                <a:latin typeface="+mn-lt"/>
                <a:ea typeface="+mn-ea"/>
                <a:cs typeface="+mn-cs"/>
              </a:defRPr>
            </a:pPr>
            <a:r>
              <a:rPr lang="en-US" b="1">
                <a:solidFill>
                  <a:srgbClr val="163D84"/>
                </a:solidFill>
              </a:rPr>
              <a:t>PAYROLL BY DEPARTMENT TREND</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163D84"/>
              </a:solidFill>
              <a:latin typeface="+mn-lt"/>
              <a:ea typeface="+mn-ea"/>
              <a:cs typeface="+mn-cs"/>
            </a:defRPr>
          </a:pPr>
          <a:endParaRPr lang="en-US"/>
        </a:p>
      </c:txPr>
    </c:title>
    <c:autoTitleDeleted val="0"/>
    <c:plotArea>
      <c:layout/>
      <c:barChart>
        <c:barDir val="col"/>
        <c:grouping val="stacked"/>
        <c:varyColors val="0"/>
        <c:ser>
          <c:idx val="0"/>
          <c:order val="0"/>
          <c:tx>
            <c:strRef>
              <c:f>Outputs!$B$41</c:f>
              <c:strCache>
                <c:ptCount val="1"/>
                <c:pt idx="0">
                  <c:v>Sales</c:v>
                </c:pt>
              </c:strCache>
            </c:strRef>
          </c:tx>
          <c:spPr>
            <a:solidFill>
              <a:schemeClr val="accent1"/>
            </a:solidFill>
            <a:ln>
              <a:noFill/>
            </a:ln>
            <a:effectLst/>
          </c:spPr>
          <c:invertIfNegative val="0"/>
          <c:cat>
            <c:multiLvlStrRef>
              <c:f>Outputs!$C$39:$N$40</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Outputs!$C$41:$N$41</c:f>
              <c:numCache>
                <c:formatCode>_("$"* #,##0_);_("$"* \(#,##0\);_("$"* "-"??_);_(@_)</c:formatCode>
                <c:ptCount val="12"/>
                <c:pt idx="0">
                  <c:v>276249.99</c:v>
                </c:pt>
                <c:pt idx="1">
                  <c:v>246013.34000000003</c:v>
                </c:pt>
                <c:pt idx="2">
                  <c:v>282750</c:v>
                </c:pt>
                <c:pt idx="3">
                  <c:v>282750</c:v>
                </c:pt>
                <c:pt idx="4">
                  <c:v>282750</c:v>
                </c:pt>
                <c:pt idx="5">
                  <c:v>316333.32000000007</c:v>
                </c:pt>
                <c:pt idx="6">
                  <c:v>380250</c:v>
                </c:pt>
                <c:pt idx="7">
                  <c:v>380250</c:v>
                </c:pt>
                <c:pt idx="8">
                  <c:v>380250</c:v>
                </c:pt>
                <c:pt idx="9">
                  <c:v>412750</c:v>
                </c:pt>
                <c:pt idx="10">
                  <c:v>477750</c:v>
                </c:pt>
                <c:pt idx="11">
                  <c:v>477750</c:v>
                </c:pt>
              </c:numCache>
            </c:numRef>
          </c:val>
          <c:extLst>
            <c:ext xmlns:c16="http://schemas.microsoft.com/office/drawing/2014/chart" uri="{C3380CC4-5D6E-409C-BE32-E72D297353CC}">
              <c16:uniqueId val="{00000000-AA97-554B-B01D-33D0659BA727}"/>
            </c:ext>
          </c:extLst>
        </c:ser>
        <c:ser>
          <c:idx val="1"/>
          <c:order val="1"/>
          <c:tx>
            <c:strRef>
              <c:f>Outputs!$B$42</c:f>
              <c:strCache>
                <c:ptCount val="1"/>
                <c:pt idx="0">
                  <c:v>Customer Success</c:v>
                </c:pt>
              </c:strCache>
            </c:strRef>
          </c:tx>
          <c:spPr>
            <a:solidFill>
              <a:schemeClr val="accent2"/>
            </a:solidFill>
            <a:ln>
              <a:noFill/>
            </a:ln>
            <a:effectLst/>
          </c:spPr>
          <c:invertIfNegative val="0"/>
          <c:cat>
            <c:multiLvlStrRef>
              <c:f>Outputs!$C$39:$N$40</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Outputs!$C$42:$N$42</c:f>
              <c:numCache>
                <c:formatCode>_("$"* #,##0_);_("$"* \(#,##0\);_("$"* "-"??_);_(@_)</c:formatCode>
                <c:ptCount val="12"/>
                <c:pt idx="0">
                  <c:v>291228.15999999997</c:v>
                </c:pt>
                <c:pt idx="1">
                  <c:v>363860.14999999997</c:v>
                </c:pt>
                <c:pt idx="2">
                  <c:v>401235.13999999996</c:v>
                </c:pt>
                <c:pt idx="3">
                  <c:v>425749.91999999993</c:v>
                </c:pt>
                <c:pt idx="4">
                  <c:v>425749.91999999993</c:v>
                </c:pt>
                <c:pt idx="5">
                  <c:v>438610.12999999995</c:v>
                </c:pt>
                <c:pt idx="6">
                  <c:v>475985.11999999994</c:v>
                </c:pt>
                <c:pt idx="7">
                  <c:v>500499.89999999991</c:v>
                </c:pt>
                <c:pt idx="8">
                  <c:v>500499.89999999991</c:v>
                </c:pt>
                <c:pt idx="9">
                  <c:v>512958.22999999992</c:v>
                </c:pt>
                <c:pt idx="10">
                  <c:v>550333.21999999986</c:v>
                </c:pt>
                <c:pt idx="11">
                  <c:v>575249.87999999989</c:v>
                </c:pt>
              </c:numCache>
            </c:numRef>
          </c:val>
          <c:extLst>
            <c:ext xmlns:c16="http://schemas.microsoft.com/office/drawing/2014/chart" uri="{C3380CC4-5D6E-409C-BE32-E72D297353CC}">
              <c16:uniqueId val="{00000001-AA97-554B-B01D-33D0659BA727}"/>
            </c:ext>
          </c:extLst>
        </c:ser>
        <c:ser>
          <c:idx val="2"/>
          <c:order val="2"/>
          <c:tx>
            <c:strRef>
              <c:f>Outputs!$B$43</c:f>
              <c:strCache>
                <c:ptCount val="1"/>
                <c:pt idx="0">
                  <c:v>Finance &amp; Accounting</c:v>
                </c:pt>
              </c:strCache>
            </c:strRef>
          </c:tx>
          <c:spPr>
            <a:solidFill>
              <a:schemeClr val="accent3"/>
            </a:solidFill>
            <a:ln>
              <a:noFill/>
            </a:ln>
            <a:effectLst/>
          </c:spPr>
          <c:invertIfNegative val="0"/>
          <c:cat>
            <c:multiLvlStrRef>
              <c:f>Outputs!$C$39:$N$40</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Outputs!$C$43:$N$43</c:f>
              <c:numCache>
                <c:formatCode>_("$"* #,##0_);_("$"* \(#,##0\);_("$"* "-"??_);_(@_)</c:formatCode>
                <c:ptCount val="12"/>
                <c:pt idx="0">
                  <c:v>201499.97999999998</c:v>
                </c:pt>
                <c:pt idx="1">
                  <c:v>201499.97999999998</c:v>
                </c:pt>
                <c:pt idx="2">
                  <c:v>201499.97999999998</c:v>
                </c:pt>
                <c:pt idx="3">
                  <c:v>201499.97999999998</c:v>
                </c:pt>
                <c:pt idx="4">
                  <c:v>201499.97999999998</c:v>
                </c:pt>
                <c:pt idx="5">
                  <c:v>201499.97999999998</c:v>
                </c:pt>
                <c:pt idx="6">
                  <c:v>201499.97999999998</c:v>
                </c:pt>
                <c:pt idx="7">
                  <c:v>201499.97999999998</c:v>
                </c:pt>
                <c:pt idx="8">
                  <c:v>201499.97999999998</c:v>
                </c:pt>
                <c:pt idx="9">
                  <c:v>201499.97999999998</c:v>
                </c:pt>
                <c:pt idx="10">
                  <c:v>201499.97999999998</c:v>
                </c:pt>
                <c:pt idx="11">
                  <c:v>201499.97999999998</c:v>
                </c:pt>
              </c:numCache>
            </c:numRef>
          </c:val>
          <c:extLst>
            <c:ext xmlns:c16="http://schemas.microsoft.com/office/drawing/2014/chart" uri="{C3380CC4-5D6E-409C-BE32-E72D297353CC}">
              <c16:uniqueId val="{00000002-AA97-554B-B01D-33D0659BA727}"/>
            </c:ext>
          </c:extLst>
        </c:ser>
        <c:ser>
          <c:idx val="3"/>
          <c:order val="3"/>
          <c:tx>
            <c:strRef>
              <c:f>Outputs!$B$44</c:f>
              <c:strCache>
                <c:ptCount val="1"/>
                <c:pt idx="0">
                  <c:v>Marketing</c:v>
                </c:pt>
              </c:strCache>
            </c:strRef>
          </c:tx>
          <c:spPr>
            <a:solidFill>
              <a:schemeClr val="accent4"/>
            </a:solidFill>
            <a:ln>
              <a:noFill/>
            </a:ln>
            <a:effectLst/>
          </c:spPr>
          <c:invertIfNegative val="0"/>
          <c:cat>
            <c:multiLvlStrRef>
              <c:f>Outputs!$C$39:$N$40</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Outputs!$C$44:$N$44</c:f>
              <c:numCache>
                <c:formatCode>_("$"* #,##0_);_("$"* \(#,##0\);_("$"* "-"??_);_(@_)</c:formatCode>
                <c:ptCount val="12"/>
                <c:pt idx="0">
                  <c:v>166219.24000000002</c:v>
                </c:pt>
                <c:pt idx="1">
                  <c:v>233277.71999999997</c:v>
                </c:pt>
                <c:pt idx="2">
                  <c:v>257728.43999999997</c:v>
                </c:pt>
                <c:pt idx="3">
                  <c:v>284374.94999999995</c:v>
                </c:pt>
                <c:pt idx="4">
                  <c:v>284374.94999999995</c:v>
                </c:pt>
                <c:pt idx="5">
                  <c:v>306402.71999999997</c:v>
                </c:pt>
                <c:pt idx="6">
                  <c:v>330853.43999999994</c:v>
                </c:pt>
                <c:pt idx="7">
                  <c:v>357499.94999999995</c:v>
                </c:pt>
                <c:pt idx="8">
                  <c:v>357499.94999999995</c:v>
                </c:pt>
                <c:pt idx="9">
                  <c:v>379166.60999999993</c:v>
                </c:pt>
                <c:pt idx="10">
                  <c:v>403541.60999999993</c:v>
                </c:pt>
                <c:pt idx="11">
                  <c:v>430624.94999999995</c:v>
                </c:pt>
              </c:numCache>
            </c:numRef>
          </c:val>
          <c:extLst>
            <c:ext xmlns:c16="http://schemas.microsoft.com/office/drawing/2014/chart" uri="{C3380CC4-5D6E-409C-BE32-E72D297353CC}">
              <c16:uniqueId val="{00000003-AA97-554B-B01D-33D0659BA727}"/>
            </c:ext>
          </c:extLst>
        </c:ser>
        <c:ser>
          <c:idx val="4"/>
          <c:order val="4"/>
          <c:tx>
            <c:strRef>
              <c:f>Outputs!$B$45</c:f>
              <c:strCache>
                <c:ptCount val="1"/>
                <c:pt idx="0">
                  <c:v>Support</c:v>
                </c:pt>
              </c:strCache>
            </c:strRef>
          </c:tx>
          <c:spPr>
            <a:solidFill>
              <a:schemeClr val="accent5"/>
            </a:solidFill>
            <a:ln>
              <a:noFill/>
            </a:ln>
            <a:effectLst/>
          </c:spPr>
          <c:invertIfNegative val="0"/>
          <c:cat>
            <c:multiLvlStrRef>
              <c:f>Outputs!$C$39:$N$40</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Outputs!$C$45:$N$45</c:f>
              <c:numCache>
                <c:formatCode>_("$"* #,##0_);_("$"* \(#,##0\);_("$"* "-"??_);_(@_)</c:formatCode>
                <c:ptCount val="12"/>
                <c:pt idx="0">
                  <c:v>97587.390000000014</c:v>
                </c:pt>
                <c:pt idx="1">
                  <c:v>91000.020000000019</c:v>
                </c:pt>
                <c:pt idx="2">
                  <c:v>91000.020000000019</c:v>
                </c:pt>
                <c:pt idx="3">
                  <c:v>91000.020000000019</c:v>
                </c:pt>
                <c:pt idx="4">
                  <c:v>91000.020000000019</c:v>
                </c:pt>
                <c:pt idx="5">
                  <c:v>91000.020000000019</c:v>
                </c:pt>
                <c:pt idx="6">
                  <c:v>91000.020000000019</c:v>
                </c:pt>
                <c:pt idx="7">
                  <c:v>91000.020000000019</c:v>
                </c:pt>
                <c:pt idx="8">
                  <c:v>91000.020000000019</c:v>
                </c:pt>
                <c:pt idx="9">
                  <c:v>91000.020000000019</c:v>
                </c:pt>
                <c:pt idx="10">
                  <c:v>91000.020000000019</c:v>
                </c:pt>
                <c:pt idx="11">
                  <c:v>91000.020000000019</c:v>
                </c:pt>
              </c:numCache>
            </c:numRef>
          </c:val>
          <c:extLst>
            <c:ext xmlns:c16="http://schemas.microsoft.com/office/drawing/2014/chart" uri="{C3380CC4-5D6E-409C-BE32-E72D297353CC}">
              <c16:uniqueId val="{00000004-AA97-554B-B01D-33D0659BA727}"/>
            </c:ext>
          </c:extLst>
        </c:ser>
        <c:ser>
          <c:idx val="5"/>
          <c:order val="5"/>
          <c:tx>
            <c:strRef>
              <c:f>Outputs!$B$46</c:f>
              <c:strCache>
                <c:ptCount val="1"/>
                <c:pt idx="0">
                  <c:v>Product</c:v>
                </c:pt>
              </c:strCache>
            </c:strRef>
          </c:tx>
          <c:spPr>
            <a:solidFill>
              <a:schemeClr val="accent6"/>
            </a:solidFill>
            <a:ln>
              <a:noFill/>
            </a:ln>
            <a:effectLst/>
          </c:spPr>
          <c:invertIfNegative val="0"/>
          <c:cat>
            <c:multiLvlStrRef>
              <c:f>Outputs!$C$39:$N$40</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Outputs!$C$46:$N$46</c:f>
              <c:numCache>
                <c:formatCode>_("$"* #,##0_);_("$"* \(#,##0\);_("$"* "-"??_);_(@_)</c:formatCode>
                <c:ptCount val="12"/>
                <c:pt idx="0">
                  <c:v>198249.99</c:v>
                </c:pt>
                <c:pt idx="1">
                  <c:v>231291.65999999997</c:v>
                </c:pt>
                <c:pt idx="2">
                  <c:v>261537.62</c:v>
                </c:pt>
                <c:pt idx="3">
                  <c:v>289249.98</c:v>
                </c:pt>
                <c:pt idx="4">
                  <c:v>289249.98</c:v>
                </c:pt>
                <c:pt idx="5">
                  <c:v>322291.64999999997</c:v>
                </c:pt>
                <c:pt idx="6">
                  <c:v>352537.61</c:v>
                </c:pt>
                <c:pt idx="7">
                  <c:v>380249.97</c:v>
                </c:pt>
                <c:pt idx="8">
                  <c:v>380249.97</c:v>
                </c:pt>
                <c:pt idx="9">
                  <c:v>412749.97</c:v>
                </c:pt>
                <c:pt idx="10">
                  <c:v>443083.3</c:v>
                </c:pt>
                <c:pt idx="11">
                  <c:v>471249.95999999996</c:v>
                </c:pt>
              </c:numCache>
            </c:numRef>
          </c:val>
          <c:extLst>
            <c:ext xmlns:c16="http://schemas.microsoft.com/office/drawing/2014/chart" uri="{C3380CC4-5D6E-409C-BE32-E72D297353CC}">
              <c16:uniqueId val="{00000005-AA97-554B-B01D-33D0659BA727}"/>
            </c:ext>
          </c:extLst>
        </c:ser>
        <c:ser>
          <c:idx val="6"/>
          <c:order val="6"/>
          <c:tx>
            <c:strRef>
              <c:f>Outputs!$B$47</c:f>
              <c:strCache>
                <c:ptCount val="1"/>
                <c:pt idx="0">
                  <c:v>Engineering</c:v>
                </c:pt>
              </c:strCache>
            </c:strRef>
          </c:tx>
          <c:spPr>
            <a:solidFill>
              <a:schemeClr val="accent1">
                <a:lumMod val="60000"/>
              </a:schemeClr>
            </a:solidFill>
            <a:ln>
              <a:noFill/>
            </a:ln>
            <a:effectLst/>
          </c:spPr>
          <c:invertIfNegative val="0"/>
          <c:cat>
            <c:multiLvlStrRef>
              <c:f>Outputs!$C$39:$N$40</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Outputs!$C$47:$N$47</c:f>
              <c:numCache>
                <c:formatCode>_("$"* #,##0_);_("$"* \(#,##0\);_("$"* "-"??_);_(@_)</c:formatCode>
                <c:ptCount val="12"/>
                <c:pt idx="0">
                  <c:v>234581.6</c:v>
                </c:pt>
                <c:pt idx="1">
                  <c:v>357501.15</c:v>
                </c:pt>
                <c:pt idx="2">
                  <c:v>619821</c:v>
                </c:pt>
                <c:pt idx="3">
                  <c:v>739374.99</c:v>
                </c:pt>
                <c:pt idx="4">
                  <c:v>739374.99</c:v>
                </c:pt>
                <c:pt idx="5">
                  <c:v>773501.16</c:v>
                </c:pt>
                <c:pt idx="6">
                  <c:v>1035821.01</c:v>
                </c:pt>
                <c:pt idx="7">
                  <c:v>1155375</c:v>
                </c:pt>
                <c:pt idx="8">
                  <c:v>1155375</c:v>
                </c:pt>
                <c:pt idx="9">
                  <c:v>1187875</c:v>
                </c:pt>
                <c:pt idx="10">
                  <c:v>1444572.5799999998</c:v>
                </c:pt>
                <c:pt idx="11">
                  <c:v>1530750</c:v>
                </c:pt>
              </c:numCache>
            </c:numRef>
          </c:val>
          <c:extLst>
            <c:ext xmlns:c16="http://schemas.microsoft.com/office/drawing/2014/chart" uri="{C3380CC4-5D6E-409C-BE32-E72D297353CC}">
              <c16:uniqueId val="{00000006-AA97-554B-B01D-33D0659BA727}"/>
            </c:ext>
          </c:extLst>
        </c:ser>
        <c:ser>
          <c:idx val="7"/>
          <c:order val="7"/>
          <c:tx>
            <c:strRef>
              <c:f>Outputs!$B$48</c:f>
              <c:strCache>
                <c:ptCount val="1"/>
                <c:pt idx="0">
                  <c:v>Onboarding</c:v>
                </c:pt>
              </c:strCache>
            </c:strRef>
          </c:tx>
          <c:spPr>
            <a:solidFill>
              <a:schemeClr val="accent2">
                <a:lumMod val="60000"/>
              </a:schemeClr>
            </a:solidFill>
            <a:ln>
              <a:noFill/>
            </a:ln>
            <a:effectLst/>
          </c:spPr>
          <c:invertIfNegative val="0"/>
          <c:cat>
            <c:multiLvlStrRef>
              <c:f>Outputs!$C$39:$N$40</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Outputs!$C$48:$N$48</c:f>
              <c:numCache>
                <c:formatCode>_("$"* #,##0_);_("$"* \(#,##0\);_("$"* "-"??_);_(@_)</c:formatCode>
                <c:ptCount val="12"/>
                <c:pt idx="0">
                  <c:v>79205.62</c:v>
                </c:pt>
                <c:pt idx="1">
                  <c:v>197184.69999999998</c:v>
                </c:pt>
                <c:pt idx="2">
                  <c:v>259860.16999999995</c:v>
                </c:pt>
                <c:pt idx="3">
                  <c:v>284374.94999999995</c:v>
                </c:pt>
                <c:pt idx="4">
                  <c:v>284374.94999999995</c:v>
                </c:pt>
                <c:pt idx="5">
                  <c:v>310122.17</c:v>
                </c:pt>
                <c:pt idx="6">
                  <c:v>371985.13999999996</c:v>
                </c:pt>
                <c:pt idx="7">
                  <c:v>396499.91999999993</c:v>
                </c:pt>
                <c:pt idx="8">
                  <c:v>396499.91999999993</c:v>
                </c:pt>
                <c:pt idx="9">
                  <c:v>421416.5799999999</c:v>
                </c:pt>
                <c:pt idx="10">
                  <c:v>483708.22999999992</c:v>
                </c:pt>
                <c:pt idx="11">
                  <c:v>508624.8899999999</c:v>
                </c:pt>
              </c:numCache>
            </c:numRef>
          </c:val>
          <c:extLst>
            <c:ext xmlns:c16="http://schemas.microsoft.com/office/drawing/2014/chart" uri="{C3380CC4-5D6E-409C-BE32-E72D297353CC}">
              <c16:uniqueId val="{00000007-AA97-554B-B01D-33D0659BA727}"/>
            </c:ext>
          </c:extLst>
        </c:ser>
        <c:ser>
          <c:idx val="8"/>
          <c:order val="8"/>
          <c:tx>
            <c:strRef>
              <c:f>Outputs!$B$49</c:f>
              <c:strCache>
                <c:ptCount val="1"/>
                <c:pt idx="0">
                  <c:v>People Ops</c:v>
                </c:pt>
              </c:strCache>
            </c:strRef>
          </c:tx>
          <c:spPr>
            <a:solidFill>
              <a:schemeClr val="accent3">
                <a:lumMod val="60000"/>
              </a:schemeClr>
            </a:solidFill>
            <a:ln>
              <a:noFill/>
            </a:ln>
            <a:effectLst/>
          </c:spPr>
          <c:invertIfNegative val="0"/>
          <c:cat>
            <c:multiLvlStrRef>
              <c:f>Outputs!$C$39:$N$40</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Outputs!$C$49:$N$49</c:f>
              <c:numCache>
                <c:formatCode>_("$"* #,##0_);_("$"* \(#,##0\);_("$"* "-"??_);_(@_)</c:formatCode>
                <c:ptCount val="12"/>
                <c:pt idx="0">
                  <c:v>48979.649999999994</c:v>
                </c:pt>
                <c:pt idx="1">
                  <c:v>109127.80000000002</c:v>
                </c:pt>
                <c:pt idx="2">
                  <c:v>110500.02000000002</c:v>
                </c:pt>
                <c:pt idx="3">
                  <c:v>110500.02000000002</c:v>
                </c:pt>
                <c:pt idx="4">
                  <c:v>110500.02000000002</c:v>
                </c:pt>
                <c:pt idx="5">
                  <c:v>110500.02000000002</c:v>
                </c:pt>
                <c:pt idx="6">
                  <c:v>110500.02000000002</c:v>
                </c:pt>
                <c:pt idx="7">
                  <c:v>110500.02000000002</c:v>
                </c:pt>
                <c:pt idx="8">
                  <c:v>110500.02000000002</c:v>
                </c:pt>
                <c:pt idx="9">
                  <c:v>110500.02000000002</c:v>
                </c:pt>
                <c:pt idx="10">
                  <c:v>110500.02000000002</c:v>
                </c:pt>
                <c:pt idx="11">
                  <c:v>110500.02000000002</c:v>
                </c:pt>
              </c:numCache>
            </c:numRef>
          </c:val>
          <c:extLst>
            <c:ext xmlns:c16="http://schemas.microsoft.com/office/drawing/2014/chart" uri="{C3380CC4-5D6E-409C-BE32-E72D297353CC}">
              <c16:uniqueId val="{00000008-AA97-554B-B01D-33D0659BA727}"/>
            </c:ext>
          </c:extLst>
        </c:ser>
        <c:ser>
          <c:idx val="9"/>
          <c:order val="9"/>
          <c:tx>
            <c:strRef>
              <c:f>Outputs!$B$50</c:f>
              <c:strCache>
                <c:ptCount val="1"/>
                <c:pt idx="0">
                  <c:v>CEO</c:v>
                </c:pt>
              </c:strCache>
            </c:strRef>
          </c:tx>
          <c:spPr>
            <a:solidFill>
              <a:schemeClr val="accent4">
                <a:lumMod val="60000"/>
              </a:schemeClr>
            </a:solidFill>
            <a:ln>
              <a:noFill/>
            </a:ln>
            <a:effectLst/>
          </c:spPr>
          <c:invertIfNegative val="0"/>
          <c:cat>
            <c:multiLvlStrRef>
              <c:f>Outputs!$C$39:$N$40</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Outputs!$C$50:$N$50</c:f>
              <c:numCache>
                <c:formatCode>_("$"* #,##0_);_("$"* \(#,##0\);_("$"* "-"??_);_(@_)</c:formatCode>
                <c:ptCount val="12"/>
                <c:pt idx="0">
                  <c:v>0</c:v>
                </c:pt>
                <c:pt idx="1">
                  <c:v>69513.88</c:v>
                </c:pt>
                <c:pt idx="2">
                  <c:v>81249.990000000005</c:v>
                </c:pt>
                <c:pt idx="3">
                  <c:v>81249.990000000005</c:v>
                </c:pt>
                <c:pt idx="4">
                  <c:v>81249.990000000005</c:v>
                </c:pt>
                <c:pt idx="5">
                  <c:v>81249.990000000005</c:v>
                </c:pt>
                <c:pt idx="6">
                  <c:v>81249.990000000005</c:v>
                </c:pt>
                <c:pt idx="7">
                  <c:v>81249.990000000005</c:v>
                </c:pt>
                <c:pt idx="8">
                  <c:v>81249.990000000005</c:v>
                </c:pt>
                <c:pt idx="9">
                  <c:v>81249.990000000005</c:v>
                </c:pt>
                <c:pt idx="10">
                  <c:v>81249.990000000005</c:v>
                </c:pt>
                <c:pt idx="11">
                  <c:v>81249.990000000005</c:v>
                </c:pt>
              </c:numCache>
            </c:numRef>
          </c:val>
          <c:extLst>
            <c:ext xmlns:c16="http://schemas.microsoft.com/office/drawing/2014/chart" uri="{C3380CC4-5D6E-409C-BE32-E72D297353CC}">
              <c16:uniqueId val="{00000009-AA97-554B-B01D-33D0659BA727}"/>
            </c:ext>
          </c:extLst>
        </c:ser>
        <c:dLbls>
          <c:showLegendKey val="0"/>
          <c:showVal val="0"/>
          <c:showCatName val="0"/>
          <c:showSerName val="0"/>
          <c:showPercent val="0"/>
          <c:showBubbleSize val="0"/>
        </c:dLbls>
        <c:gapWidth val="150"/>
        <c:overlap val="100"/>
        <c:axId val="618029392"/>
        <c:axId val="618031040"/>
      </c:barChart>
      <c:catAx>
        <c:axId val="618029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8031040"/>
        <c:crosses val="autoZero"/>
        <c:auto val="1"/>
        <c:lblAlgn val="ctr"/>
        <c:lblOffset val="100"/>
        <c:noMultiLvlLbl val="0"/>
      </c:catAx>
      <c:valAx>
        <c:axId val="6180310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8029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163D84"/>
                </a:solidFill>
                <a:latin typeface="+mn-lt"/>
                <a:ea typeface="+mn-ea"/>
                <a:cs typeface="+mn-cs"/>
              </a:defRPr>
            </a:pPr>
            <a:r>
              <a:rPr lang="en-US" b="1">
                <a:solidFill>
                  <a:srgbClr val="163D84"/>
                </a:solidFill>
              </a:rPr>
              <a:t>HIRING BY DEPARTMENT</a:t>
            </a:r>
          </a:p>
          <a:p>
            <a:pPr>
              <a:defRPr b="1">
                <a:solidFill>
                  <a:srgbClr val="163D84"/>
                </a:solidFill>
              </a:defRPr>
            </a:pPr>
            <a:r>
              <a:rPr lang="en-US" sz="1100" b="1">
                <a:solidFill>
                  <a:srgbClr val="163D84"/>
                </a:solidFill>
              </a:rPr>
              <a:t>(Select</a:t>
            </a:r>
            <a:r>
              <a:rPr lang="en-US" sz="1100" b="1" baseline="0">
                <a:solidFill>
                  <a:srgbClr val="163D84"/>
                </a:solidFill>
              </a:rPr>
              <a:t> Department)</a:t>
            </a:r>
            <a:endParaRPr lang="en-US" sz="1100" b="1">
              <a:solidFill>
                <a:srgbClr val="163D84"/>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163D84"/>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multiLvlStrRef>
              <c:f>Outputs!$C$59:$N$60</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Outputs!$C$61:$N$61</c:f>
              <c:numCache>
                <c:formatCode>General</c:formatCode>
                <c:ptCount val="12"/>
              </c:numCache>
            </c:numRef>
          </c:val>
          <c:extLst>
            <c:ext xmlns:c16="http://schemas.microsoft.com/office/drawing/2014/chart" uri="{C3380CC4-5D6E-409C-BE32-E72D297353CC}">
              <c16:uniqueId val="{00000000-FD98-6E47-A0F2-4CAF62B29607}"/>
            </c:ext>
          </c:extLst>
        </c:ser>
        <c:ser>
          <c:idx val="1"/>
          <c:order val="1"/>
          <c:spPr>
            <a:solidFill>
              <a:schemeClr val="accent2"/>
            </a:solidFill>
            <a:ln>
              <a:noFill/>
            </a:ln>
            <a:effectLst/>
          </c:spPr>
          <c:invertIfNegative val="0"/>
          <c:cat>
            <c:multiLvlStrRef>
              <c:f>Outputs!$C$59:$N$60</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Outputs!$C$62:$N$62</c:f>
              <c:numCache>
                <c:formatCode>General</c:formatCode>
                <c:ptCount val="12"/>
              </c:numCache>
            </c:numRef>
          </c:val>
          <c:extLst xmlns:c15="http://schemas.microsoft.com/office/drawing/2012/chart">
            <c:ext xmlns:c16="http://schemas.microsoft.com/office/drawing/2014/chart" uri="{C3380CC4-5D6E-409C-BE32-E72D297353CC}">
              <c16:uniqueId val="{00000005-FD98-6E47-A0F2-4CAF62B29607}"/>
            </c:ext>
          </c:extLst>
        </c:ser>
        <c:ser>
          <c:idx val="2"/>
          <c:order val="2"/>
          <c:spPr>
            <a:solidFill>
              <a:schemeClr val="accent3"/>
            </a:solidFill>
            <a:ln>
              <a:noFill/>
            </a:ln>
            <a:effectLst/>
          </c:spPr>
          <c:invertIfNegative val="0"/>
          <c:cat>
            <c:multiLvlStrRef>
              <c:f>Outputs!$C$59:$N$60</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Outputs!$C$63:$N$63</c:f>
              <c:numCache>
                <c:formatCode>_(* #,##0_);_(* \(#,##0\);_(* "-"??_);_(@_)</c:formatCode>
                <c:ptCount val="12"/>
                <c:pt idx="0">
                  <c:v>7</c:v>
                </c:pt>
                <c:pt idx="1">
                  <c:v>7</c:v>
                </c:pt>
                <c:pt idx="2">
                  <c:v>7</c:v>
                </c:pt>
                <c:pt idx="3">
                  <c:v>7</c:v>
                </c:pt>
                <c:pt idx="4">
                  <c:v>7</c:v>
                </c:pt>
                <c:pt idx="5">
                  <c:v>7</c:v>
                </c:pt>
                <c:pt idx="6">
                  <c:v>9</c:v>
                </c:pt>
                <c:pt idx="7">
                  <c:v>9</c:v>
                </c:pt>
                <c:pt idx="8">
                  <c:v>9</c:v>
                </c:pt>
                <c:pt idx="9">
                  <c:v>9</c:v>
                </c:pt>
                <c:pt idx="10">
                  <c:v>11</c:v>
                </c:pt>
                <c:pt idx="11">
                  <c:v>13</c:v>
                </c:pt>
              </c:numCache>
            </c:numRef>
          </c:val>
          <c:extLst>
            <c:ext xmlns:c16="http://schemas.microsoft.com/office/drawing/2014/chart" uri="{C3380CC4-5D6E-409C-BE32-E72D297353CC}">
              <c16:uniqueId val="{00000001-FD98-6E47-A0F2-4CAF62B29607}"/>
            </c:ext>
          </c:extLst>
        </c:ser>
        <c:ser>
          <c:idx val="3"/>
          <c:order val="3"/>
          <c:spPr>
            <a:solidFill>
              <a:schemeClr val="accent4"/>
            </a:solidFill>
            <a:ln>
              <a:noFill/>
            </a:ln>
            <a:effectLst/>
          </c:spPr>
          <c:invertIfNegative val="0"/>
          <c:cat>
            <c:multiLvlStrRef>
              <c:f>Outputs!$C$59:$N$60</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Outputs!$C$64:$N$64</c:f>
              <c:numCache>
                <c:formatCode>_(* #,##0_);_(* \(#,##0\);_(* "-"??_);_(@_)</c:formatCode>
                <c:ptCount val="12"/>
                <c:pt idx="0">
                  <c:v>0</c:v>
                </c:pt>
                <c:pt idx="1">
                  <c:v>4</c:v>
                </c:pt>
                <c:pt idx="2">
                  <c:v>0</c:v>
                </c:pt>
                <c:pt idx="3">
                  <c:v>0</c:v>
                </c:pt>
                <c:pt idx="4">
                  <c:v>0</c:v>
                </c:pt>
                <c:pt idx="5">
                  <c:v>4</c:v>
                </c:pt>
                <c:pt idx="6">
                  <c:v>0</c:v>
                </c:pt>
                <c:pt idx="7">
                  <c:v>0</c:v>
                </c:pt>
                <c:pt idx="8">
                  <c:v>0</c:v>
                </c:pt>
                <c:pt idx="9">
                  <c:v>2</c:v>
                </c:pt>
                <c:pt idx="10">
                  <c:v>2</c:v>
                </c:pt>
                <c:pt idx="11">
                  <c:v>0</c:v>
                </c:pt>
              </c:numCache>
            </c:numRef>
          </c:val>
          <c:extLst>
            <c:ext xmlns:c16="http://schemas.microsoft.com/office/drawing/2014/chart" uri="{C3380CC4-5D6E-409C-BE32-E72D297353CC}">
              <c16:uniqueId val="{00000002-FD98-6E47-A0F2-4CAF62B29607}"/>
            </c:ext>
          </c:extLst>
        </c:ser>
        <c:ser>
          <c:idx val="4"/>
          <c:order val="4"/>
          <c:spPr>
            <a:solidFill>
              <a:schemeClr val="accent5"/>
            </a:solidFill>
            <a:ln>
              <a:noFill/>
            </a:ln>
            <a:effectLst/>
          </c:spPr>
          <c:invertIfNegative val="0"/>
          <c:cat>
            <c:multiLvlStrRef>
              <c:f>Outputs!$C$59:$N$60</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Outputs!$C$65:$N$65</c:f>
              <c:numCache>
                <c:formatCode>_(* #,##0_);_(* \(#,##0\);_(* "-"??_);_(@_)</c:formatCode>
                <c:ptCount val="12"/>
                <c:pt idx="0">
                  <c:v>0</c:v>
                </c:pt>
                <c:pt idx="1">
                  <c:v>-4</c:v>
                </c:pt>
                <c:pt idx="2">
                  <c:v>0</c:v>
                </c:pt>
                <c:pt idx="3">
                  <c:v>0</c:v>
                </c:pt>
                <c:pt idx="4">
                  <c:v>0</c:v>
                </c:pt>
                <c:pt idx="5">
                  <c:v>-2</c:v>
                </c:pt>
                <c:pt idx="6">
                  <c:v>0</c:v>
                </c:pt>
                <c:pt idx="7">
                  <c:v>0</c:v>
                </c:pt>
                <c:pt idx="8">
                  <c:v>0</c:v>
                </c:pt>
                <c:pt idx="9">
                  <c:v>0</c:v>
                </c:pt>
                <c:pt idx="10">
                  <c:v>0</c:v>
                </c:pt>
                <c:pt idx="11">
                  <c:v>0</c:v>
                </c:pt>
              </c:numCache>
            </c:numRef>
          </c:val>
          <c:extLst>
            <c:ext xmlns:c16="http://schemas.microsoft.com/office/drawing/2014/chart" uri="{C3380CC4-5D6E-409C-BE32-E72D297353CC}">
              <c16:uniqueId val="{00000003-FD98-6E47-A0F2-4CAF62B29607}"/>
            </c:ext>
          </c:extLst>
        </c:ser>
        <c:dLbls>
          <c:showLegendKey val="0"/>
          <c:showVal val="0"/>
          <c:showCatName val="0"/>
          <c:showSerName val="0"/>
          <c:showPercent val="0"/>
          <c:showBubbleSize val="0"/>
        </c:dLbls>
        <c:gapWidth val="219"/>
        <c:overlap val="-27"/>
        <c:axId val="877270128"/>
        <c:axId val="877364432"/>
        <c:extLst/>
      </c:barChart>
      <c:lineChart>
        <c:grouping val="standard"/>
        <c:varyColors val="0"/>
        <c:ser>
          <c:idx val="5"/>
          <c:order val="5"/>
          <c:spPr>
            <a:ln w="28575" cap="rnd">
              <a:solidFill>
                <a:schemeClr val="accent6"/>
              </a:solidFill>
              <a:round/>
            </a:ln>
            <a:effectLst/>
          </c:spPr>
          <c:marker>
            <c:symbol val="none"/>
          </c:marker>
          <c:cat>
            <c:multiLvlStrRef>
              <c:f>Outputs!$C$59:$N$60</c:f>
              <c:multiLvlStrCache>
                <c:ptCount val="12"/>
                <c:lvl>
                  <c:pt idx="0">
                    <c:v>Q1</c:v>
                  </c:pt>
                  <c:pt idx="1">
                    <c:v>Q2</c:v>
                  </c:pt>
                  <c:pt idx="2">
                    <c:v>Q3</c:v>
                  </c:pt>
                  <c:pt idx="3">
                    <c:v>Q4</c:v>
                  </c:pt>
                  <c:pt idx="4">
                    <c:v>Q1</c:v>
                  </c:pt>
                  <c:pt idx="5">
                    <c:v>Q2</c:v>
                  </c:pt>
                  <c:pt idx="6">
                    <c:v>Q3</c:v>
                  </c:pt>
                  <c:pt idx="7">
                    <c:v>Q4</c:v>
                  </c:pt>
                  <c:pt idx="8">
                    <c:v>Q1</c:v>
                  </c:pt>
                  <c:pt idx="9">
                    <c:v>Q2</c:v>
                  </c:pt>
                  <c:pt idx="10">
                    <c:v>Q3</c:v>
                  </c:pt>
                  <c:pt idx="11">
                    <c:v>Q4</c:v>
                  </c:pt>
                </c:lvl>
                <c:lvl>
                  <c:pt idx="0">
                    <c:v>2025</c:v>
                  </c:pt>
                  <c:pt idx="1">
                    <c:v>2025</c:v>
                  </c:pt>
                  <c:pt idx="2">
                    <c:v>2025</c:v>
                  </c:pt>
                  <c:pt idx="3">
                    <c:v>2025</c:v>
                  </c:pt>
                  <c:pt idx="4">
                    <c:v>2026</c:v>
                  </c:pt>
                  <c:pt idx="5">
                    <c:v>2026</c:v>
                  </c:pt>
                  <c:pt idx="6">
                    <c:v>2026</c:v>
                  </c:pt>
                  <c:pt idx="7">
                    <c:v>2026</c:v>
                  </c:pt>
                  <c:pt idx="8">
                    <c:v>2027</c:v>
                  </c:pt>
                  <c:pt idx="9">
                    <c:v>2027</c:v>
                  </c:pt>
                  <c:pt idx="10">
                    <c:v>2027</c:v>
                  </c:pt>
                  <c:pt idx="11">
                    <c:v>2027</c:v>
                  </c:pt>
                </c:lvl>
              </c:multiLvlStrCache>
            </c:multiLvlStrRef>
          </c:cat>
          <c:val>
            <c:numRef>
              <c:f>Outputs!$C$66:$N$66</c:f>
              <c:numCache>
                <c:formatCode>General</c:formatCode>
                <c:ptCount val="12"/>
                <c:pt idx="0">
                  <c:v>7</c:v>
                </c:pt>
                <c:pt idx="1">
                  <c:v>7</c:v>
                </c:pt>
                <c:pt idx="2">
                  <c:v>7</c:v>
                </c:pt>
                <c:pt idx="3">
                  <c:v>7</c:v>
                </c:pt>
                <c:pt idx="4">
                  <c:v>7</c:v>
                </c:pt>
                <c:pt idx="5">
                  <c:v>9</c:v>
                </c:pt>
                <c:pt idx="6">
                  <c:v>9</c:v>
                </c:pt>
                <c:pt idx="7">
                  <c:v>9</c:v>
                </c:pt>
                <c:pt idx="8">
                  <c:v>9</c:v>
                </c:pt>
                <c:pt idx="9">
                  <c:v>11</c:v>
                </c:pt>
                <c:pt idx="10">
                  <c:v>13</c:v>
                </c:pt>
                <c:pt idx="11">
                  <c:v>13</c:v>
                </c:pt>
              </c:numCache>
            </c:numRef>
          </c:val>
          <c:smooth val="0"/>
          <c:extLst>
            <c:ext xmlns:c16="http://schemas.microsoft.com/office/drawing/2014/chart" uri="{C3380CC4-5D6E-409C-BE32-E72D297353CC}">
              <c16:uniqueId val="{00000004-FD98-6E47-A0F2-4CAF62B29607}"/>
            </c:ext>
          </c:extLst>
        </c:ser>
        <c:dLbls>
          <c:showLegendKey val="0"/>
          <c:showVal val="0"/>
          <c:showCatName val="0"/>
          <c:showSerName val="0"/>
          <c:showPercent val="0"/>
          <c:showBubbleSize val="0"/>
        </c:dLbls>
        <c:marker val="1"/>
        <c:smooth val="0"/>
        <c:axId val="877270128"/>
        <c:axId val="877364432"/>
      </c:lineChart>
      <c:catAx>
        <c:axId val="87727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7364432"/>
        <c:crosses val="autoZero"/>
        <c:auto val="1"/>
        <c:lblAlgn val="ctr"/>
        <c:lblOffset val="100"/>
        <c:noMultiLvlLbl val="0"/>
      </c:catAx>
      <c:valAx>
        <c:axId val="877364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7270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9</xdr:col>
      <xdr:colOff>765175</xdr:colOff>
      <xdr:row>1</xdr:row>
      <xdr:rowOff>85726</xdr:rowOff>
    </xdr:from>
    <xdr:ext cx="1511300" cy="441325"/>
    <xdr:pic>
      <xdr:nvPicPr>
        <xdr:cNvPr id="3" name="Picture 2">
          <a:extLst>
            <a:ext uri="{FF2B5EF4-FFF2-40B4-BE49-F238E27FC236}">
              <a16:creationId xmlns:a16="http://schemas.microsoft.com/office/drawing/2014/main" id="{8F7D1E21-BFF0-964C-971A-CD7B8232AC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025" y="323851"/>
          <a:ext cx="1511300" cy="4413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127000</xdr:rowOff>
    </xdr:from>
    <xdr:to>
      <xdr:col>11</xdr:col>
      <xdr:colOff>812800</xdr:colOff>
      <xdr:row>25</xdr:row>
      <xdr:rowOff>127000</xdr:rowOff>
    </xdr:to>
    <xdr:graphicFrame macro="">
      <xdr:nvGraphicFramePr>
        <xdr:cNvPr id="2" name="Chart 1">
          <a:extLst>
            <a:ext uri="{FF2B5EF4-FFF2-40B4-BE49-F238E27FC236}">
              <a16:creationId xmlns:a16="http://schemas.microsoft.com/office/drawing/2014/main" id="{5F0826A1-2D93-2541-A1A4-A5AEBD9DC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28</xdr:row>
      <xdr:rowOff>0</xdr:rowOff>
    </xdr:from>
    <xdr:to>
      <xdr:col>11</xdr:col>
      <xdr:colOff>800100</xdr:colOff>
      <xdr:row>50</xdr:row>
      <xdr:rowOff>0</xdr:rowOff>
    </xdr:to>
    <xdr:graphicFrame macro="">
      <xdr:nvGraphicFramePr>
        <xdr:cNvPr id="3" name="Chart 2">
          <a:extLst>
            <a:ext uri="{FF2B5EF4-FFF2-40B4-BE49-F238E27FC236}">
              <a16:creationId xmlns:a16="http://schemas.microsoft.com/office/drawing/2014/main" id="{9FFF860F-E32F-FE46-8A0F-9C758BF56F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800100</xdr:colOff>
      <xdr:row>52</xdr:row>
      <xdr:rowOff>88900</xdr:rowOff>
    </xdr:from>
    <xdr:to>
      <xdr:col>11</xdr:col>
      <xdr:colOff>825500</xdr:colOff>
      <xdr:row>74</xdr:row>
      <xdr:rowOff>50800</xdr:rowOff>
    </xdr:to>
    <xdr:graphicFrame macro="">
      <xdr:nvGraphicFramePr>
        <xdr:cNvPr id="4" name="Chart 3">
          <a:extLst>
            <a:ext uri="{FF2B5EF4-FFF2-40B4-BE49-F238E27FC236}">
              <a16:creationId xmlns:a16="http://schemas.microsoft.com/office/drawing/2014/main" id="{A56BE5C3-58B5-D24C-9E82-A4B10F037C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0</xdr:colOff>
      <xdr:row>2</xdr:row>
      <xdr:rowOff>152400</xdr:rowOff>
    </xdr:from>
    <xdr:to>
      <xdr:col>23</xdr:col>
      <xdr:colOff>812800</xdr:colOff>
      <xdr:row>25</xdr:row>
      <xdr:rowOff>139700</xdr:rowOff>
    </xdr:to>
    <xdr:graphicFrame macro="">
      <xdr:nvGraphicFramePr>
        <xdr:cNvPr id="5" name="Chart 4">
          <a:extLst>
            <a:ext uri="{FF2B5EF4-FFF2-40B4-BE49-F238E27FC236}">
              <a16:creationId xmlns:a16="http://schemas.microsoft.com/office/drawing/2014/main" id="{235C4D30-598B-4348-9868-9029C63731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9AE94-1895-7247-86D0-8D51436E55AF}">
  <sheetPr>
    <tabColor rgb="FF71D099"/>
  </sheetPr>
  <dimension ref="B1:N56"/>
  <sheetViews>
    <sheetView tabSelected="1" zoomScaleNormal="100" workbookViewId="0">
      <selection activeCell="C8" sqref="C8:J26"/>
    </sheetView>
  </sheetViews>
  <sheetFormatPr baseColWidth="10" defaultColWidth="10.83203125" defaultRowHeight="19" x14ac:dyDescent="0.25"/>
  <cols>
    <col min="1" max="1" width="3.33203125" style="11" customWidth="1"/>
    <col min="2" max="2" width="5.33203125" style="11" customWidth="1"/>
    <col min="3" max="3" width="16.83203125" style="11" customWidth="1"/>
    <col min="4" max="9" width="10.83203125" style="11"/>
    <col min="10" max="10" width="36.33203125" style="11" customWidth="1"/>
    <col min="11" max="13" width="10.83203125" style="11"/>
    <col min="14" max="14" width="13.5" style="11" bestFit="1" customWidth="1"/>
    <col min="15" max="16384" width="10.83203125" style="11"/>
  </cols>
  <sheetData>
    <row r="1" spans="2:14" s="12" customFormat="1" ht="18" x14ac:dyDescent="0.2"/>
    <row r="2" spans="2:14" s="12" customFormat="1" ht="20" x14ac:dyDescent="0.2">
      <c r="B2" s="162" t="s">
        <v>136</v>
      </c>
    </row>
    <row r="3" spans="2:14" s="78" customFormat="1" ht="23" x14ac:dyDescent="0.25">
      <c r="B3" s="160" t="s">
        <v>135</v>
      </c>
      <c r="C3" s="161"/>
      <c r="D3" s="161"/>
      <c r="E3" s="161"/>
      <c r="F3" s="161"/>
      <c r="G3" s="161"/>
      <c r="L3" s="12"/>
    </row>
    <row r="4" spans="2:14" s="12" customFormat="1" ht="18" x14ac:dyDescent="0.2"/>
    <row r="5" spans="2:14" s="12" customFormat="1" ht="18" x14ac:dyDescent="0.2"/>
    <row r="6" spans="2:14" s="12" customFormat="1" ht="18" x14ac:dyDescent="0.2">
      <c r="B6" s="119" t="s">
        <v>156</v>
      </c>
      <c r="C6" s="119"/>
      <c r="D6" s="120"/>
      <c r="E6" s="120"/>
      <c r="F6" s="120"/>
      <c r="G6" s="120"/>
      <c r="H6" s="120"/>
      <c r="I6" s="120"/>
      <c r="J6" s="120"/>
    </row>
    <row r="7" spans="2:14" s="13" customFormat="1" ht="7" customHeight="1" x14ac:dyDescent="0.2">
      <c r="C7" s="14"/>
      <c r="D7" s="15"/>
      <c r="E7" s="15"/>
      <c r="F7" s="15"/>
      <c r="G7" s="15"/>
      <c r="H7" s="15"/>
      <c r="I7" s="15"/>
      <c r="J7" s="16"/>
    </row>
    <row r="8" spans="2:14" s="13" customFormat="1" ht="16" customHeight="1" x14ac:dyDescent="0.2">
      <c r="C8" s="127" t="s">
        <v>158</v>
      </c>
      <c r="D8" s="128"/>
      <c r="E8" s="128"/>
      <c r="F8" s="128"/>
      <c r="G8" s="128"/>
      <c r="H8" s="128"/>
      <c r="I8" s="128"/>
      <c r="J8" s="129"/>
    </row>
    <row r="9" spans="2:14" s="13" customFormat="1" ht="16" x14ac:dyDescent="0.2">
      <c r="C9" s="127"/>
      <c r="D9" s="128"/>
      <c r="E9" s="128"/>
      <c r="F9" s="128"/>
      <c r="G9" s="128"/>
      <c r="H9" s="128"/>
      <c r="I9" s="128"/>
      <c r="J9" s="129"/>
    </row>
    <row r="10" spans="2:14" s="13" customFormat="1" ht="16" x14ac:dyDescent="0.2">
      <c r="C10" s="127"/>
      <c r="D10" s="128"/>
      <c r="E10" s="128"/>
      <c r="F10" s="128"/>
      <c r="G10" s="128"/>
      <c r="H10" s="128"/>
      <c r="I10" s="128"/>
      <c r="J10" s="129"/>
    </row>
    <row r="11" spans="2:14" s="13" customFormat="1" ht="16" x14ac:dyDescent="0.2">
      <c r="C11" s="127"/>
      <c r="D11" s="128"/>
      <c r="E11" s="128"/>
      <c r="F11" s="128"/>
      <c r="G11" s="128"/>
      <c r="H11" s="128"/>
      <c r="I11" s="128"/>
      <c r="J11" s="129"/>
    </row>
    <row r="12" spans="2:14" s="13" customFormat="1" ht="16" x14ac:dyDescent="0.2">
      <c r="C12" s="127"/>
      <c r="D12" s="128"/>
      <c r="E12" s="128"/>
      <c r="F12" s="128"/>
      <c r="G12" s="128"/>
      <c r="H12" s="128"/>
      <c r="I12" s="128"/>
      <c r="J12" s="129"/>
    </row>
    <row r="13" spans="2:14" s="13" customFormat="1" ht="16" x14ac:dyDescent="0.2">
      <c r="C13" s="127"/>
      <c r="D13" s="128"/>
      <c r="E13" s="128"/>
      <c r="F13" s="128"/>
      <c r="G13" s="128"/>
      <c r="H13" s="128"/>
      <c r="I13" s="128"/>
      <c r="J13" s="129"/>
      <c r="M13" s="17" t="s">
        <v>155</v>
      </c>
      <c r="N13" s="18">
        <f>DATE('Roster Input'!C8,1,1)</f>
        <v>45658</v>
      </c>
    </row>
    <row r="14" spans="2:14" s="13" customFormat="1" ht="16" x14ac:dyDescent="0.2">
      <c r="C14" s="127"/>
      <c r="D14" s="128"/>
      <c r="E14" s="128"/>
      <c r="F14" s="128"/>
      <c r="G14" s="128"/>
      <c r="H14" s="128"/>
      <c r="I14" s="128"/>
      <c r="J14" s="129"/>
    </row>
    <row r="15" spans="2:14" s="13" customFormat="1" ht="16" x14ac:dyDescent="0.2">
      <c r="C15" s="127"/>
      <c r="D15" s="128"/>
      <c r="E15" s="128"/>
      <c r="F15" s="128"/>
      <c r="G15" s="128"/>
      <c r="H15" s="128"/>
      <c r="I15" s="128"/>
      <c r="J15" s="129"/>
    </row>
    <row r="16" spans="2:14" s="13" customFormat="1" ht="16" x14ac:dyDescent="0.2">
      <c r="C16" s="127"/>
      <c r="D16" s="128"/>
      <c r="E16" s="128"/>
      <c r="F16" s="128"/>
      <c r="G16" s="128"/>
      <c r="H16" s="128"/>
      <c r="I16" s="128"/>
      <c r="J16" s="129"/>
    </row>
    <row r="17" spans="2:10" s="13" customFormat="1" ht="16" x14ac:dyDescent="0.2">
      <c r="C17" s="127"/>
      <c r="D17" s="128"/>
      <c r="E17" s="128"/>
      <c r="F17" s="128"/>
      <c r="G17" s="128"/>
      <c r="H17" s="128"/>
      <c r="I17" s="128"/>
      <c r="J17" s="129"/>
    </row>
    <row r="18" spans="2:10" s="13" customFormat="1" ht="16" x14ac:dyDescent="0.2">
      <c r="C18" s="127"/>
      <c r="D18" s="128"/>
      <c r="E18" s="128"/>
      <c r="F18" s="128"/>
      <c r="G18" s="128"/>
      <c r="H18" s="128"/>
      <c r="I18" s="128"/>
      <c r="J18" s="129"/>
    </row>
    <row r="19" spans="2:10" s="13" customFormat="1" ht="16" x14ac:dyDescent="0.2">
      <c r="C19" s="127"/>
      <c r="D19" s="128"/>
      <c r="E19" s="128"/>
      <c r="F19" s="128"/>
      <c r="G19" s="128"/>
      <c r="H19" s="128"/>
      <c r="I19" s="128"/>
      <c r="J19" s="129"/>
    </row>
    <row r="20" spans="2:10" s="13" customFormat="1" ht="16" x14ac:dyDescent="0.2">
      <c r="C20" s="127"/>
      <c r="D20" s="128"/>
      <c r="E20" s="128"/>
      <c r="F20" s="128"/>
      <c r="G20" s="128"/>
      <c r="H20" s="128"/>
      <c r="I20" s="128"/>
      <c r="J20" s="129"/>
    </row>
    <row r="21" spans="2:10" s="13" customFormat="1" ht="16" x14ac:dyDescent="0.2">
      <c r="C21" s="127"/>
      <c r="D21" s="128"/>
      <c r="E21" s="128"/>
      <c r="F21" s="128"/>
      <c r="G21" s="128"/>
      <c r="H21" s="128"/>
      <c r="I21" s="128"/>
      <c r="J21" s="129"/>
    </row>
    <row r="22" spans="2:10" s="13" customFormat="1" ht="16" x14ac:dyDescent="0.2">
      <c r="C22" s="127"/>
      <c r="D22" s="128"/>
      <c r="E22" s="128"/>
      <c r="F22" s="128"/>
      <c r="G22" s="128"/>
      <c r="H22" s="128"/>
      <c r="I22" s="128"/>
      <c r="J22" s="129"/>
    </row>
    <row r="23" spans="2:10" s="13" customFormat="1" ht="16" x14ac:dyDescent="0.2">
      <c r="C23" s="127"/>
      <c r="D23" s="128"/>
      <c r="E23" s="128"/>
      <c r="F23" s="128"/>
      <c r="G23" s="128"/>
      <c r="H23" s="128"/>
      <c r="I23" s="128"/>
      <c r="J23" s="129"/>
    </row>
    <row r="24" spans="2:10" s="13" customFormat="1" ht="16" x14ac:dyDescent="0.2">
      <c r="C24" s="127"/>
      <c r="D24" s="128"/>
      <c r="E24" s="128"/>
      <c r="F24" s="128"/>
      <c r="G24" s="128"/>
      <c r="H24" s="128"/>
      <c r="I24" s="128"/>
      <c r="J24" s="129"/>
    </row>
    <row r="25" spans="2:10" s="13" customFormat="1" ht="16" x14ac:dyDescent="0.2">
      <c r="C25" s="127"/>
      <c r="D25" s="128"/>
      <c r="E25" s="128"/>
      <c r="F25" s="128"/>
      <c r="G25" s="128"/>
      <c r="H25" s="128"/>
      <c r="I25" s="128"/>
      <c r="J25" s="129"/>
    </row>
    <row r="26" spans="2:10" s="13" customFormat="1" ht="16" x14ac:dyDescent="0.2">
      <c r="C26" s="130"/>
      <c r="D26" s="131"/>
      <c r="E26" s="131"/>
      <c r="F26" s="131"/>
      <c r="G26" s="131"/>
      <c r="H26" s="131"/>
      <c r="I26" s="131"/>
      <c r="J26" s="132"/>
    </row>
    <row r="27" spans="2:10" s="13" customFormat="1" ht="16" x14ac:dyDescent="0.2"/>
    <row r="28" spans="2:10" s="12" customFormat="1" ht="18" x14ac:dyDescent="0.2">
      <c r="B28" s="119" t="s">
        <v>139</v>
      </c>
      <c r="C28" s="119"/>
      <c r="D28" s="120"/>
      <c r="E28" s="120"/>
      <c r="F28" s="120"/>
      <c r="G28" s="120"/>
      <c r="H28" s="120"/>
      <c r="I28" s="120"/>
      <c r="J28" s="120"/>
    </row>
    <row r="29" spans="2:10" s="13" customFormat="1" ht="7" customHeight="1" x14ac:dyDescent="0.2">
      <c r="C29" s="14"/>
      <c r="D29" s="15"/>
      <c r="E29" s="15"/>
      <c r="F29" s="15"/>
      <c r="G29" s="15"/>
      <c r="H29" s="15"/>
      <c r="I29" s="15"/>
      <c r="J29" s="16"/>
    </row>
    <row r="30" spans="2:10" s="13" customFormat="1" ht="16" x14ac:dyDescent="0.2">
      <c r="C30" s="121" t="s">
        <v>149</v>
      </c>
      <c r="D30" s="123" t="s">
        <v>141</v>
      </c>
      <c r="E30" s="123" t="s">
        <v>148</v>
      </c>
      <c r="F30" s="123"/>
      <c r="G30" s="123"/>
      <c r="H30" s="123"/>
      <c r="I30" s="123"/>
      <c r="J30" s="125"/>
    </row>
    <row r="31" spans="2:10" s="13" customFormat="1" ht="16" x14ac:dyDescent="0.2">
      <c r="C31" s="121"/>
      <c r="D31" s="123"/>
      <c r="E31" s="123"/>
      <c r="F31" s="123"/>
      <c r="G31" s="123"/>
      <c r="H31" s="123"/>
      <c r="I31" s="123"/>
      <c r="J31" s="125"/>
    </row>
    <row r="32" spans="2:10" s="13" customFormat="1" ht="16" x14ac:dyDescent="0.2">
      <c r="C32" s="122"/>
      <c r="D32" s="124"/>
      <c r="E32" s="124"/>
      <c r="F32" s="124"/>
      <c r="G32" s="124"/>
      <c r="H32" s="124"/>
      <c r="I32" s="124"/>
      <c r="J32" s="126"/>
    </row>
    <row r="33" spans="2:10" s="13" customFormat="1" ht="18" customHeight="1" x14ac:dyDescent="0.2">
      <c r="C33" s="121" t="s">
        <v>132</v>
      </c>
      <c r="D33" s="123" t="s">
        <v>140</v>
      </c>
      <c r="E33" s="123" t="s">
        <v>142</v>
      </c>
      <c r="F33" s="123"/>
      <c r="G33" s="123"/>
      <c r="H33" s="123"/>
      <c r="I33" s="123"/>
      <c r="J33" s="125"/>
    </row>
    <row r="34" spans="2:10" s="13" customFormat="1" ht="16" x14ac:dyDescent="0.2">
      <c r="C34" s="121"/>
      <c r="D34" s="123"/>
      <c r="E34" s="123"/>
      <c r="F34" s="123"/>
      <c r="G34" s="123"/>
      <c r="H34" s="123"/>
      <c r="I34" s="123"/>
      <c r="J34" s="125"/>
    </row>
    <row r="35" spans="2:10" s="13" customFormat="1" ht="16" x14ac:dyDescent="0.2">
      <c r="C35" s="122"/>
      <c r="D35" s="124"/>
      <c r="E35" s="124"/>
      <c r="F35" s="124"/>
      <c r="G35" s="124"/>
      <c r="H35" s="124"/>
      <c r="I35" s="124"/>
      <c r="J35" s="126"/>
    </row>
    <row r="36" spans="2:10" s="13" customFormat="1" ht="16" x14ac:dyDescent="0.2">
      <c r="C36" s="19"/>
      <c r="D36" s="20"/>
      <c r="E36" s="20"/>
      <c r="F36" s="20"/>
      <c r="G36" s="20"/>
      <c r="H36" s="20"/>
      <c r="I36" s="20"/>
      <c r="J36" s="21"/>
    </row>
    <row r="37" spans="2:10" s="13" customFormat="1" ht="19" customHeight="1" x14ac:dyDescent="0.2">
      <c r="C37" s="121" t="s">
        <v>150</v>
      </c>
      <c r="D37" s="123" t="s">
        <v>144</v>
      </c>
      <c r="E37" s="123" t="s">
        <v>154</v>
      </c>
      <c r="F37" s="123"/>
      <c r="G37" s="123"/>
      <c r="H37" s="123"/>
      <c r="I37" s="123"/>
      <c r="J37" s="125"/>
    </row>
    <row r="38" spans="2:10" s="22" customFormat="1" ht="16" customHeight="1" x14ac:dyDescent="0.15">
      <c r="C38" s="121"/>
      <c r="D38" s="123"/>
      <c r="E38" s="123"/>
      <c r="F38" s="123"/>
      <c r="G38" s="123"/>
      <c r="H38" s="123"/>
      <c r="I38" s="123"/>
      <c r="J38" s="125"/>
    </row>
    <row r="39" spans="2:10" s="22" customFormat="1" ht="16" x14ac:dyDescent="0.15">
      <c r="C39" s="122"/>
      <c r="D39" s="124"/>
      <c r="E39" s="124"/>
      <c r="F39" s="124"/>
      <c r="G39" s="124"/>
      <c r="H39" s="124"/>
      <c r="I39" s="124"/>
      <c r="J39" s="126"/>
    </row>
    <row r="40" spans="2:10" s="22" customFormat="1" ht="16" x14ac:dyDescent="0.15">
      <c r="C40" s="23"/>
      <c r="D40" s="20"/>
      <c r="E40" s="20"/>
      <c r="F40" s="20"/>
      <c r="G40" s="20"/>
      <c r="H40" s="20"/>
      <c r="I40" s="20"/>
      <c r="J40" s="21"/>
    </row>
    <row r="41" spans="2:10" s="22" customFormat="1" ht="16" x14ac:dyDescent="0.15">
      <c r="C41" s="121" t="s">
        <v>143</v>
      </c>
      <c r="D41" s="123" t="s">
        <v>147</v>
      </c>
      <c r="E41" s="123" t="s">
        <v>145</v>
      </c>
      <c r="F41" s="123"/>
      <c r="G41" s="123"/>
      <c r="H41" s="123"/>
      <c r="I41" s="123"/>
      <c r="J41" s="125"/>
    </row>
    <row r="42" spans="2:10" s="22" customFormat="1" ht="16" x14ac:dyDescent="0.15">
      <c r="C42" s="121"/>
      <c r="D42" s="123"/>
      <c r="E42" s="123"/>
      <c r="F42" s="123"/>
      <c r="G42" s="123"/>
      <c r="H42" s="123"/>
      <c r="I42" s="123"/>
      <c r="J42" s="125"/>
    </row>
    <row r="43" spans="2:10" s="22" customFormat="1" ht="16" x14ac:dyDescent="0.15">
      <c r="C43" s="122"/>
      <c r="D43" s="124"/>
      <c r="E43" s="124"/>
      <c r="F43" s="124"/>
      <c r="G43" s="124"/>
      <c r="H43" s="124"/>
      <c r="I43" s="124"/>
      <c r="J43" s="126"/>
    </row>
    <row r="44" spans="2:10" s="13" customFormat="1" ht="7" customHeight="1" x14ac:dyDescent="0.2">
      <c r="C44" s="24"/>
      <c r="D44" s="25"/>
      <c r="E44" s="25"/>
      <c r="F44" s="25"/>
      <c r="G44" s="25"/>
      <c r="H44" s="25"/>
      <c r="I44" s="25"/>
      <c r="J44" s="26"/>
    </row>
    <row r="45" spans="2:10" s="13" customFormat="1" ht="16" x14ac:dyDescent="0.2"/>
    <row r="46" spans="2:10" s="12" customFormat="1" ht="18" x14ac:dyDescent="0.2">
      <c r="B46" s="119" t="s">
        <v>128</v>
      </c>
      <c r="C46" s="119"/>
      <c r="D46" s="120"/>
      <c r="E46" s="120"/>
      <c r="F46" s="120"/>
      <c r="G46" s="120"/>
      <c r="H46" s="120"/>
      <c r="I46" s="120"/>
      <c r="J46" s="120"/>
    </row>
    <row r="47" spans="2:10" s="13" customFormat="1" ht="7" customHeight="1" x14ac:dyDescent="0.2">
      <c r="C47" s="14"/>
      <c r="D47" s="15"/>
      <c r="E47" s="15"/>
      <c r="F47" s="15"/>
      <c r="G47" s="15"/>
      <c r="H47" s="15"/>
      <c r="I47" s="15"/>
      <c r="J47" s="16"/>
    </row>
    <row r="48" spans="2:10" s="22" customFormat="1" ht="16" customHeight="1" x14ac:dyDescent="0.15">
      <c r="C48" s="133" t="s">
        <v>129</v>
      </c>
      <c r="D48" s="143" t="s">
        <v>131</v>
      </c>
      <c r="E48" s="137" t="s">
        <v>159</v>
      </c>
      <c r="F48" s="137"/>
      <c r="G48" s="137"/>
      <c r="H48" s="137"/>
      <c r="I48" s="137"/>
      <c r="J48" s="138"/>
    </row>
    <row r="49" spans="3:10" s="22" customFormat="1" ht="16" x14ac:dyDescent="0.15">
      <c r="C49" s="134"/>
      <c r="D49" s="144"/>
      <c r="E49" s="139"/>
      <c r="F49" s="139"/>
      <c r="G49" s="139"/>
      <c r="H49" s="139"/>
      <c r="I49" s="139"/>
      <c r="J49" s="140"/>
    </row>
    <row r="50" spans="3:10" s="22" customFormat="1" ht="16" x14ac:dyDescent="0.15">
      <c r="C50" s="27"/>
      <c r="D50" s="28"/>
      <c r="E50" s="28"/>
      <c r="F50" s="28"/>
      <c r="G50" s="28"/>
      <c r="H50" s="28"/>
      <c r="I50" s="28"/>
      <c r="J50" s="29"/>
    </row>
    <row r="51" spans="3:10" s="22" customFormat="1" ht="16" x14ac:dyDescent="0.15">
      <c r="C51" s="133" t="s">
        <v>130</v>
      </c>
      <c r="D51" s="141" t="s">
        <v>131</v>
      </c>
      <c r="E51" s="137" t="s">
        <v>133</v>
      </c>
      <c r="F51" s="137"/>
      <c r="G51" s="137"/>
      <c r="H51" s="137"/>
      <c r="I51" s="137"/>
      <c r="J51" s="138"/>
    </row>
    <row r="52" spans="3:10" s="22" customFormat="1" ht="16" x14ac:dyDescent="0.15">
      <c r="C52" s="134"/>
      <c r="D52" s="142"/>
      <c r="E52" s="139"/>
      <c r="F52" s="139"/>
      <c r="G52" s="139"/>
      <c r="H52" s="139"/>
      <c r="I52" s="139"/>
      <c r="J52" s="140"/>
    </row>
    <row r="53" spans="3:10" s="22" customFormat="1" ht="16" x14ac:dyDescent="0.15">
      <c r="C53" s="27"/>
      <c r="D53" s="28"/>
      <c r="E53" s="28"/>
      <c r="F53" s="28"/>
      <c r="G53" s="28"/>
      <c r="H53" s="28"/>
      <c r="I53" s="28"/>
      <c r="J53" s="29"/>
    </row>
    <row r="54" spans="3:10" s="22" customFormat="1" ht="16" x14ac:dyDescent="0.15">
      <c r="C54" s="133" t="s">
        <v>132</v>
      </c>
      <c r="D54" s="135" t="s">
        <v>131</v>
      </c>
      <c r="E54" s="137" t="s">
        <v>134</v>
      </c>
      <c r="F54" s="137"/>
      <c r="G54" s="137"/>
      <c r="H54" s="137"/>
      <c r="I54" s="137"/>
      <c r="J54" s="138"/>
    </row>
    <row r="55" spans="3:10" s="22" customFormat="1" ht="16" x14ac:dyDescent="0.15">
      <c r="C55" s="134"/>
      <c r="D55" s="136"/>
      <c r="E55" s="139"/>
      <c r="F55" s="139"/>
      <c r="G55" s="139"/>
      <c r="H55" s="139"/>
      <c r="I55" s="139"/>
      <c r="J55" s="140"/>
    </row>
    <row r="56" spans="3:10" s="13" customFormat="1" ht="7" customHeight="1" x14ac:dyDescent="0.2">
      <c r="C56" s="24"/>
      <c r="D56" s="25"/>
      <c r="E56" s="25"/>
      <c r="F56" s="25"/>
      <c r="G56" s="25"/>
      <c r="H56" s="25"/>
      <c r="I56" s="25"/>
      <c r="J56" s="26"/>
    </row>
  </sheetData>
  <mergeCells count="22">
    <mergeCell ref="C8:J26"/>
    <mergeCell ref="C54:C55"/>
    <mergeCell ref="D54:D55"/>
    <mergeCell ref="E54:J55"/>
    <mergeCell ref="C51:C52"/>
    <mergeCell ref="D51:D52"/>
    <mergeCell ref="E51:J52"/>
    <mergeCell ref="E48:J49"/>
    <mergeCell ref="D48:D49"/>
    <mergeCell ref="C48:C49"/>
    <mergeCell ref="C30:C32"/>
    <mergeCell ref="D30:D32"/>
    <mergeCell ref="E30:J32"/>
    <mergeCell ref="C41:C43"/>
    <mergeCell ref="D41:D43"/>
    <mergeCell ref="E41:J43"/>
    <mergeCell ref="C33:C35"/>
    <mergeCell ref="D33:D35"/>
    <mergeCell ref="E33:J35"/>
    <mergeCell ref="E37:J39"/>
    <mergeCell ref="C37:C39"/>
    <mergeCell ref="D37:D3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6D74C-8E11-7D4B-A0F8-B6CC214641A2}">
  <sheetPr>
    <tabColor rgb="FF163D84"/>
  </sheetPr>
  <dimension ref="N1:O2"/>
  <sheetViews>
    <sheetView showGridLines="0" workbookViewId="0">
      <selection activeCell="P2" sqref="P2"/>
    </sheetView>
  </sheetViews>
  <sheetFormatPr baseColWidth="10" defaultColWidth="10.83203125" defaultRowHeight="13" x14ac:dyDescent="0.15"/>
  <cols>
    <col min="1" max="1" width="10.83203125" style="30"/>
    <col min="2" max="2" width="21.33203125" style="30" customWidth="1"/>
    <col min="3" max="11" width="10.83203125" style="30"/>
    <col min="12" max="12" width="11" style="30" customWidth="1"/>
    <col min="13" max="13" width="10.83203125" style="30"/>
    <col min="14" max="14" width="28" style="30" bestFit="1" customWidth="1"/>
    <col min="15" max="15" width="17.83203125" style="30" customWidth="1"/>
    <col min="16" max="16384" width="10.83203125" style="30"/>
  </cols>
  <sheetData>
    <row r="1" spans="14:15" x14ac:dyDescent="0.15">
      <c r="O1" s="165"/>
    </row>
    <row r="2" spans="14:15" ht="18" x14ac:dyDescent="0.2">
      <c r="N2" s="167" t="s">
        <v>172</v>
      </c>
      <c r="O2" s="166" t="str">
        <f>Outputs!C56</f>
        <v>Sales</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C1818-38AB-034F-9163-D81DE83409D9}">
  <sheetPr>
    <tabColor rgb="FF163D84"/>
  </sheetPr>
  <dimension ref="A1:N73"/>
  <sheetViews>
    <sheetView showGridLines="0" workbookViewId="0">
      <selection activeCell="C42" sqref="C42"/>
    </sheetView>
  </sheetViews>
  <sheetFormatPr baseColWidth="10" defaultColWidth="10.83203125" defaultRowHeight="16" outlineLevelRow="1" x14ac:dyDescent="0.2"/>
  <cols>
    <col min="1" max="1" width="4.5" style="31" customWidth="1"/>
    <col min="2" max="2" width="24.1640625" style="31" customWidth="1"/>
    <col min="3" max="14" width="15.6640625" style="31" bestFit="1" customWidth="1"/>
    <col min="15" max="16384" width="10.83203125" style="31"/>
  </cols>
  <sheetData>
    <row r="1" spans="1:14" s="148" customFormat="1" ht="20" x14ac:dyDescent="0.2">
      <c r="A1" s="148" t="s">
        <v>157</v>
      </c>
    </row>
    <row r="4" spans="1:14" s="36" customFormat="1" ht="13" x14ac:dyDescent="0.15">
      <c r="A4" s="84"/>
      <c r="B4" s="149" t="s">
        <v>123</v>
      </c>
      <c r="C4" s="150"/>
      <c r="D4" s="150"/>
      <c r="E4" s="150"/>
      <c r="F4" s="150"/>
      <c r="G4" s="150"/>
      <c r="H4" s="150"/>
      <c r="I4" s="150"/>
      <c r="J4" s="150"/>
      <c r="K4" s="150"/>
      <c r="L4" s="150"/>
      <c r="M4" s="150"/>
      <c r="N4" s="150"/>
    </row>
    <row r="5" spans="1:14" s="36" customFormat="1" ht="13" x14ac:dyDescent="0.15">
      <c r="A5" s="84"/>
    </row>
    <row r="6" spans="1:14" s="37" customFormat="1" ht="13" x14ac:dyDescent="0.15">
      <c r="A6" s="116"/>
      <c r="C6" s="38">
        <f>EOMONTH(DATE(C7,VLOOKUP(C8,Lists!$H$3:$I$6,2,FALSE),1),0)</f>
        <v>45747</v>
      </c>
      <c r="D6" s="38">
        <f>EOMONTH(DATE(D7,VLOOKUP(D8,Lists!$H$3:$I$6,2,FALSE),1),0)</f>
        <v>45838</v>
      </c>
      <c r="E6" s="38">
        <f>EOMONTH(DATE(E7,VLOOKUP(E8,Lists!$H$3:$I$6,2,FALSE),1),0)</f>
        <v>45930</v>
      </c>
      <c r="F6" s="38">
        <f>EOMONTH(DATE(F7,VLOOKUP(F8,Lists!$H$3:$I$6,2,FALSE),1),0)</f>
        <v>46022</v>
      </c>
      <c r="G6" s="38">
        <f>EOMONTH(DATE(G7,VLOOKUP(G8,Lists!$H$3:$I$6,2,FALSE),1),0)</f>
        <v>46112</v>
      </c>
      <c r="H6" s="38">
        <f>EOMONTH(DATE(H7,VLOOKUP(H8,Lists!$H$3:$I$6,2,FALSE),1),0)</f>
        <v>46203</v>
      </c>
      <c r="I6" s="38">
        <f>EOMONTH(DATE(I7,VLOOKUP(I8,Lists!$H$3:$I$6,2,FALSE),1),0)</f>
        <v>46295</v>
      </c>
      <c r="J6" s="38">
        <f>EOMONTH(DATE(J7,VLOOKUP(J8,Lists!$H$3:$I$6,2,FALSE),1),0)</f>
        <v>46387</v>
      </c>
      <c r="K6" s="38">
        <f>EOMONTH(DATE(K7,VLOOKUP(K8,Lists!$H$3:$I$6,2,FALSE),1),0)</f>
        <v>46477</v>
      </c>
      <c r="L6" s="38">
        <f>EOMONTH(DATE(L7,VLOOKUP(L8,Lists!$H$3:$I$6,2,FALSE),1),0)</f>
        <v>46568</v>
      </c>
      <c r="M6" s="38">
        <f>EOMONTH(DATE(M7,VLOOKUP(M8,Lists!$H$3:$I$6,2,FALSE),1),0)</f>
        <v>46660</v>
      </c>
      <c r="N6" s="38">
        <f>EOMONTH(DATE(N7,VLOOKUP(N8,Lists!$H$3:$I$6,2,FALSE),1),0)</f>
        <v>46752</v>
      </c>
    </row>
    <row r="7" spans="1:14" s="36" customFormat="1" ht="13" x14ac:dyDescent="0.15">
      <c r="A7" s="84"/>
      <c r="C7" s="39">
        <f>'Roster Input'!BD14</f>
        <v>2025</v>
      </c>
      <c r="D7" s="39">
        <f>'Roster Input'!BE14</f>
        <v>2025</v>
      </c>
      <c r="E7" s="39">
        <f>'Roster Input'!BF14</f>
        <v>2025</v>
      </c>
      <c r="F7" s="39">
        <f>'Roster Input'!BG14</f>
        <v>2025</v>
      </c>
      <c r="G7" s="39">
        <f>'Roster Input'!BH14</f>
        <v>2026</v>
      </c>
      <c r="H7" s="39">
        <f>'Roster Input'!BI14</f>
        <v>2026</v>
      </c>
      <c r="I7" s="39">
        <f>'Roster Input'!BJ14</f>
        <v>2026</v>
      </c>
      <c r="J7" s="39">
        <f>'Roster Input'!BK14</f>
        <v>2026</v>
      </c>
      <c r="K7" s="39">
        <f>'Roster Input'!BL14</f>
        <v>2027</v>
      </c>
      <c r="L7" s="39">
        <f>'Roster Input'!BM14</f>
        <v>2027</v>
      </c>
      <c r="M7" s="39">
        <f>'Roster Input'!BN14</f>
        <v>2027</v>
      </c>
      <c r="N7" s="39">
        <f>'Roster Input'!BO14</f>
        <v>2027</v>
      </c>
    </row>
    <row r="8" spans="1:14" s="36" customFormat="1" ht="13" x14ac:dyDescent="0.15">
      <c r="A8" s="84"/>
      <c r="C8" s="39" t="s">
        <v>114</v>
      </c>
      <c r="D8" s="39" t="s">
        <v>115</v>
      </c>
      <c r="E8" s="39" t="s">
        <v>116</v>
      </c>
      <c r="F8" s="39" t="s">
        <v>117</v>
      </c>
      <c r="G8" s="39" t="s">
        <v>114</v>
      </c>
      <c r="H8" s="39" t="s">
        <v>115</v>
      </c>
      <c r="I8" s="39" t="s">
        <v>116</v>
      </c>
      <c r="J8" s="39" t="s">
        <v>117</v>
      </c>
      <c r="K8" s="39" t="s">
        <v>114</v>
      </c>
      <c r="L8" s="39" t="s">
        <v>115</v>
      </c>
      <c r="M8" s="39" t="s">
        <v>116</v>
      </c>
      <c r="N8" s="39" t="s">
        <v>117</v>
      </c>
    </row>
    <row r="9" spans="1:14" s="36" customFormat="1" ht="13" x14ac:dyDescent="0.15">
      <c r="A9" s="84"/>
      <c r="B9" s="40" t="s">
        <v>121</v>
      </c>
      <c r="C9" s="41"/>
      <c r="D9" s="41"/>
      <c r="E9" s="41"/>
      <c r="F9" s="41"/>
      <c r="G9" s="41"/>
      <c r="H9" s="41"/>
      <c r="I9" s="41"/>
      <c r="J9" s="41"/>
      <c r="K9" s="41"/>
      <c r="L9" s="41"/>
      <c r="M9" s="41"/>
      <c r="N9" s="41"/>
    </row>
    <row r="10" spans="1:14" s="36" customFormat="1" ht="13" x14ac:dyDescent="0.15">
      <c r="A10" s="84"/>
      <c r="C10" s="39"/>
      <c r="D10" s="39"/>
      <c r="E10" s="39"/>
      <c r="F10" s="39"/>
      <c r="G10" s="39"/>
      <c r="H10" s="39"/>
      <c r="I10" s="39"/>
      <c r="J10" s="39"/>
      <c r="K10" s="39"/>
      <c r="L10" s="39"/>
      <c r="M10" s="39"/>
      <c r="N10" s="39"/>
    </row>
    <row r="11" spans="1:14" s="36" customFormat="1" ht="13" x14ac:dyDescent="0.15">
      <c r="A11" s="84"/>
      <c r="B11" s="37" t="s">
        <v>163</v>
      </c>
      <c r="C11" s="42">
        <f>SUM('Roster Input'!DO$17:DO$205)</f>
        <v>47</v>
      </c>
      <c r="D11" s="42">
        <f>C14</f>
        <v>47</v>
      </c>
      <c r="E11" s="42">
        <f t="shared" ref="E11:N11" si="0">D14</f>
        <v>56</v>
      </c>
      <c r="F11" s="42">
        <f t="shared" si="0"/>
        <v>65</v>
      </c>
      <c r="G11" s="42">
        <f>F14</f>
        <v>65</v>
      </c>
      <c r="H11" s="42">
        <f t="shared" si="0"/>
        <v>65</v>
      </c>
      <c r="I11" s="42">
        <f t="shared" si="0"/>
        <v>73</v>
      </c>
      <c r="J11" s="42">
        <f t="shared" si="0"/>
        <v>82</v>
      </c>
      <c r="K11" s="42">
        <f t="shared" si="0"/>
        <v>82</v>
      </c>
      <c r="L11" s="42">
        <f t="shared" si="0"/>
        <v>82</v>
      </c>
      <c r="M11" s="42">
        <f t="shared" si="0"/>
        <v>90</v>
      </c>
      <c r="N11" s="42">
        <f t="shared" si="0"/>
        <v>103</v>
      </c>
    </row>
    <row r="12" spans="1:14" s="36" customFormat="1" ht="13" x14ac:dyDescent="0.15">
      <c r="A12" s="84"/>
      <c r="B12" s="37" t="s">
        <v>118</v>
      </c>
      <c r="C12" s="42">
        <f>SUM('Roster Input'!EB$17:EB$205)</f>
        <v>0</v>
      </c>
      <c r="D12" s="42">
        <f>SUM('Roster Input'!EC$17:EC$205)</f>
        <v>16</v>
      </c>
      <c r="E12" s="42">
        <f>SUM('Roster Input'!ED$17:ED$205)</f>
        <v>10</v>
      </c>
      <c r="F12" s="42">
        <f>SUM('Roster Input'!EE$17:EE$205)</f>
        <v>0</v>
      </c>
      <c r="G12" s="42">
        <f>SUM('Roster Input'!EF$17:EF$205)</f>
        <v>0</v>
      </c>
      <c r="H12" s="42">
        <f>SUM('Roster Input'!EG$17:EG$205)</f>
        <v>12</v>
      </c>
      <c r="I12" s="42">
        <f>SUM('Roster Input'!EH$17:EH$205)</f>
        <v>10</v>
      </c>
      <c r="J12" s="42">
        <f>SUM('Roster Input'!EI$17:EI$205)</f>
        <v>0</v>
      </c>
      <c r="K12" s="42">
        <f>SUM('Roster Input'!EJ$17:EJ$205)</f>
        <v>0</v>
      </c>
      <c r="L12" s="42">
        <f>SUM('Roster Input'!EK$17:EK$205)</f>
        <v>8</v>
      </c>
      <c r="M12" s="42">
        <f>SUM('Roster Input'!EL$17:EL$205)</f>
        <v>13</v>
      </c>
      <c r="N12" s="42">
        <f>SUM('Roster Input'!EM$17:EM$205)</f>
        <v>0</v>
      </c>
    </row>
    <row r="13" spans="1:14" s="36" customFormat="1" ht="13" x14ac:dyDescent="0.15">
      <c r="A13" s="84"/>
      <c r="B13" s="37" t="s">
        <v>119</v>
      </c>
      <c r="C13" s="42">
        <f>-SUM('Roster Input'!EO$17:EO$205)</f>
        <v>0</v>
      </c>
      <c r="D13" s="42">
        <f>-SUM('Roster Input'!EP$17:EP$205)</f>
        <v>-7</v>
      </c>
      <c r="E13" s="42">
        <f>-SUM('Roster Input'!EQ$17:EQ$205)</f>
        <v>-1</v>
      </c>
      <c r="F13" s="42">
        <f>-SUM('Roster Input'!ER$17:ER$205)</f>
        <v>0</v>
      </c>
      <c r="G13" s="42">
        <f>-SUM('Roster Input'!ES$17:ES$205)</f>
        <v>0</v>
      </c>
      <c r="H13" s="42">
        <f>-SUM('Roster Input'!ET$17:ET$205)</f>
        <v>-4</v>
      </c>
      <c r="I13" s="42">
        <f>-SUM('Roster Input'!EU$17:EU$205)</f>
        <v>-1</v>
      </c>
      <c r="J13" s="42">
        <f>-SUM('Roster Input'!EV$17:EV$205)</f>
        <v>0</v>
      </c>
      <c r="K13" s="42">
        <f>-SUM('Roster Input'!EW$17:EW$205)</f>
        <v>0</v>
      </c>
      <c r="L13" s="42">
        <f>-SUM('Roster Input'!EX$17:EX$205)</f>
        <v>0</v>
      </c>
      <c r="M13" s="42">
        <f>-SUM('Roster Input'!EY$17:EY$205)</f>
        <v>0</v>
      </c>
      <c r="N13" s="42">
        <f>-SUM('Roster Input'!EZ$17:EZ$205)</f>
        <v>0</v>
      </c>
    </row>
    <row r="14" spans="1:14" s="36" customFormat="1" ht="13" x14ac:dyDescent="0.15">
      <c r="A14" s="84"/>
      <c r="B14" s="37" t="s">
        <v>124</v>
      </c>
      <c r="C14" s="42">
        <f>SUM(C11:C13)</f>
        <v>47</v>
      </c>
      <c r="D14" s="42">
        <f t="shared" ref="D14:N14" si="1">SUM(D11:D13)</f>
        <v>56</v>
      </c>
      <c r="E14" s="42">
        <f t="shared" si="1"/>
        <v>65</v>
      </c>
      <c r="F14" s="42">
        <f t="shared" si="1"/>
        <v>65</v>
      </c>
      <c r="G14" s="42">
        <f t="shared" si="1"/>
        <v>65</v>
      </c>
      <c r="H14" s="42">
        <f t="shared" si="1"/>
        <v>73</v>
      </c>
      <c r="I14" s="42">
        <f t="shared" si="1"/>
        <v>82</v>
      </c>
      <c r="J14" s="42">
        <f t="shared" si="1"/>
        <v>82</v>
      </c>
      <c r="K14" s="42">
        <f t="shared" si="1"/>
        <v>82</v>
      </c>
      <c r="L14" s="42">
        <f t="shared" si="1"/>
        <v>90</v>
      </c>
      <c r="M14" s="42">
        <f t="shared" si="1"/>
        <v>103</v>
      </c>
      <c r="N14" s="42">
        <f t="shared" si="1"/>
        <v>103</v>
      </c>
    </row>
    <row r="15" spans="1:14" s="36" customFormat="1" ht="13" x14ac:dyDescent="0.15">
      <c r="A15" s="84"/>
      <c r="C15" s="42"/>
      <c r="D15" s="42"/>
      <c r="E15" s="42"/>
      <c r="F15" s="42"/>
      <c r="G15" s="42"/>
      <c r="H15" s="42"/>
      <c r="I15" s="42"/>
      <c r="J15" s="42"/>
      <c r="K15" s="42"/>
      <c r="L15" s="42"/>
      <c r="M15" s="42"/>
      <c r="N15" s="42"/>
    </row>
    <row r="16" spans="1:14" s="36" customFormat="1" ht="13" x14ac:dyDescent="0.15">
      <c r="A16" s="84"/>
      <c r="B16" s="149" t="s">
        <v>126</v>
      </c>
      <c r="C16" s="150"/>
      <c r="D16" s="150"/>
      <c r="E16" s="150"/>
      <c r="F16" s="150"/>
      <c r="G16" s="150"/>
      <c r="H16" s="150"/>
      <c r="I16" s="150"/>
      <c r="J16" s="150"/>
      <c r="K16" s="150"/>
      <c r="L16" s="150"/>
      <c r="M16" s="150"/>
      <c r="N16" s="150"/>
    </row>
    <row r="17" spans="1:14" s="36" customFormat="1" ht="13" x14ac:dyDescent="0.15">
      <c r="A17" s="84"/>
    </row>
    <row r="18" spans="1:14" s="36" customFormat="1" ht="13" x14ac:dyDescent="0.15">
      <c r="A18" s="84"/>
    </row>
    <row r="19" spans="1:14" s="36" customFormat="1" ht="13" x14ac:dyDescent="0.15">
      <c r="A19" s="84"/>
      <c r="C19" s="44">
        <f>C6</f>
        <v>45747</v>
      </c>
      <c r="D19" s="44">
        <f t="shared" ref="D19:N19" si="2">D6</f>
        <v>45838</v>
      </c>
      <c r="E19" s="44">
        <f t="shared" si="2"/>
        <v>45930</v>
      </c>
      <c r="F19" s="44">
        <f t="shared" si="2"/>
        <v>46022</v>
      </c>
      <c r="G19" s="44">
        <f t="shared" si="2"/>
        <v>46112</v>
      </c>
      <c r="H19" s="44">
        <f t="shared" si="2"/>
        <v>46203</v>
      </c>
      <c r="I19" s="44">
        <f t="shared" si="2"/>
        <v>46295</v>
      </c>
      <c r="J19" s="44">
        <f t="shared" si="2"/>
        <v>46387</v>
      </c>
      <c r="K19" s="44">
        <f t="shared" si="2"/>
        <v>46477</v>
      </c>
      <c r="L19" s="44">
        <f t="shared" si="2"/>
        <v>46568</v>
      </c>
      <c r="M19" s="44">
        <f t="shared" si="2"/>
        <v>46660</v>
      </c>
      <c r="N19" s="44">
        <f t="shared" si="2"/>
        <v>46752</v>
      </c>
    </row>
    <row r="20" spans="1:14" s="36" customFormat="1" ht="13" x14ac:dyDescent="0.15">
      <c r="A20" s="84"/>
      <c r="C20" s="39">
        <f>C7</f>
        <v>2025</v>
      </c>
      <c r="D20" s="39">
        <f t="shared" ref="D20:N20" si="3">D7</f>
        <v>2025</v>
      </c>
      <c r="E20" s="39">
        <f t="shared" si="3"/>
        <v>2025</v>
      </c>
      <c r="F20" s="39">
        <f t="shared" si="3"/>
        <v>2025</v>
      </c>
      <c r="G20" s="39">
        <f t="shared" si="3"/>
        <v>2026</v>
      </c>
      <c r="H20" s="39">
        <f t="shared" si="3"/>
        <v>2026</v>
      </c>
      <c r="I20" s="39">
        <f t="shared" si="3"/>
        <v>2026</v>
      </c>
      <c r="J20" s="39">
        <f t="shared" si="3"/>
        <v>2026</v>
      </c>
      <c r="K20" s="39">
        <f t="shared" si="3"/>
        <v>2027</v>
      </c>
      <c r="L20" s="39">
        <f t="shared" si="3"/>
        <v>2027</v>
      </c>
      <c r="M20" s="39">
        <f t="shared" si="3"/>
        <v>2027</v>
      </c>
      <c r="N20" s="39">
        <f t="shared" si="3"/>
        <v>2027</v>
      </c>
    </row>
    <row r="21" spans="1:14" s="36" customFormat="1" ht="13" x14ac:dyDescent="0.15">
      <c r="A21" s="84"/>
      <c r="C21" s="45" t="s">
        <v>114</v>
      </c>
      <c r="D21" s="45" t="s">
        <v>115</v>
      </c>
      <c r="E21" s="45" t="s">
        <v>116</v>
      </c>
      <c r="F21" s="45" t="s">
        <v>117</v>
      </c>
      <c r="G21" s="45" t="s">
        <v>114</v>
      </c>
      <c r="H21" s="45" t="s">
        <v>115</v>
      </c>
      <c r="I21" s="45" t="s">
        <v>116</v>
      </c>
      <c r="J21" s="45" t="s">
        <v>117</v>
      </c>
      <c r="K21" s="45" t="s">
        <v>114</v>
      </c>
      <c r="L21" s="45" t="s">
        <v>115</v>
      </c>
      <c r="M21" s="45" t="s">
        <v>116</v>
      </c>
      <c r="N21" s="45" t="s">
        <v>117</v>
      </c>
    </row>
    <row r="22" spans="1:14" s="36" customFormat="1" ht="13" x14ac:dyDescent="0.15">
      <c r="A22" s="84"/>
      <c r="B22" s="36" t="str">
        <f>Lists!C3</f>
        <v>Sales</v>
      </c>
      <c r="C22" s="86">
        <f>SUMIFS('Roster Input'!DO$17:DO$205,'Roster Input'!$C$17:$C$205,Outputs!$B22)</f>
        <v>7</v>
      </c>
      <c r="D22" s="86">
        <f>SUMIFS('Roster Input'!DP$17:DP$205,'Roster Input'!$C$17:$C$205,Outputs!$B22)</f>
        <v>9</v>
      </c>
      <c r="E22" s="86">
        <f>SUMIFS('Roster Input'!DQ$17:DQ$205,'Roster Input'!$C$17:$C$205,Outputs!$B22)</f>
        <v>9</v>
      </c>
      <c r="F22" s="86">
        <f>SUMIFS('Roster Input'!DR$17:DR$205,'Roster Input'!$C$17:$C$205,Outputs!$B22)</f>
        <v>9</v>
      </c>
      <c r="G22" s="86">
        <f>SUMIFS('Roster Input'!DS$17:DS$205,'Roster Input'!$C$17:$C$205,Outputs!$B22)</f>
        <v>9</v>
      </c>
      <c r="H22" s="86">
        <f>SUMIFS('Roster Input'!DT$17:DT$205,'Roster Input'!$C$17:$C$205,Outputs!$B22)</f>
        <v>13</v>
      </c>
      <c r="I22" s="86">
        <f>SUMIFS('Roster Input'!DU$17:DU$205,'Roster Input'!$C$17:$C$205,Outputs!$B22)</f>
        <v>13</v>
      </c>
      <c r="J22" s="86">
        <f>SUMIFS('Roster Input'!DV$17:DV$205,'Roster Input'!$C$17:$C$205,Outputs!$B22)</f>
        <v>13</v>
      </c>
      <c r="K22" s="86">
        <f>SUMIFS('Roster Input'!DW$17:DW$205,'Roster Input'!$C$17:$C$205,Outputs!$B22)</f>
        <v>13</v>
      </c>
      <c r="L22" s="86">
        <f>SUMIFS('Roster Input'!DX$17:DX$205,'Roster Input'!$C$17:$C$205,Outputs!$B22)</f>
        <v>15</v>
      </c>
      <c r="M22" s="86">
        <f>SUMIFS('Roster Input'!DY$17:DY$205,'Roster Input'!$C$17:$C$205,Outputs!$B22)</f>
        <v>17</v>
      </c>
      <c r="N22" s="86">
        <f>SUMIFS('Roster Input'!DZ$17:DZ$205,'Roster Input'!$C$17:$C$205,Outputs!$B22)</f>
        <v>17</v>
      </c>
    </row>
    <row r="23" spans="1:14" s="36" customFormat="1" ht="13" x14ac:dyDescent="0.15">
      <c r="A23" s="84"/>
      <c r="B23" s="36" t="str">
        <f>Lists!C4</f>
        <v>Customer Success</v>
      </c>
      <c r="C23" s="86">
        <f>SUMIFS('Roster Input'!DO$17:DO$205,'Roster Input'!$C$17:$C$205,Outputs!$B23)</f>
        <v>8</v>
      </c>
      <c r="D23" s="86">
        <f>SUMIFS('Roster Input'!DP$17:DP$205,'Roster Input'!$C$17:$C$205,Outputs!$B23)</f>
        <v>10</v>
      </c>
      <c r="E23" s="86">
        <f>SUMIFS('Roster Input'!DQ$17:DQ$205,'Roster Input'!$C$17:$C$205,Outputs!$B23)</f>
        <v>11</v>
      </c>
      <c r="F23" s="86">
        <f>SUMIFS('Roster Input'!DR$17:DR$205,'Roster Input'!$C$17:$C$205,Outputs!$B23)</f>
        <v>11</v>
      </c>
      <c r="G23" s="86">
        <f>SUMIFS('Roster Input'!DS$17:DS$205,'Roster Input'!$C$17:$C$205,Outputs!$B23)</f>
        <v>11</v>
      </c>
      <c r="H23" s="86">
        <f>SUMIFS('Roster Input'!DT$17:DT$205,'Roster Input'!$C$17:$C$205,Outputs!$B23)</f>
        <v>12</v>
      </c>
      <c r="I23" s="86">
        <f>SUMIFS('Roster Input'!DU$17:DU$205,'Roster Input'!$C$17:$C$205,Outputs!$B23)</f>
        <v>13</v>
      </c>
      <c r="J23" s="86">
        <f>SUMIFS('Roster Input'!DV$17:DV$205,'Roster Input'!$C$17:$C$205,Outputs!$B23)</f>
        <v>13</v>
      </c>
      <c r="K23" s="86">
        <f>SUMIFS('Roster Input'!DW$17:DW$205,'Roster Input'!$C$17:$C$205,Outputs!$B23)</f>
        <v>13</v>
      </c>
      <c r="L23" s="86">
        <f>SUMIFS('Roster Input'!DX$17:DX$205,'Roster Input'!$C$17:$C$205,Outputs!$B23)</f>
        <v>14</v>
      </c>
      <c r="M23" s="86">
        <f>SUMIFS('Roster Input'!DY$17:DY$205,'Roster Input'!$C$17:$C$205,Outputs!$B23)</f>
        <v>15</v>
      </c>
      <c r="N23" s="86">
        <f>SUMIFS('Roster Input'!DZ$17:DZ$205,'Roster Input'!$C$17:$C$205,Outputs!$B23)</f>
        <v>15</v>
      </c>
    </row>
    <row r="24" spans="1:14" s="36" customFormat="1" ht="13" x14ac:dyDescent="0.15">
      <c r="A24" s="84"/>
      <c r="B24" s="36" t="str">
        <f>Lists!C5</f>
        <v>Finance &amp; Accounting</v>
      </c>
      <c r="C24" s="86">
        <f>SUMIFS('Roster Input'!DO$17:DO$205,'Roster Input'!$C$17:$C$205,Outputs!$B24)</f>
        <v>6</v>
      </c>
      <c r="D24" s="86">
        <f>SUMIFS('Roster Input'!DP$17:DP$205,'Roster Input'!$C$17:$C$205,Outputs!$B24)</f>
        <v>6</v>
      </c>
      <c r="E24" s="86">
        <f>SUMIFS('Roster Input'!DQ$17:DQ$205,'Roster Input'!$C$17:$C$205,Outputs!$B24)</f>
        <v>6</v>
      </c>
      <c r="F24" s="86">
        <f>SUMIFS('Roster Input'!DR$17:DR$205,'Roster Input'!$C$17:$C$205,Outputs!$B24)</f>
        <v>6</v>
      </c>
      <c r="G24" s="86">
        <f>SUMIFS('Roster Input'!DS$17:DS$205,'Roster Input'!$C$17:$C$205,Outputs!$B24)</f>
        <v>6</v>
      </c>
      <c r="H24" s="86">
        <f>SUMIFS('Roster Input'!DT$17:DT$205,'Roster Input'!$C$17:$C$205,Outputs!$B24)</f>
        <v>6</v>
      </c>
      <c r="I24" s="86">
        <f>SUMIFS('Roster Input'!DU$17:DU$205,'Roster Input'!$C$17:$C$205,Outputs!$B24)</f>
        <v>6</v>
      </c>
      <c r="J24" s="86">
        <f>SUMIFS('Roster Input'!DV$17:DV$205,'Roster Input'!$C$17:$C$205,Outputs!$B24)</f>
        <v>6</v>
      </c>
      <c r="K24" s="86">
        <f>SUMIFS('Roster Input'!DW$17:DW$205,'Roster Input'!$C$17:$C$205,Outputs!$B24)</f>
        <v>6</v>
      </c>
      <c r="L24" s="86">
        <f>SUMIFS('Roster Input'!DX$17:DX$205,'Roster Input'!$C$17:$C$205,Outputs!$B24)</f>
        <v>6</v>
      </c>
      <c r="M24" s="86">
        <f>SUMIFS('Roster Input'!DY$17:DY$205,'Roster Input'!$C$17:$C$205,Outputs!$B24)</f>
        <v>6</v>
      </c>
      <c r="N24" s="86">
        <f>SUMIFS('Roster Input'!DZ$17:DZ$205,'Roster Input'!$C$17:$C$205,Outputs!$B24)</f>
        <v>6</v>
      </c>
    </row>
    <row r="25" spans="1:14" s="36" customFormat="1" ht="13" x14ac:dyDescent="0.15">
      <c r="A25" s="84"/>
      <c r="B25" s="36" t="str">
        <f>Lists!C6</f>
        <v>Marketing</v>
      </c>
      <c r="C25" s="86">
        <f>SUMIFS('Roster Input'!DO$17:DO$205,'Roster Input'!$C$17:$C$205,Outputs!$B25)</f>
        <v>6</v>
      </c>
      <c r="D25" s="86">
        <f>SUMIFS('Roster Input'!DP$17:DP$205,'Roster Input'!$C$17:$C$205,Outputs!$B25)</f>
        <v>7</v>
      </c>
      <c r="E25" s="86">
        <f>SUMIFS('Roster Input'!DQ$17:DQ$205,'Roster Input'!$C$17:$C$205,Outputs!$B25)</f>
        <v>8</v>
      </c>
      <c r="F25" s="86">
        <f>SUMIFS('Roster Input'!DR$17:DR$205,'Roster Input'!$C$17:$C$205,Outputs!$B25)</f>
        <v>8</v>
      </c>
      <c r="G25" s="86">
        <f>SUMIFS('Roster Input'!DS$17:DS$205,'Roster Input'!$C$17:$C$205,Outputs!$B25)</f>
        <v>8</v>
      </c>
      <c r="H25" s="86">
        <f>SUMIFS('Roster Input'!DT$17:DT$205,'Roster Input'!$C$17:$C$205,Outputs!$B25)</f>
        <v>9</v>
      </c>
      <c r="I25" s="86">
        <f>SUMIFS('Roster Input'!DU$17:DU$205,'Roster Input'!$C$17:$C$205,Outputs!$B25)</f>
        <v>10</v>
      </c>
      <c r="J25" s="86">
        <f>SUMIFS('Roster Input'!DV$17:DV$205,'Roster Input'!$C$17:$C$205,Outputs!$B25)</f>
        <v>10</v>
      </c>
      <c r="K25" s="86">
        <f>SUMIFS('Roster Input'!DW$17:DW$205,'Roster Input'!$C$17:$C$205,Outputs!$B25)</f>
        <v>10</v>
      </c>
      <c r="L25" s="86">
        <f>SUMIFS('Roster Input'!DX$17:DX$205,'Roster Input'!$C$17:$C$205,Outputs!$B25)</f>
        <v>11</v>
      </c>
      <c r="M25" s="86">
        <f>SUMIFS('Roster Input'!DY$17:DY$205,'Roster Input'!$C$17:$C$205,Outputs!$B25)</f>
        <v>12</v>
      </c>
      <c r="N25" s="86">
        <f>SUMIFS('Roster Input'!DZ$17:DZ$205,'Roster Input'!$C$17:$C$205,Outputs!$B25)</f>
        <v>12</v>
      </c>
    </row>
    <row r="26" spans="1:14" s="36" customFormat="1" ht="13" x14ac:dyDescent="0.15">
      <c r="A26" s="84"/>
      <c r="B26" s="36" t="str">
        <f>Lists!C7</f>
        <v>Support</v>
      </c>
      <c r="C26" s="86">
        <f>SUMIFS('Roster Input'!DO$17:DO$205,'Roster Input'!$C$17:$C$205,Outputs!$B26)</f>
        <v>4</v>
      </c>
      <c r="D26" s="86">
        <f>SUMIFS('Roster Input'!DP$17:DP$205,'Roster Input'!$C$17:$C$205,Outputs!$B26)</f>
        <v>3</v>
      </c>
      <c r="E26" s="86">
        <f>SUMIFS('Roster Input'!DQ$17:DQ$205,'Roster Input'!$C$17:$C$205,Outputs!$B26)</f>
        <v>3</v>
      </c>
      <c r="F26" s="86">
        <f>SUMIFS('Roster Input'!DR$17:DR$205,'Roster Input'!$C$17:$C$205,Outputs!$B26)</f>
        <v>3</v>
      </c>
      <c r="G26" s="86">
        <f>SUMIFS('Roster Input'!DS$17:DS$205,'Roster Input'!$C$17:$C$205,Outputs!$B26)</f>
        <v>3</v>
      </c>
      <c r="H26" s="86">
        <f>SUMIFS('Roster Input'!DT$17:DT$205,'Roster Input'!$C$17:$C$205,Outputs!$B26)</f>
        <v>3</v>
      </c>
      <c r="I26" s="86">
        <f>SUMIFS('Roster Input'!DU$17:DU$205,'Roster Input'!$C$17:$C$205,Outputs!$B26)</f>
        <v>3</v>
      </c>
      <c r="J26" s="86">
        <f>SUMIFS('Roster Input'!DV$17:DV$205,'Roster Input'!$C$17:$C$205,Outputs!$B26)</f>
        <v>3</v>
      </c>
      <c r="K26" s="86">
        <f>SUMIFS('Roster Input'!DW$17:DW$205,'Roster Input'!$C$17:$C$205,Outputs!$B26)</f>
        <v>3</v>
      </c>
      <c r="L26" s="86">
        <f>SUMIFS('Roster Input'!DX$17:DX$205,'Roster Input'!$C$17:$C$205,Outputs!$B26)</f>
        <v>3</v>
      </c>
      <c r="M26" s="86">
        <f>SUMIFS('Roster Input'!DY$17:DY$205,'Roster Input'!$C$17:$C$205,Outputs!$B26)</f>
        <v>3</v>
      </c>
      <c r="N26" s="86">
        <f>SUMIFS('Roster Input'!DZ$17:DZ$205,'Roster Input'!$C$17:$C$205,Outputs!$B26)</f>
        <v>3</v>
      </c>
    </row>
    <row r="27" spans="1:14" s="36" customFormat="1" ht="13" x14ac:dyDescent="0.15">
      <c r="A27" s="84"/>
      <c r="B27" s="36" t="str">
        <f>Lists!C8</f>
        <v>Product</v>
      </c>
      <c r="C27" s="86">
        <f>SUMIFS('Roster Input'!DO$17:DO$205,'Roster Input'!$C$17:$C$205,Outputs!$B27)</f>
        <v>4</v>
      </c>
      <c r="D27" s="86">
        <f>SUMIFS('Roster Input'!DP$17:DP$205,'Roster Input'!$C$17:$C$205,Outputs!$B27)</f>
        <v>5</v>
      </c>
      <c r="E27" s="86">
        <f>SUMIFS('Roster Input'!DQ$17:DQ$205,'Roster Input'!$C$17:$C$205,Outputs!$B27)</f>
        <v>6</v>
      </c>
      <c r="F27" s="86">
        <f>SUMIFS('Roster Input'!DR$17:DR$205,'Roster Input'!$C$17:$C$205,Outputs!$B27)</f>
        <v>6</v>
      </c>
      <c r="G27" s="86">
        <f>SUMIFS('Roster Input'!DS$17:DS$205,'Roster Input'!$C$17:$C$205,Outputs!$B27)</f>
        <v>6</v>
      </c>
      <c r="H27" s="86">
        <f>SUMIFS('Roster Input'!DT$17:DT$205,'Roster Input'!$C$17:$C$205,Outputs!$B27)</f>
        <v>7</v>
      </c>
      <c r="I27" s="86">
        <f>SUMIFS('Roster Input'!DU$17:DU$205,'Roster Input'!$C$17:$C$205,Outputs!$B27)</f>
        <v>8</v>
      </c>
      <c r="J27" s="86">
        <f>SUMIFS('Roster Input'!DV$17:DV$205,'Roster Input'!$C$17:$C$205,Outputs!$B27)</f>
        <v>8</v>
      </c>
      <c r="K27" s="86">
        <f>SUMIFS('Roster Input'!DW$17:DW$205,'Roster Input'!$C$17:$C$205,Outputs!$B27)</f>
        <v>8</v>
      </c>
      <c r="L27" s="86">
        <f>SUMIFS('Roster Input'!DX$17:DX$205,'Roster Input'!$C$17:$C$205,Outputs!$B27)</f>
        <v>9</v>
      </c>
      <c r="M27" s="86">
        <f>SUMIFS('Roster Input'!DY$17:DY$205,'Roster Input'!$C$17:$C$205,Outputs!$B27)</f>
        <v>10</v>
      </c>
      <c r="N27" s="86">
        <f>SUMIFS('Roster Input'!DZ$17:DZ$205,'Roster Input'!$C$17:$C$205,Outputs!$B27)</f>
        <v>10</v>
      </c>
    </row>
    <row r="28" spans="1:14" s="36" customFormat="1" ht="13" x14ac:dyDescent="0.15">
      <c r="A28" s="84"/>
      <c r="B28" s="36" t="str">
        <f>Lists!C9</f>
        <v>Engineering</v>
      </c>
      <c r="C28" s="86">
        <f>SUMIFS('Roster Input'!DO$17:DO$205,'Roster Input'!$C$17:$C$205,Outputs!$B28)</f>
        <v>6</v>
      </c>
      <c r="D28" s="86">
        <f>SUMIFS('Roster Input'!DP$17:DP$205,'Roster Input'!$C$17:$C$205,Outputs!$B28)</f>
        <v>9</v>
      </c>
      <c r="E28" s="86">
        <f>SUMIFS('Roster Input'!DQ$17:DQ$205,'Roster Input'!$C$17:$C$205,Outputs!$B28)</f>
        <v>15</v>
      </c>
      <c r="F28" s="86">
        <f>SUMIFS('Roster Input'!DR$17:DR$205,'Roster Input'!$C$17:$C$205,Outputs!$B28)</f>
        <v>15</v>
      </c>
      <c r="G28" s="86">
        <f>SUMIFS('Roster Input'!DS$17:DS$205,'Roster Input'!$C$17:$C$205,Outputs!$B28)</f>
        <v>15</v>
      </c>
      <c r="H28" s="86">
        <f>SUMIFS('Roster Input'!DT$17:DT$205,'Roster Input'!$C$17:$C$205,Outputs!$B28)</f>
        <v>18</v>
      </c>
      <c r="I28" s="86">
        <f>SUMIFS('Roster Input'!DU$17:DU$205,'Roster Input'!$C$17:$C$205,Outputs!$B28)</f>
        <v>24</v>
      </c>
      <c r="J28" s="86">
        <f>SUMIFS('Roster Input'!DV$17:DV$205,'Roster Input'!$C$17:$C$205,Outputs!$B28)</f>
        <v>24</v>
      </c>
      <c r="K28" s="86">
        <f>SUMIFS('Roster Input'!DW$17:DW$205,'Roster Input'!$C$17:$C$205,Outputs!$B28)</f>
        <v>24</v>
      </c>
      <c r="L28" s="86">
        <f>SUMIFS('Roster Input'!DX$17:DX$205,'Roster Input'!$C$17:$C$205,Outputs!$B28)</f>
        <v>26</v>
      </c>
      <c r="M28" s="86">
        <f>SUMIFS('Roster Input'!DY$17:DY$205,'Roster Input'!$C$17:$C$205,Outputs!$B28)</f>
        <v>32</v>
      </c>
      <c r="N28" s="86">
        <f>SUMIFS('Roster Input'!DZ$17:DZ$205,'Roster Input'!$C$17:$C$205,Outputs!$B28)</f>
        <v>32</v>
      </c>
    </row>
    <row r="29" spans="1:14" s="36" customFormat="1" ht="13" x14ac:dyDescent="0.15">
      <c r="A29" s="84"/>
      <c r="B29" s="36" t="str">
        <f>Lists!C10</f>
        <v>Onboarding</v>
      </c>
      <c r="C29" s="86">
        <f>SUMIFS('Roster Input'!DO$17:DO$205,'Roster Input'!$C$17:$C$205,Outputs!$B29)</f>
        <v>4</v>
      </c>
      <c r="D29" s="86">
        <f>SUMIFS('Roster Input'!DP$17:DP$205,'Roster Input'!$C$17:$C$205,Outputs!$B29)</f>
        <v>7</v>
      </c>
      <c r="E29" s="86">
        <f>SUMIFS('Roster Input'!DQ$17:DQ$205,'Roster Input'!$C$17:$C$205,Outputs!$B29)</f>
        <v>8</v>
      </c>
      <c r="F29" s="86">
        <f>SUMIFS('Roster Input'!DR$17:DR$205,'Roster Input'!$C$17:$C$205,Outputs!$B29)</f>
        <v>8</v>
      </c>
      <c r="G29" s="86">
        <f>SUMIFS('Roster Input'!DS$17:DS$205,'Roster Input'!$C$17:$C$205,Outputs!$B29)</f>
        <v>8</v>
      </c>
      <c r="H29" s="86">
        <f>SUMIFS('Roster Input'!DT$17:DT$205,'Roster Input'!$C$17:$C$205,Outputs!$B29)</f>
        <v>10</v>
      </c>
      <c r="I29" s="86">
        <f>SUMIFS('Roster Input'!DU$17:DU$205,'Roster Input'!$C$17:$C$205,Outputs!$B29)</f>
        <v>11</v>
      </c>
      <c r="J29" s="86">
        <f>SUMIFS('Roster Input'!DV$17:DV$205,'Roster Input'!$C$17:$C$205,Outputs!$B29)</f>
        <v>11</v>
      </c>
      <c r="K29" s="86">
        <f>SUMIFS('Roster Input'!DW$17:DW$205,'Roster Input'!$C$17:$C$205,Outputs!$B29)</f>
        <v>11</v>
      </c>
      <c r="L29" s="86">
        <f>SUMIFS('Roster Input'!DX$17:DX$205,'Roster Input'!$C$17:$C$205,Outputs!$B29)</f>
        <v>12</v>
      </c>
      <c r="M29" s="86">
        <f>SUMIFS('Roster Input'!DY$17:DY$205,'Roster Input'!$C$17:$C$205,Outputs!$B29)</f>
        <v>14</v>
      </c>
      <c r="N29" s="86">
        <f>SUMIFS('Roster Input'!DZ$17:DZ$205,'Roster Input'!$C$17:$C$205,Outputs!$B29)</f>
        <v>14</v>
      </c>
    </row>
    <row r="30" spans="1:14" s="36" customFormat="1" ht="13" x14ac:dyDescent="0.15">
      <c r="A30" s="84"/>
      <c r="B30" s="36" t="str">
        <f>Lists!C11</f>
        <v>People Ops</v>
      </c>
      <c r="C30" s="86">
        <f>SUMIFS('Roster Input'!DO$17:DO$205,'Roster Input'!$C$17:$C$205,Outputs!$B30)</f>
        <v>2</v>
      </c>
      <c r="D30" s="86">
        <f>SUMIFS('Roster Input'!DP$17:DP$205,'Roster Input'!$C$17:$C$205,Outputs!$B30)</f>
        <v>3</v>
      </c>
      <c r="E30" s="86">
        <f>SUMIFS('Roster Input'!DQ$17:DQ$205,'Roster Input'!$C$17:$C$205,Outputs!$B30)</f>
        <v>3</v>
      </c>
      <c r="F30" s="86">
        <f>SUMIFS('Roster Input'!DR$17:DR$205,'Roster Input'!$C$17:$C$205,Outputs!$B30)</f>
        <v>3</v>
      </c>
      <c r="G30" s="86">
        <f>SUMIFS('Roster Input'!DS$17:DS$205,'Roster Input'!$C$17:$C$205,Outputs!$B30)</f>
        <v>3</v>
      </c>
      <c r="H30" s="86">
        <f>SUMIFS('Roster Input'!DT$17:DT$205,'Roster Input'!$C$17:$C$205,Outputs!$B30)</f>
        <v>3</v>
      </c>
      <c r="I30" s="86">
        <f>SUMIFS('Roster Input'!DU$17:DU$205,'Roster Input'!$C$17:$C$205,Outputs!$B30)</f>
        <v>3</v>
      </c>
      <c r="J30" s="86">
        <f>SUMIFS('Roster Input'!DV$17:DV$205,'Roster Input'!$C$17:$C$205,Outputs!$B30)</f>
        <v>3</v>
      </c>
      <c r="K30" s="86">
        <f>SUMIFS('Roster Input'!DW$17:DW$205,'Roster Input'!$C$17:$C$205,Outputs!$B30)</f>
        <v>3</v>
      </c>
      <c r="L30" s="86">
        <f>SUMIFS('Roster Input'!DX$17:DX$205,'Roster Input'!$C$17:$C$205,Outputs!$B30)</f>
        <v>3</v>
      </c>
      <c r="M30" s="86">
        <f>SUMIFS('Roster Input'!DY$17:DY$205,'Roster Input'!$C$17:$C$205,Outputs!$B30)</f>
        <v>3</v>
      </c>
      <c r="N30" s="86">
        <f>SUMIFS('Roster Input'!DZ$17:DZ$205,'Roster Input'!$C$17:$C$205,Outputs!$B30)</f>
        <v>3</v>
      </c>
    </row>
    <row r="31" spans="1:14" s="36" customFormat="1" ht="13" x14ac:dyDescent="0.15">
      <c r="A31" s="84"/>
      <c r="B31" s="36" t="str">
        <f>Lists!C12</f>
        <v>CEO</v>
      </c>
      <c r="C31" s="86">
        <f>SUMIFS('Roster Input'!DO$17:DO$205,'Roster Input'!$C$17:$C$205,Outputs!$B31)</f>
        <v>0</v>
      </c>
      <c r="D31" s="86">
        <f>SUMIFS('Roster Input'!DP$17:DP$205,'Roster Input'!$C$17:$C$205,Outputs!$B31)</f>
        <v>1</v>
      </c>
      <c r="E31" s="86">
        <f>SUMIFS('Roster Input'!DQ$17:DQ$205,'Roster Input'!$C$17:$C$205,Outputs!$B31)</f>
        <v>1</v>
      </c>
      <c r="F31" s="86">
        <f>SUMIFS('Roster Input'!DR$17:DR$205,'Roster Input'!$C$17:$C$205,Outputs!$B31)</f>
        <v>1</v>
      </c>
      <c r="G31" s="86">
        <f>SUMIFS('Roster Input'!DS$17:DS$205,'Roster Input'!$C$17:$C$205,Outputs!$B31)</f>
        <v>1</v>
      </c>
      <c r="H31" s="86">
        <f>SUMIFS('Roster Input'!DT$17:DT$205,'Roster Input'!$C$17:$C$205,Outputs!$B31)</f>
        <v>1</v>
      </c>
      <c r="I31" s="86">
        <f>SUMIFS('Roster Input'!DU$17:DU$205,'Roster Input'!$C$17:$C$205,Outputs!$B31)</f>
        <v>1</v>
      </c>
      <c r="J31" s="86">
        <f>SUMIFS('Roster Input'!DV$17:DV$205,'Roster Input'!$C$17:$C$205,Outputs!$B31)</f>
        <v>1</v>
      </c>
      <c r="K31" s="86">
        <f>SUMIFS('Roster Input'!DW$17:DW$205,'Roster Input'!$C$17:$C$205,Outputs!$B31)</f>
        <v>1</v>
      </c>
      <c r="L31" s="86">
        <f>SUMIFS('Roster Input'!DX$17:DX$205,'Roster Input'!$C$17:$C$205,Outputs!$B31)</f>
        <v>1</v>
      </c>
      <c r="M31" s="86">
        <f>SUMIFS('Roster Input'!DY$17:DY$205,'Roster Input'!$C$17:$C$205,Outputs!$B31)</f>
        <v>1</v>
      </c>
      <c r="N31" s="86">
        <f>SUMIFS('Roster Input'!DZ$17:DZ$205,'Roster Input'!$C$17:$C$205,Outputs!$B31)</f>
        <v>1</v>
      </c>
    </row>
    <row r="32" spans="1:14" s="36" customFormat="1" ht="13" x14ac:dyDescent="0.15">
      <c r="A32" s="84"/>
      <c r="B32" s="37" t="s">
        <v>127</v>
      </c>
      <c r="C32" s="85">
        <f>SUM(C22:C31)</f>
        <v>47</v>
      </c>
      <c r="D32" s="85">
        <f t="shared" ref="D32:N32" si="4">SUM(D22:D31)</f>
        <v>60</v>
      </c>
      <c r="E32" s="85">
        <f t="shared" si="4"/>
        <v>70</v>
      </c>
      <c r="F32" s="85">
        <f t="shared" si="4"/>
        <v>70</v>
      </c>
      <c r="G32" s="85">
        <f t="shared" si="4"/>
        <v>70</v>
      </c>
      <c r="H32" s="85">
        <f t="shared" si="4"/>
        <v>82</v>
      </c>
      <c r="I32" s="85">
        <f t="shared" si="4"/>
        <v>92</v>
      </c>
      <c r="J32" s="85">
        <f t="shared" si="4"/>
        <v>92</v>
      </c>
      <c r="K32" s="85">
        <f t="shared" si="4"/>
        <v>92</v>
      </c>
      <c r="L32" s="85">
        <f t="shared" si="4"/>
        <v>100</v>
      </c>
      <c r="M32" s="85">
        <f t="shared" si="4"/>
        <v>113</v>
      </c>
      <c r="N32" s="85">
        <f t="shared" si="4"/>
        <v>113</v>
      </c>
    </row>
    <row r="33" spans="1:14" s="36" customFormat="1" ht="13" hidden="1" outlineLevel="1" x14ac:dyDescent="0.15">
      <c r="A33" s="84"/>
      <c r="B33" s="87" t="s">
        <v>162</v>
      </c>
      <c r="C33" s="88" t="str">
        <f>IF(ROUNDUP(C32,0)=ROUNDUP('Roster Input'!DO207,0),"TRUE","ERROR")</f>
        <v>TRUE</v>
      </c>
      <c r="D33" s="88" t="str">
        <f>IF(ROUNDUP(D32,0)=ROUNDUP('Roster Input'!DP207,0),"TRUE","ERROR")</f>
        <v>TRUE</v>
      </c>
      <c r="E33" s="88" t="str">
        <f>IF(ROUNDUP(E32,0)=ROUNDUP('Roster Input'!DQ207,0),"TRUE","ERROR")</f>
        <v>TRUE</v>
      </c>
      <c r="F33" s="88" t="str">
        <f>IF(ROUNDUP(F32,0)=ROUNDUP('Roster Input'!DR207,0),"TRUE","ERROR")</f>
        <v>TRUE</v>
      </c>
      <c r="G33" s="88" t="str">
        <f>IF(ROUNDUP(G32,0)=ROUNDUP('Roster Input'!DS207,0),"TRUE","ERROR")</f>
        <v>TRUE</v>
      </c>
      <c r="H33" s="88" t="str">
        <f>IF(ROUNDUP(H32,0)=ROUNDUP('Roster Input'!DT207,0),"TRUE","ERROR")</f>
        <v>TRUE</v>
      </c>
      <c r="I33" s="88" t="str">
        <f>IF(ROUNDUP(I32,0)=ROUNDUP('Roster Input'!DU207,0),"TRUE","ERROR")</f>
        <v>TRUE</v>
      </c>
      <c r="J33" s="88" t="str">
        <f>IF(ROUNDUP(J32,0)=ROUNDUP('Roster Input'!DV207,0),"TRUE","ERROR")</f>
        <v>TRUE</v>
      </c>
      <c r="K33" s="88" t="str">
        <f>IF(ROUNDUP(K32,0)=ROUNDUP('Roster Input'!DW207,0),"TRUE","ERROR")</f>
        <v>TRUE</v>
      </c>
      <c r="L33" s="88" t="str">
        <f>IF(ROUNDUP(L32,0)=ROUNDUP('Roster Input'!DX207,0),"TRUE","ERROR")</f>
        <v>TRUE</v>
      </c>
      <c r="M33" s="88" t="str">
        <f>IF(ROUNDUP(M32,0)=ROUNDUP('Roster Input'!DY207,0),"TRUE","ERROR")</f>
        <v>TRUE</v>
      </c>
      <c r="N33" s="88" t="str">
        <f>IF(ROUNDUP(N32,0)=ROUNDUP('Roster Input'!DZ207,0),"TRUE","ERROR")</f>
        <v>TRUE</v>
      </c>
    </row>
    <row r="34" spans="1:14" s="36" customFormat="1" ht="13" collapsed="1" x14ac:dyDescent="0.15">
      <c r="A34" s="84"/>
    </row>
    <row r="35" spans="1:14" s="36" customFormat="1" ht="13" x14ac:dyDescent="0.15">
      <c r="A35" s="84"/>
      <c r="B35" s="149" t="s">
        <v>146</v>
      </c>
      <c r="C35" s="150"/>
      <c r="D35" s="150"/>
      <c r="E35" s="150"/>
      <c r="F35" s="150"/>
      <c r="G35" s="150"/>
      <c r="H35" s="150"/>
      <c r="I35" s="150"/>
      <c r="J35" s="150"/>
      <c r="K35" s="150"/>
      <c r="L35" s="150"/>
      <c r="M35" s="150"/>
      <c r="N35" s="150"/>
    </row>
    <row r="36" spans="1:14" s="36" customFormat="1" ht="13" x14ac:dyDescent="0.15">
      <c r="A36" s="84"/>
    </row>
    <row r="37" spans="1:14" s="36" customFormat="1" ht="13" x14ac:dyDescent="0.15">
      <c r="A37" s="84"/>
    </row>
    <row r="38" spans="1:14" s="36" customFormat="1" ht="13" x14ac:dyDescent="0.15">
      <c r="A38" s="84"/>
      <c r="C38" s="44">
        <f>C19</f>
        <v>45747</v>
      </c>
      <c r="D38" s="44">
        <f t="shared" ref="D38:N38" si="5">D19</f>
        <v>45838</v>
      </c>
      <c r="E38" s="44">
        <f t="shared" si="5"/>
        <v>45930</v>
      </c>
      <c r="F38" s="44">
        <f t="shared" si="5"/>
        <v>46022</v>
      </c>
      <c r="G38" s="44">
        <f t="shared" si="5"/>
        <v>46112</v>
      </c>
      <c r="H38" s="44">
        <f t="shared" si="5"/>
        <v>46203</v>
      </c>
      <c r="I38" s="44">
        <f t="shared" si="5"/>
        <v>46295</v>
      </c>
      <c r="J38" s="44">
        <f t="shared" si="5"/>
        <v>46387</v>
      </c>
      <c r="K38" s="44">
        <f t="shared" si="5"/>
        <v>46477</v>
      </c>
      <c r="L38" s="44">
        <f t="shared" si="5"/>
        <v>46568</v>
      </c>
      <c r="M38" s="44">
        <f t="shared" si="5"/>
        <v>46660</v>
      </c>
      <c r="N38" s="44">
        <f t="shared" si="5"/>
        <v>46752</v>
      </c>
    </row>
    <row r="39" spans="1:14" s="36" customFormat="1" ht="13" x14ac:dyDescent="0.15">
      <c r="A39" s="84"/>
      <c r="C39" s="39">
        <f>C20</f>
        <v>2025</v>
      </c>
      <c r="D39" s="39">
        <f t="shared" ref="D39:N39" si="6">D20</f>
        <v>2025</v>
      </c>
      <c r="E39" s="39">
        <f t="shared" si="6"/>
        <v>2025</v>
      </c>
      <c r="F39" s="39">
        <f t="shared" si="6"/>
        <v>2025</v>
      </c>
      <c r="G39" s="39">
        <f t="shared" si="6"/>
        <v>2026</v>
      </c>
      <c r="H39" s="39">
        <f t="shared" si="6"/>
        <v>2026</v>
      </c>
      <c r="I39" s="39">
        <f t="shared" si="6"/>
        <v>2026</v>
      </c>
      <c r="J39" s="39">
        <f t="shared" si="6"/>
        <v>2026</v>
      </c>
      <c r="K39" s="39">
        <f t="shared" si="6"/>
        <v>2027</v>
      </c>
      <c r="L39" s="39">
        <f t="shared" si="6"/>
        <v>2027</v>
      </c>
      <c r="M39" s="39">
        <f t="shared" si="6"/>
        <v>2027</v>
      </c>
      <c r="N39" s="39">
        <f t="shared" si="6"/>
        <v>2027</v>
      </c>
    </row>
    <row r="40" spans="1:14" s="36" customFormat="1" ht="13" x14ac:dyDescent="0.15">
      <c r="A40" s="84"/>
      <c r="C40" s="45" t="s">
        <v>114</v>
      </c>
      <c r="D40" s="45" t="s">
        <v>115</v>
      </c>
      <c r="E40" s="45" t="s">
        <v>116</v>
      </c>
      <c r="F40" s="45" t="s">
        <v>117</v>
      </c>
      <c r="G40" s="45" t="s">
        <v>114</v>
      </c>
      <c r="H40" s="45" t="s">
        <v>115</v>
      </c>
      <c r="I40" s="45" t="s">
        <v>116</v>
      </c>
      <c r="J40" s="45" t="s">
        <v>117</v>
      </c>
      <c r="K40" s="45" t="s">
        <v>114</v>
      </c>
      <c r="L40" s="45" t="s">
        <v>115</v>
      </c>
      <c r="M40" s="45" t="s">
        <v>116</v>
      </c>
      <c r="N40" s="45" t="s">
        <v>117</v>
      </c>
    </row>
    <row r="41" spans="1:14" s="36" customFormat="1" ht="13" x14ac:dyDescent="0.15">
      <c r="A41" s="84"/>
      <c r="B41" s="36" t="str">
        <f>B22</f>
        <v>Sales</v>
      </c>
      <c r="C41" s="43">
        <f>SUMIFS('Roster Input'!BD$17:BD$205,'Roster Input'!$C$17:$C$205,Outputs!$B41)</f>
        <v>276249.99</v>
      </c>
      <c r="D41" s="43">
        <f>SUMIFS('Roster Input'!BE$17:BE$205,'Roster Input'!$C$17:$C$205,Outputs!$B41)</f>
        <v>246013.34000000003</v>
      </c>
      <c r="E41" s="43">
        <f>SUMIFS('Roster Input'!BF$17:BF$205,'Roster Input'!$C$17:$C$205,Outputs!$B41)</f>
        <v>282750</v>
      </c>
      <c r="F41" s="43">
        <f>SUMIFS('Roster Input'!BG$17:BG$205,'Roster Input'!$C$17:$C$205,Outputs!$B41)</f>
        <v>282750</v>
      </c>
      <c r="G41" s="43">
        <f>SUMIFS('Roster Input'!BH$17:BH$205,'Roster Input'!$C$17:$C$205,Outputs!$B41)</f>
        <v>282750</v>
      </c>
      <c r="H41" s="43">
        <f>SUMIFS('Roster Input'!BI$17:BI$205,'Roster Input'!$C$17:$C$205,Outputs!$B41)</f>
        <v>316333.32000000007</v>
      </c>
      <c r="I41" s="43">
        <f>SUMIFS('Roster Input'!BJ$17:BJ$205,'Roster Input'!$C$17:$C$205,Outputs!$B41)</f>
        <v>380250</v>
      </c>
      <c r="J41" s="43">
        <f>SUMIFS('Roster Input'!BK$17:BK$205,'Roster Input'!$C$17:$C$205,Outputs!$B41)</f>
        <v>380250</v>
      </c>
      <c r="K41" s="43">
        <f>SUMIFS('Roster Input'!BL$17:BL$205,'Roster Input'!$C$17:$C$205,Outputs!$B41)</f>
        <v>380250</v>
      </c>
      <c r="L41" s="43">
        <f>SUMIFS('Roster Input'!BM$17:BM$205,'Roster Input'!$C$17:$C$205,Outputs!$B41)</f>
        <v>412750</v>
      </c>
      <c r="M41" s="43">
        <f>SUMIFS('Roster Input'!BN$17:BN$205,'Roster Input'!$C$17:$C$205,Outputs!$B41)</f>
        <v>477750</v>
      </c>
      <c r="N41" s="43">
        <f>SUMIFS('Roster Input'!BO$17:BO$205,'Roster Input'!$C$17:$C$205,Outputs!$B41)</f>
        <v>477750</v>
      </c>
    </row>
    <row r="42" spans="1:14" s="36" customFormat="1" ht="13" x14ac:dyDescent="0.15">
      <c r="A42" s="84"/>
      <c r="B42" s="36" t="str">
        <f t="shared" ref="B42:B50" si="7">B23</f>
        <v>Customer Success</v>
      </c>
      <c r="C42" s="43">
        <f>SUMIFS('Roster Input'!BD$17:BD$205,'Roster Input'!$C$17:$C$205,Outputs!$B42)</f>
        <v>291228.15999999997</v>
      </c>
      <c r="D42" s="43">
        <f>SUMIFS('Roster Input'!BE$17:BE$205,'Roster Input'!$C$17:$C$205,Outputs!$B42)</f>
        <v>363860.14999999997</v>
      </c>
      <c r="E42" s="43">
        <f>SUMIFS('Roster Input'!BF$17:BF$205,'Roster Input'!$C$17:$C$205,Outputs!$B42)</f>
        <v>401235.13999999996</v>
      </c>
      <c r="F42" s="43">
        <f>SUMIFS('Roster Input'!BG$17:BG$205,'Roster Input'!$C$17:$C$205,Outputs!$B42)</f>
        <v>425749.91999999993</v>
      </c>
      <c r="G42" s="43">
        <f>SUMIFS('Roster Input'!BH$17:BH$205,'Roster Input'!$C$17:$C$205,Outputs!$B42)</f>
        <v>425749.91999999993</v>
      </c>
      <c r="H42" s="43">
        <f>SUMIFS('Roster Input'!BI$17:BI$205,'Roster Input'!$C$17:$C$205,Outputs!$B42)</f>
        <v>438610.12999999995</v>
      </c>
      <c r="I42" s="43">
        <f>SUMIFS('Roster Input'!BJ$17:BJ$205,'Roster Input'!$C$17:$C$205,Outputs!$B42)</f>
        <v>475985.11999999994</v>
      </c>
      <c r="J42" s="43">
        <f>SUMIFS('Roster Input'!BK$17:BK$205,'Roster Input'!$C$17:$C$205,Outputs!$B42)</f>
        <v>500499.89999999991</v>
      </c>
      <c r="K42" s="43">
        <f>SUMIFS('Roster Input'!BL$17:BL$205,'Roster Input'!$C$17:$C$205,Outputs!$B42)</f>
        <v>500499.89999999991</v>
      </c>
      <c r="L42" s="43">
        <f>SUMIFS('Roster Input'!BM$17:BM$205,'Roster Input'!$C$17:$C$205,Outputs!$B42)</f>
        <v>512958.22999999992</v>
      </c>
      <c r="M42" s="43">
        <f>SUMIFS('Roster Input'!BN$17:BN$205,'Roster Input'!$C$17:$C$205,Outputs!$B42)</f>
        <v>550333.21999999986</v>
      </c>
      <c r="N42" s="43">
        <f>SUMIFS('Roster Input'!BO$17:BO$205,'Roster Input'!$C$17:$C$205,Outputs!$B42)</f>
        <v>575249.87999999989</v>
      </c>
    </row>
    <row r="43" spans="1:14" s="36" customFormat="1" ht="13" x14ac:dyDescent="0.15">
      <c r="A43" s="84"/>
      <c r="B43" s="36" t="str">
        <f t="shared" si="7"/>
        <v>Finance &amp; Accounting</v>
      </c>
      <c r="C43" s="43">
        <f>SUMIFS('Roster Input'!BD$17:BD$205,'Roster Input'!$C$17:$C$205,Outputs!$B43)</f>
        <v>201499.97999999998</v>
      </c>
      <c r="D43" s="43">
        <f>SUMIFS('Roster Input'!BE$17:BE$205,'Roster Input'!$C$17:$C$205,Outputs!$B43)</f>
        <v>201499.97999999998</v>
      </c>
      <c r="E43" s="43">
        <f>SUMIFS('Roster Input'!BF$17:BF$205,'Roster Input'!$C$17:$C$205,Outputs!$B43)</f>
        <v>201499.97999999998</v>
      </c>
      <c r="F43" s="43">
        <f>SUMIFS('Roster Input'!BG$17:BG$205,'Roster Input'!$C$17:$C$205,Outputs!$B43)</f>
        <v>201499.97999999998</v>
      </c>
      <c r="G43" s="43">
        <f>SUMIFS('Roster Input'!BH$17:BH$205,'Roster Input'!$C$17:$C$205,Outputs!$B43)</f>
        <v>201499.97999999998</v>
      </c>
      <c r="H43" s="43">
        <f>SUMIFS('Roster Input'!BI$17:BI$205,'Roster Input'!$C$17:$C$205,Outputs!$B43)</f>
        <v>201499.97999999998</v>
      </c>
      <c r="I43" s="43">
        <f>SUMIFS('Roster Input'!BJ$17:BJ$205,'Roster Input'!$C$17:$C$205,Outputs!$B43)</f>
        <v>201499.97999999998</v>
      </c>
      <c r="J43" s="43">
        <f>SUMIFS('Roster Input'!BK$17:BK$205,'Roster Input'!$C$17:$C$205,Outputs!$B43)</f>
        <v>201499.97999999998</v>
      </c>
      <c r="K43" s="43">
        <f>SUMIFS('Roster Input'!BL$17:BL$205,'Roster Input'!$C$17:$C$205,Outputs!$B43)</f>
        <v>201499.97999999998</v>
      </c>
      <c r="L43" s="43">
        <f>SUMIFS('Roster Input'!BM$17:BM$205,'Roster Input'!$C$17:$C$205,Outputs!$B43)</f>
        <v>201499.97999999998</v>
      </c>
      <c r="M43" s="43">
        <f>SUMIFS('Roster Input'!BN$17:BN$205,'Roster Input'!$C$17:$C$205,Outputs!$B43)</f>
        <v>201499.97999999998</v>
      </c>
      <c r="N43" s="43">
        <f>SUMIFS('Roster Input'!BO$17:BO$205,'Roster Input'!$C$17:$C$205,Outputs!$B43)</f>
        <v>201499.97999999998</v>
      </c>
    </row>
    <row r="44" spans="1:14" s="36" customFormat="1" ht="13" x14ac:dyDescent="0.15">
      <c r="A44" s="84"/>
      <c r="B44" s="36" t="str">
        <f t="shared" si="7"/>
        <v>Marketing</v>
      </c>
      <c r="C44" s="43">
        <f>SUMIFS('Roster Input'!BD$17:BD$205,'Roster Input'!$C$17:$C$205,Outputs!$B44)</f>
        <v>166219.24000000002</v>
      </c>
      <c r="D44" s="43">
        <f>SUMIFS('Roster Input'!BE$17:BE$205,'Roster Input'!$C$17:$C$205,Outputs!$B44)</f>
        <v>233277.71999999997</v>
      </c>
      <c r="E44" s="43">
        <f>SUMIFS('Roster Input'!BF$17:BF$205,'Roster Input'!$C$17:$C$205,Outputs!$B44)</f>
        <v>257728.43999999997</v>
      </c>
      <c r="F44" s="43">
        <f>SUMIFS('Roster Input'!BG$17:BG$205,'Roster Input'!$C$17:$C$205,Outputs!$B44)</f>
        <v>284374.94999999995</v>
      </c>
      <c r="G44" s="43">
        <f>SUMIFS('Roster Input'!BH$17:BH$205,'Roster Input'!$C$17:$C$205,Outputs!$B44)</f>
        <v>284374.94999999995</v>
      </c>
      <c r="H44" s="43">
        <f>SUMIFS('Roster Input'!BI$17:BI$205,'Roster Input'!$C$17:$C$205,Outputs!$B44)</f>
        <v>306402.71999999997</v>
      </c>
      <c r="I44" s="43">
        <f>SUMIFS('Roster Input'!BJ$17:BJ$205,'Roster Input'!$C$17:$C$205,Outputs!$B44)</f>
        <v>330853.43999999994</v>
      </c>
      <c r="J44" s="43">
        <f>SUMIFS('Roster Input'!BK$17:BK$205,'Roster Input'!$C$17:$C$205,Outputs!$B44)</f>
        <v>357499.94999999995</v>
      </c>
      <c r="K44" s="43">
        <f>SUMIFS('Roster Input'!BL$17:BL$205,'Roster Input'!$C$17:$C$205,Outputs!$B44)</f>
        <v>357499.94999999995</v>
      </c>
      <c r="L44" s="43">
        <f>SUMIFS('Roster Input'!BM$17:BM$205,'Roster Input'!$C$17:$C$205,Outputs!$B44)</f>
        <v>379166.60999999993</v>
      </c>
      <c r="M44" s="43">
        <f>SUMIFS('Roster Input'!BN$17:BN$205,'Roster Input'!$C$17:$C$205,Outputs!$B44)</f>
        <v>403541.60999999993</v>
      </c>
      <c r="N44" s="43">
        <f>SUMIFS('Roster Input'!BO$17:BO$205,'Roster Input'!$C$17:$C$205,Outputs!$B44)</f>
        <v>430624.94999999995</v>
      </c>
    </row>
    <row r="45" spans="1:14" s="36" customFormat="1" ht="13" x14ac:dyDescent="0.15">
      <c r="A45" s="84"/>
      <c r="B45" s="36" t="str">
        <f t="shared" si="7"/>
        <v>Support</v>
      </c>
      <c r="C45" s="43">
        <f>SUMIFS('Roster Input'!BD$17:BD$205,'Roster Input'!$C$17:$C$205,Outputs!$B45)</f>
        <v>97587.390000000014</v>
      </c>
      <c r="D45" s="43">
        <f>SUMIFS('Roster Input'!BE$17:BE$205,'Roster Input'!$C$17:$C$205,Outputs!$B45)</f>
        <v>91000.020000000019</v>
      </c>
      <c r="E45" s="43">
        <f>SUMIFS('Roster Input'!BF$17:BF$205,'Roster Input'!$C$17:$C$205,Outputs!$B45)</f>
        <v>91000.020000000019</v>
      </c>
      <c r="F45" s="43">
        <f>SUMIFS('Roster Input'!BG$17:BG$205,'Roster Input'!$C$17:$C$205,Outputs!$B45)</f>
        <v>91000.020000000019</v>
      </c>
      <c r="G45" s="43">
        <f>SUMIFS('Roster Input'!BH$17:BH$205,'Roster Input'!$C$17:$C$205,Outputs!$B45)</f>
        <v>91000.020000000019</v>
      </c>
      <c r="H45" s="43">
        <f>SUMIFS('Roster Input'!BI$17:BI$205,'Roster Input'!$C$17:$C$205,Outputs!$B45)</f>
        <v>91000.020000000019</v>
      </c>
      <c r="I45" s="43">
        <f>SUMIFS('Roster Input'!BJ$17:BJ$205,'Roster Input'!$C$17:$C$205,Outputs!$B45)</f>
        <v>91000.020000000019</v>
      </c>
      <c r="J45" s="43">
        <f>SUMIFS('Roster Input'!BK$17:BK$205,'Roster Input'!$C$17:$C$205,Outputs!$B45)</f>
        <v>91000.020000000019</v>
      </c>
      <c r="K45" s="43">
        <f>SUMIFS('Roster Input'!BL$17:BL$205,'Roster Input'!$C$17:$C$205,Outputs!$B45)</f>
        <v>91000.020000000019</v>
      </c>
      <c r="L45" s="43">
        <f>SUMIFS('Roster Input'!BM$17:BM$205,'Roster Input'!$C$17:$C$205,Outputs!$B45)</f>
        <v>91000.020000000019</v>
      </c>
      <c r="M45" s="43">
        <f>SUMIFS('Roster Input'!BN$17:BN$205,'Roster Input'!$C$17:$C$205,Outputs!$B45)</f>
        <v>91000.020000000019</v>
      </c>
      <c r="N45" s="43">
        <f>SUMIFS('Roster Input'!BO$17:BO$205,'Roster Input'!$C$17:$C$205,Outputs!$B45)</f>
        <v>91000.020000000019</v>
      </c>
    </row>
    <row r="46" spans="1:14" s="36" customFormat="1" ht="13" x14ac:dyDescent="0.15">
      <c r="A46" s="84"/>
      <c r="B46" s="36" t="str">
        <f t="shared" si="7"/>
        <v>Product</v>
      </c>
      <c r="C46" s="43">
        <f>SUMIFS('Roster Input'!BD$17:BD$205,'Roster Input'!$C$17:$C$205,Outputs!$B46)</f>
        <v>198249.99</v>
      </c>
      <c r="D46" s="43">
        <f>SUMIFS('Roster Input'!BE$17:BE$205,'Roster Input'!$C$17:$C$205,Outputs!$B46)</f>
        <v>231291.65999999997</v>
      </c>
      <c r="E46" s="43">
        <f>SUMIFS('Roster Input'!BF$17:BF$205,'Roster Input'!$C$17:$C$205,Outputs!$B46)</f>
        <v>261537.62</v>
      </c>
      <c r="F46" s="43">
        <f>SUMIFS('Roster Input'!BG$17:BG$205,'Roster Input'!$C$17:$C$205,Outputs!$B46)</f>
        <v>289249.98</v>
      </c>
      <c r="G46" s="43">
        <f>SUMIFS('Roster Input'!BH$17:BH$205,'Roster Input'!$C$17:$C$205,Outputs!$B46)</f>
        <v>289249.98</v>
      </c>
      <c r="H46" s="43">
        <f>SUMIFS('Roster Input'!BI$17:BI$205,'Roster Input'!$C$17:$C$205,Outputs!$B46)</f>
        <v>322291.64999999997</v>
      </c>
      <c r="I46" s="43">
        <f>SUMIFS('Roster Input'!BJ$17:BJ$205,'Roster Input'!$C$17:$C$205,Outputs!$B46)</f>
        <v>352537.61</v>
      </c>
      <c r="J46" s="43">
        <f>SUMIFS('Roster Input'!BK$17:BK$205,'Roster Input'!$C$17:$C$205,Outputs!$B46)</f>
        <v>380249.97</v>
      </c>
      <c r="K46" s="43">
        <f>SUMIFS('Roster Input'!BL$17:BL$205,'Roster Input'!$C$17:$C$205,Outputs!$B46)</f>
        <v>380249.97</v>
      </c>
      <c r="L46" s="43">
        <f>SUMIFS('Roster Input'!BM$17:BM$205,'Roster Input'!$C$17:$C$205,Outputs!$B46)</f>
        <v>412749.97</v>
      </c>
      <c r="M46" s="43">
        <f>SUMIFS('Roster Input'!BN$17:BN$205,'Roster Input'!$C$17:$C$205,Outputs!$B46)</f>
        <v>443083.3</v>
      </c>
      <c r="N46" s="43">
        <f>SUMIFS('Roster Input'!BO$17:BO$205,'Roster Input'!$C$17:$C$205,Outputs!$B46)</f>
        <v>471249.95999999996</v>
      </c>
    </row>
    <row r="47" spans="1:14" s="36" customFormat="1" ht="13" x14ac:dyDescent="0.15">
      <c r="A47" s="84"/>
      <c r="B47" s="36" t="str">
        <f t="shared" si="7"/>
        <v>Engineering</v>
      </c>
      <c r="C47" s="43">
        <f>SUMIFS('Roster Input'!BD$17:BD$205,'Roster Input'!$C$17:$C$205,Outputs!$B47)</f>
        <v>234581.6</v>
      </c>
      <c r="D47" s="43">
        <f>SUMIFS('Roster Input'!BE$17:BE$205,'Roster Input'!$C$17:$C$205,Outputs!$B47)</f>
        <v>357501.15</v>
      </c>
      <c r="E47" s="43">
        <f>SUMIFS('Roster Input'!BF$17:BF$205,'Roster Input'!$C$17:$C$205,Outputs!$B47)</f>
        <v>619821</v>
      </c>
      <c r="F47" s="43">
        <f>SUMIFS('Roster Input'!BG$17:BG$205,'Roster Input'!$C$17:$C$205,Outputs!$B47)</f>
        <v>739374.99</v>
      </c>
      <c r="G47" s="43">
        <f>SUMIFS('Roster Input'!BH$17:BH$205,'Roster Input'!$C$17:$C$205,Outputs!$B47)</f>
        <v>739374.99</v>
      </c>
      <c r="H47" s="43">
        <f>SUMIFS('Roster Input'!BI$17:BI$205,'Roster Input'!$C$17:$C$205,Outputs!$B47)</f>
        <v>773501.16</v>
      </c>
      <c r="I47" s="43">
        <f>SUMIFS('Roster Input'!BJ$17:BJ$205,'Roster Input'!$C$17:$C$205,Outputs!$B47)</f>
        <v>1035821.01</v>
      </c>
      <c r="J47" s="43">
        <f>SUMIFS('Roster Input'!BK$17:BK$205,'Roster Input'!$C$17:$C$205,Outputs!$B47)</f>
        <v>1155375</v>
      </c>
      <c r="K47" s="43">
        <f>SUMIFS('Roster Input'!BL$17:BL$205,'Roster Input'!$C$17:$C$205,Outputs!$B47)</f>
        <v>1155375</v>
      </c>
      <c r="L47" s="43">
        <f>SUMIFS('Roster Input'!BM$17:BM$205,'Roster Input'!$C$17:$C$205,Outputs!$B47)</f>
        <v>1187875</v>
      </c>
      <c r="M47" s="43">
        <f>SUMIFS('Roster Input'!BN$17:BN$205,'Roster Input'!$C$17:$C$205,Outputs!$B47)</f>
        <v>1444572.5799999998</v>
      </c>
      <c r="N47" s="43">
        <f>SUMIFS('Roster Input'!BO$17:BO$205,'Roster Input'!$C$17:$C$205,Outputs!$B47)</f>
        <v>1530750</v>
      </c>
    </row>
    <row r="48" spans="1:14" s="36" customFormat="1" ht="13" x14ac:dyDescent="0.15">
      <c r="A48" s="84"/>
      <c r="B48" s="36" t="str">
        <f t="shared" si="7"/>
        <v>Onboarding</v>
      </c>
      <c r="C48" s="43">
        <f>SUMIFS('Roster Input'!BD$17:BD$205,'Roster Input'!$C$17:$C$205,Outputs!$B48)</f>
        <v>79205.62</v>
      </c>
      <c r="D48" s="43">
        <f>SUMIFS('Roster Input'!BE$17:BE$205,'Roster Input'!$C$17:$C$205,Outputs!$B48)</f>
        <v>197184.69999999998</v>
      </c>
      <c r="E48" s="43">
        <f>SUMIFS('Roster Input'!BF$17:BF$205,'Roster Input'!$C$17:$C$205,Outputs!$B48)</f>
        <v>259860.16999999995</v>
      </c>
      <c r="F48" s="43">
        <f>SUMIFS('Roster Input'!BG$17:BG$205,'Roster Input'!$C$17:$C$205,Outputs!$B48)</f>
        <v>284374.94999999995</v>
      </c>
      <c r="G48" s="43">
        <f>SUMIFS('Roster Input'!BH$17:BH$205,'Roster Input'!$C$17:$C$205,Outputs!$B48)</f>
        <v>284374.94999999995</v>
      </c>
      <c r="H48" s="43">
        <f>SUMIFS('Roster Input'!BI$17:BI$205,'Roster Input'!$C$17:$C$205,Outputs!$B48)</f>
        <v>310122.17</v>
      </c>
      <c r="I48" s="43">
        <f>SUMIFS('Roster Input'!BJ$17:BJ$205,'Roster Input'!$C$17:$C$205,Outputs!$B48)</f>
        <v>371985.13999999996</v>
      </c>
      <c r="J48" s="43">
        <f>SUMIFS('Roster Input'!BK$17:BK$205,'Roster Input'!$C$17:$C$205,Outputs!$B48)</f>
        <v>396499.91999999993</v>
      </c>
      <c r="K48" s="43">
        <f>SUMIFS('Roster Input'!BL$17:BL$205,'Roster Input'!$C$17:$C$205,Outputs!$B48)</f>
        <v>396499.91999999993</v>
      </c>
      <c r="L48" s="43">
        <f>SUMIFS('Roster Input'!BM$17:BM$205,'Roster Input'!$C$17:$C$205,Outputs!$B48)</f>
        <v>421416.5799999999</v>
      </c>
      <c r="M48" s="43">
        <f>SUMIFS('Roster Input'!BN$17:BN$205,'Roster Input'!$C$17:$C$205,Outputs!$B48)</f>
        <v>483708.22999999992</v>
      </c>
      <c r="N48" s="43">
        <f>SUMIFS('Roster Input'!BO$17:BO$205,'Roster Input'!$C$17:$C$205,Outputs!$B48)</f>
        <v>508624.8899999999</v>
      </c>
    </row>
    <row r="49" spans="1:14" s="36" customFormat="1" ht="13" x14ac:dyDescent="0.15">
      <c r="A49" s="84"/>
      <c r="B49" s="36" t="str">
        <f t="shared" si="7"/>
        <v>People Ops</v>
      </c>
      <c r="C49" s="43">
        <f>SUMIFS('Roster Input'!BD$17:BD$205,'Roster Input'!$C$17:$C$205,Outputs!$B49)</f>
        <v>48979.649999999994</v>
      </c>
      <c r="D49" s="43">
        <f>SUMIFS('Roster Input'!BE$17:BE$205,'Roster Input'!$C$17:$C$205,Outputs!$B49)</f>
        <v>109127.80000000002</v>
      </c>
      <c r="E49" s="43">
        <f>SUMIFS('Roster Input'!BF$17:BF$205,'Roster Input'!$C$17:$C$205,Outputs!$B49)</f>
        <v>110500.02000000002</v>
      </c>
      <c r="F49" s="43">
        <f>SUMIFS('Roster Input'!BG$17:BG$205,'Roster Input'!$C$17:$C$205,Outputs!$B49)</f>
        <v>110500.02000000002</v>
      </c>
      <c r="G49" s="43">
        <f>SUMIFS('Roster Input'!BH$17:BH$205,'Roster Input'!$C$17:$C$205,Outputs!$B49)</f>
        <v>110500.02000000002</v>
      </c>
      <c r="H49" s="43">
        <f>SUMIFS('Roster Input'!BI$17:BI$205,'Roster Input'!$C$17:$C$205,Outputs!$B49)</f>
        <v>110500.02000000002</v>
      </c>
      <c r="I49" s="43">
        <f>SUMIFS('Roster Input'!BJ$17:BJ$205,'Roster Input'!$C$17:$C$205,Outputs!$B49)</f>
        <v>110500.02000000002</v>
      </c>
      <c r="J49" s="43">
        <f>SUMIFS('Roster Input'!BK$17:BK$205,'Roster Input'!$C$17:$C$205,Outputs!$B49)</f>
        <v>110500.02000000002</v>
      </c>
      <c r="K49" s="43">
        <f>SUMIFS('Roster Input'!BL$17:BL$205,'Roster Input'!$C$17:$C$205,Outputs!$B49)</f>
        <v>110500.02000000002</v>
      </c>
      <c r="L49" s="43">
        <f>SUMIFS('Roster Input'!BM$17:BM$205,'Roster Input'!$C$17:$C$205,Outputs!$B49)</f>
        <v>110500.02000000002</v>
      </c>
      <c r="M49" s="43">
        <f>SUMIFS('Roster Input'!BN$17:BN$205,'Roster Input'!$C$17:$C$205,Outputs!$B49)</f>
        <v>110500.02000000002</v>
      </c>
      <c r="N49" s="43">
        <f>SUMIFS('Roster Input'!BO$17:BO$205,'Roster Input'!$C$17:$C$205,Outputs!$B49)</f>
        <v>110500.02000000002</v>
      </c>
    </row>
    <row r="50" spans="1:14" s="36" customFormat="1" ht="13" x14ac:dyDescent="0.15">
      <c r="A50" s="84"/>
      <c r="B50" s="36" t="str">
        <f t="shared" si="7"/>
        <v>CEO</v>
      </c>
      <c r="C50" s="43">
        <f>SUMIFS('Roster Input'!BD$17:BD$205,'Roster Input'!$C$17:$C$205,Outputs!$B50)</f>
        <v>0</v>
      </c>
      <c r="D50" s="43">
        <f>SUMIFS('Roster Input'!BE$17:BE$205,'Roster Input'!$C$17:$C$205,Outputs!$B50)</f>
        <v>69513.88</v>
      </c>
      <c r="E50" s="43">
        <f>SUMIFS('Roster Input'!BF$17:BF$205,'Roster Input'!$C$17:$C$205,Outputs!$B50)</f>
        <v>81249.990000000005</v>
      </c>
      <c r="F50" s="43">
        <f>SUMIFS('Roster Input'!BG$17:BG$205,'Roster Input'!$C$17:$C$205,Outputs!$B50)</f>
        <v>81249.990000000005</v>
      </c>
      <c r="G50" s="43">
        <f>SUMIFS('Roster Input'!BH$17:BH$205,'Roster Input'!$C$17:$C$205,Outputs!$B50)</f>
        <v>81249.990000000005</v>
      </c>
      <c r="H50" s="43">
        <f>SUMIFS('Roster Input'!BI$17:BI$205,'Roster Input'!$C$17:$C$205,Outputs!$B50)</f>
        <v>81249.990000000005</v>
      </c>
      <c r="I50" s="43">
        <f>SUMIFS('Roster Input'!BJ$17:BJ$205,'Roster Input'!$C$17:$C$205,Outputs!$B50)</f>
        <v>81249.990000000005</v>
      </c>
      <c r="J50" s="43">
        <f>SUMIFS('Roster Input'!BK$17:BK$205,'Roster Input'!$C$17:$C$205,Outputs!$B50)</f>
        <v>81249.990000000005</v>
      </c>
      <c r="K50" s="43">
        <f>SUMIFS('Roster Input'!BL$17:BL$205,'Roster Input'!$C$17:$C$205,Outputs!$B50)</f>
        <v>81249.990000000005</v>
      </c>
      <c r="L50" s="43">
        <f>SUMIFS('Roster Input'!BM$17:BM$205,'Roster Input'!$C$17:$C$205,Outputs!$B50)</f>
        <v>81249.990000000005</v>
      </c>
      <c r="M50" s="43">
        <f>SUMIFS('Roster Input'!BN$17:BN$205,'Roster Input'!$C$17:$C$205,Outputs!$B50)</f>
        <v>81249.990000000005</v>
      </c>
      <c r="N50" s="43">
        <f>SUMIFS('Roster Input'!BO$17:BO$205,'Roster Input'!$C$17:$C$205,Outputs!$B50)</f>
        <v>81249.990000000005</v>
      </c>
    </row>
    <row r="51" spans="1:14" s="36" customFormat="1" ht="13" x14ac:dyDescent="0.15">
      <c r="A51" s="84"/>
      <c r="B51" s="37" t="s">
        <v>127</v>
      </c>
      <c r="C51" s="46">
        <f>SUM(C41:C50)</f>
        <v>1593801.62</v>
      </c>
      <c r="D51" s="46">
        <f t="shared" ref="D51:N51" si="8">SUM(D41:D50)</f>
        <v>2100270.4</v>
      </c>
      <c r="E51" s="46">
        <f t="shared" si="8"/>
        <v>2567182.38</v>
      </c>
      <c r="F51" s="46">
        <f t="shared" si="8"/>
        <v>2790124.8000000003</v>
      </c>
      <c r="G51" s="46">
        <f t="shared" si="8"/>
        <v>2790124.8000000003</v>
      </c>
      <c r="H51" s="46">
        <f t="shared" si="8"/>
        <v>2951511.16</v>
      </c>
      <c r="I51" s="46">
        <f t="shared" si="8"/>
        <v>3431682.33</v>
      </c>
      <c r="J51" s="46">
        <f t="shared" si="8"/>
        <v>3654624.75</v>
      </c>
      <c r="K51" s="46">
        <f t="shared" si="8"/>
        <v>3654624.75</v>
      </c>
      <c r="L51" s="46">
        <f t="shared" si="8"/>
        <v>3811166.4</v>
      </c>
      <c r="M51" s="46">
        <f t="shared" si="8"/>
        <v>4287238.9499999993</v>
      </c>
      <c r="N51" s="46">
        <f t="shared" si="8"/>
        <v>4478499.6899999995</v>
      </c>
    </row>
    <row r="52" spans="1:14" s="36" customFormat="1" ht="13" hidden="1" outlineLevel="1" x14ac:dyDescent="0.15">
      <c r="A52" s="84"/>
      <c r="B52" s="87" t="s">
        <v>162</v>
      </c>
      <c r="C52" s="88" t="str">
        <f>IF(ROUNDUP(C51,0)=ROUNDUP('Roster Input'!BD207,0),"TRUE","ERROR")</f>
        <v>TRUE</v>
      </c>
      <c r="D52" s="88" t="str">
        <f>IF(ROUNDUP(D51,0)=ROUNDUP('Roster Input'!BE207,0),"TRUE","ERROR")</f>
        <v>TRUE</v>
      </c>
      <c r="E52" s="88" t="str">
        <f>IF(ROUNDUP(E51,0)=ROUNDUP('Roster Input'!BF207,0),"TRUE","ERROR")</f>
        <v>TRUE</v>
      </c>
      <c r="F52" s="88" t="str">
        <f>IF(ROUNDUP(F51,0)=ROUNDUP('Roster Input'!BG207,0),"TRUE","ERROR")</f>
        <v>TRUE</v>
      </c>
      <c r="G52" s="88" t="str">
        <f>IF(ROUNDUP(G51,0)=ROUNDUP('Roster Input'!BH207,0),"TRUE","ERROR")</f>
        <v>TRUE</v>
      </c>
      <c r="H52" s="88" t="str">
        <f>IF(ROUNDUP(H51,0)=ROUNDUP('Roster Input'!BI207,0),"TRUE","ERROR")</f>
        <v>TRUE</v>
      </c>
      <c r="I52" s="88" t="str">
        <f>IF(ROUNDUP(I51,0)=ROUNDUP('Roster Input'!BJ207,0),"TRUE","ERROR")</f>
        <v>TRUE</v>
      </c>
      <c r="J52" s="88" t="str">
        <f>IF(ROUNDUP(J51,0)=ROUNDUP('Roster Input'!BK207,0),"TRUE","ERROR")</f>
        <v>TRUE</v>
      </c>
      <c r="K52" s="88" t="str">
        <f>IF(ROUNDUP(K51,0)=ROUNDUP('Roster Input'!BL207,0),"TRUE","ERROR")</f>
        <v>TRUE</v>
      </c>
      <c r="L52" s="88" t="str">
        <f>IF(ROUNDUP(L51,0)=ROUNDUP('Roster Input'!BM207,0),"TRUE","ERROR")</f>
        <v>TRUE</v>
      </c>
      <c r="M52" s="88" t="str">
        <f>IF(ROUNDUP(M51,0)=ROUNDUP('Roster Input'!BN207,0),"TRUE","ERROR")</f>
        <v>TRUE</v>
      </c>
      <c r="N52" s="88" t="str">
        <f>IF(ROUNDUP(N51,0)=ROUNDUP('Roster Input'!BO207,0),"TRUE","ERROR")</f>
        <v>TRUE</v>
      </c>
    </row>
    <row r="53" spans="1:14" s="36" customFormat="1" ht="13" collapsed="1" x14ac:dyDescent="0.15">
      <c r="A53" s="84"/>
    </row>
    <row r="54" spans="1:14" s="36" customFormat="1" ht="13" x14ac:dyDescent="0.15">
      <c r="A54" s="84"/>
      <c r="B54" s="149" t="s">
        <v>125</v>
      </c>
      <c r="C54" s="150"/>
      <c r="D54" s="150"/>
      <c r="E54" s="150"/>
      <c r="F54" s="150"/>
      <c r="G54" s="150"/>
      <c r="H54" s="150"/>
      <c r="I54" s="150"/>
      <c r="J54" s="150"/>
      <c r="K54" s="150"/>
      <c r="L54" s="150"/>
      <c r="M54" s="150"/>
      <c r="N54" s="150"/>
    </row>
    <row r="55" spans="1:14" s="36" customFormat="1" ht="13" x14ac:dyDescent="0.15">
      <c r="A55" s="84"/>
    </row>
    <row r="56" spans="1:14" s="36" customFormat="1" ht="13" x14ac:dyDescent="0.15">
      <c r="A56" s="84"/>
      <c r="B56" s="37" t="s">
        <v>122</v>
      </c>
      <c r="C56" s="147" t="s">
        <v>14</v>
      </c>
    </row>
    <row r="57" spans="1:14" s="36" customFormat="1" ht="13" x14ac:dyDescent="0.15">
      <c r="A57" s="84"/>
    </row>
    <row r="58" spans="1:14" s="37" customFormat="1" ht="13" x14ac:dyDescent="0.15">
      <c r="A58" s="116"/>
      <c r="C58" s="44">
        <f>C38</f>
        <v>45747</v>
      </c>
      <c r="D58" s="44">
        <f t="shared" ref="D58:N58" si="9">D38</f>
        <v>45838</v>
      </c>
      <c r="E58" s="44">
        <f t="shared" si="9"/>
        <v>45930</v>
      </c>
      <c r="F58" s="44">
        <f t="shared" si="9"/>
        <v>46022</v>
      </c>
      <c r="G58" s="44">
        <f t="shared" si="9"/>
        <v>46112</v>
      </c>
      <c r="H58" s="44">
        <f t="shared" si="9"/>
        <v>46203</v>
      </c>
      <c r="I58" s="44">
        <f t="shared" si="9"/>
        <v>46295</v>
      </c>
      <c r="J58" s="44">
        <f t="shared" si="9"/>
        <v>46387</v>
      </c>
      <c r="K58" s="44">
        <f t="shared" si="9"/>
        <v>46477</v>
      </c>
      <c r="L58" s="44">
        <f t="shared" si="9"/>
        <v>46568</v>
      </c>
      <c r="M58" s="44">
        <f t="shared" si="9"/>
        <v>46660</v>
      </c>
      <c r="N58" s="44">
        <f t="shared" si="9"/>
        <v>46752</v>
      </c>
    </row>
    <row r="59" spans="1:14" s="36" customFormat="1" ht="13" x14ac:dyDescent="0.15">
      <c r="A59" s="84"/>
      <c r="C59" s="45">
        <f>C39</f>
        <v>2025</v>
      </c>
      <c r="D59" s="45">
        <f t="shared" ref="D59:N59" si="10">D39</f>
        <v>2025</v>
      </c>
      <c r="E59" s="45">
        <f t="shared" si="10"/>
        <v>2025</v>
      </c>
      <c r="F59" s="45">
        <f t="shared" si="10"/>
        <v>2025</v>
      </c>
      <c r="G59" s="45">
        <f t="shared" si="10"/>
        <v>2026</v>
      </c>
      <c r="H59" s="45">
        <f t="shared" si="10"/>
        <v>2026</v>
      </c>
      <c r="I59" s="45">
        <f t="shared" si="10"/>
        <v>2026</v>
      </c>
      <c r="J59" s="45">
        <f t="shared" si="10"/>
        <v>2026</v>
      </c>
      <c r="K59" s="45">
        <f t="shared" si="10"/>
        <v>2027</v>
      </c>
      <c r="L59" s="45">
        <f t="shared" si="10"/>
        <v>2027</v>
      </c>
      <c r="M59" s="45">
        <f t="shared" si="10"/>
        <v>2027</v>
      </c>
      <c r="N59" s="45">
        <f t="shared" si="10"/>
        <v>2027</v>
      </c>
    </row>
    <row r="60" spans="1:14" s="36" customFormat="1" ht="13" x14ac:dyDescent="0.15">
      <c r="A60" s="84"/>
      <c r="C60" s="45" t="s">
        <v>114</v>
      </c>
      <c r="D60" s="45" t="s">
        <v>115</v>
      </c>
      <c r="E60" s="45" t="s">
        <v>116</v>
      </c>
      <c r="F60" s="45" t="s">
        <v>117</v>
      </c>
      <c r="G60" s="45" t="s">
        <v>114</v>
      </c>
      <c r="H60" s="45" t="s">
        <v>115</v>
      </c>
      <c r="I60" s="45" t="s">
        <v>116</v>
      </c>
      <c r="J60" s="45" t="s">
        <v>117</v>
      </c>
      <c r="K60" s="45" t="s">
        <v>114</v>
      </c>
      <c r="L60" s="45" t="s">
        <v>115</v>
      </c>
      <c r="M60" s="45" t="s">
        <v>116</v>
      </c>
      <c r="N60" s="45" t="s">
        <v>117</v>
      </c>
    </row>
    <row r="61" spans="1:14" s="36" customFormat="1" ht="13" x14ac:dyDescent="0.15">
      <c r="A61" s="84"/>
      <c r="B61" s="47" t="s">
        <v>121</v>
      </c>
      <c r="C61" s="48"/>
      <c r="D61" s="48"/>
      <c r="E61" s="48"/>
      <c r="F61" s="48"/>
      <c r="G61" s="48"/>
      <c r="H61" s="48"/>
      <c r="I61" s="48"/>
      <c r="J61" s="48"/>
      <c r="K61" s="48"/>
      <c r="L61" s="48"/>
      <c r="M61" s="48"/>
      <c r="N61" s="48"/>
    </row>
    <row r="62" spans="1:14" s="36" customFormat="1" ht="13" x14ac:dyDescent="0.15">
      <c r="A62" s="84"/>
      <c r="C62" s="45"/>
      <c r="D62" s="45"/>
      <c r="E62" s="45"/>
      <c r="F62" s="45"/>
      <c r="G62" s="45"/>
      <c r="H62" s="45"/>
      <c r="I62" s="45"/>
      <c r="J62" s="45"/>
      <c r="K62" s="45"/>
      <c r="L62" s="45"/>
      <c r="M62" s="45"/>
      <c r="N62" s="45"/>
    </row>
    <row r="63" spans="1:14" s="36" customFormat="1" ht="13" x14ac:dyDescent="0.15">
      <c r="A63" s="84"/>
      <c r="B63" s="37" t="s">
        <v>163</v>
      </c>
      <c r="C63" s="86">
        <f>SUMIFS('Roster Input'!DB$17:DB$205,'Roster Input'!$C$17:$C$205,Outputs!$C$56)</f>
        <v>7</v>
      </c>
      <c r="D63" s="86">
        <f>C66</f>
        <v>7</v>
      </c>
      <c r="E63" s="86">
        <f t="shared" ref="E63:N63" si="11">D66</f>
        <v>7</v>
      </c>
      <c r="F63" s="86">
        <f t="shared" si="11"/>
        <v>7</v>
      </c>
      <c r="G63" s="86">
        <f t="shared" si="11"/>
        <v>7</v>
      </c>
      <c r="H63" s="86">
        <f t="shared" si="11"/>
        <v>7</v>
      </c>
      <c r="I63" s="86">
        <f t="shared" si="11"/>
        <v>9</v>
      </c>
      <c r="J63" s="86">
        <f t="shared" si="11"/>
        <v>9</v>
      </c>
      <c r="K63" s="86">
        <f t="shared" si="11"/>
        <v>9</v>
      </c>
      <c r="L63" s="86">
        <f t="shared" si="11"/>
        <v>9</v>
      </c>
      <c r="M63" s="86">
        <f t="shared" si="11"/>
        <v>11</v>
      </c>
      <c r="N63" s="86">
        <f t="shared" si="11"/>
        <v>13</v>
      </c>
    </row>
    <row r="64" spans="1:14" s="36" customFormat="1" ht="13" x14ac:dyDescent="0.15">
      <c r="A64" s="84"/>
      <c r="B64" s="37" t="s">
        <v>118</v>
      </c>
      <c r="C64" s="86">
        <f>-SUMIFS('Roster Input'!EB$17:EB$205,'Roster Input'!$C$17:$C$205,Outputs!$C$56)</f>
        <v>0</v>
      </c>
      <c r="D64" s="86">
        <f>SUMIFS('Roster Input'!EC$17:EC$205,'Roster Input'!$C$17:$C$205,Outputs!$C$56)</f>
        <v>4</v>
      </c>
      <c r="E64" s="86">
        <f>SUMIFS('Roster Input'!ED$17:ED$205,'Roster Input'!$C$17:$C$205,Outputs!$C$56)</f>
        <v>0</v>
      </c>
      <c r="F64" s="86">
        <f>SUMIFS('Roster Input'!EE$17:EE$205,'Roster Input'!$C$17:$C$205,Outputs!$C$56)</f>
        <v>0</v>
      </c>
      <c r="G64" s="86">
        <f>SUMIFS('Roster Input'!EF$17:EF$205,'Roster Input'!$C$17:$C$205,Outputs!$C$56)</f>
        <v>0</v>
      </c>
      <c r="H64" s="86">
        <f>SUMIFS('Roster Input'!EG$17:EG$205,'Roster Input'!$C$17:$C$205,Outputs!$C$56)</f>
        <v>4</v>
      </c>
      <c r="I64" s="86">
        <f>SUMIFS('Roster Input'!EH$17:EH$205,'Roster Input'!$C$17:$C$205,Outputs!$C$56)</f>
        <v>0</v>
      </c>
      <c r="J64" s="86">
        <f>SUMIFS('Roster Input'!EI$17:EI$205,'Roster Input'!$C$17:$C$205,Outputs!$C$56)</f>
        <v>0</v>
      </c>
      <c r="K64" s="86">
        <f>SUMIFS('Roster Input'!EJ$17:EJ$205,'Roster Input'!$C$17:$C$205,Outputs!$C$56)</f>
        <v>0</v>
      </c>
      <c r="L64" s="86">
        <f>SUMIFS('Roster Input'!EK$17:EK$205,'Roster Input'!$C$17:$C$205,Outputs!$C$56)</f>
        <v>2</v>
      </c>
      <c r="M64" s="86">
        <f>SUMIFS('Roster Input'!EL$17:EL$205,'Roster Input'!$C$17:$C$205,Outputs!$C$56)</f>
        <v>2</v>
      </c>
      <c r="N64" s="86">
        <f>SUMIFS('Roster Input'!EM$17:EM$205,'Roster Input'!$C$17:$C$205,Outputs!$C$56)</f>
        <v>0</v>
      </c>
    </row>
    <row r="65" spans="1:14" s="36" customFormat="1" ht="13" x14ac:dyDescent="0.15">
      <c r="A65" s="84"/>
      <c r="B65" s="37" t="s">
        <v>119</v>
      </c>
      <c r="C65" s="86">
        <f>-SUMIFS('Roster Input'!EO$17:EO$205,'Roster Input'!$C$17:$C$205,Outputs!$C$56)</f>
        <v>0</v>
      </c>
      <c r="D65" s="86">
        <f>-SUMIFS('Roster Input'!EP$17:EP$205,'Roster Input'!$C$17:$C$205,Outputs!$C$56)</f>
        <v>-4</v>
      </c>
      <c r="E65" s="86">
        <f>-SUMIFS('Roster Input'!EQ$17:EQ$205,'Roster Input'!$C$17:$C$205,Outputs!$C$56)</f>
        <v>0</v>
      </c>
      <c r="F65" s="86">
        <f>-SUMIFS('Roster Input'!ER$17:ER$205,'Roster Input'!$C$17:$C$205,Outputs!$C$56)</f>
        <v>0</v>
      </c>
      <c r="G65" s="86">
        <f>-SUMIFS('Roster Input'!ES$17:ES$205,'Roster Input'!$C$17:$C$205,Outputs!$C$56)</f>
        <v>0</v>
      </c>
      <c r="H65" s="86">
        <f>-SUMIFS('Roster Input'!ET$17:ET$205,'Roster Input'!$C$17:$C$205,Outputs!$C$56)</f>
        <v>-2</v>
      </c>
      <c r="I65" s="86">
        <f>-SUMIFS('Roster Input'!EU$17:EU$205,'Roster Input'!$C$17:$C$205,Outputs!$C$56)</f>
        <v>0</v>
      </c>
      <c r="J65" s="86">
        <f>-SUMIFS('Roster Input'!EV$17:EV$205,'Roster Input'!$C$17:$C$205,Outputs!$C$56)</f>
        <v>0</v>
      </c>
      <c r="K65" s="86">
        <f>-SUMIFS('Roster Input'!EW$17:EW$205,'Roster Input'!$C$17:$C$205,Outputs!$C$56)</f>
        <v>0</v>
      </c>
      <c r="L65" s="86">
        <f>-SUMIFS('Roster Input'!EX$17:EX$205,'Roster Input'!$C$17:$C$205,Outputs!$C$56)</f>
        <v>0</v>
      </c>
      <c r="M65" s="86">
        <f>-SUMIFS('Roster Input'!EY$17:EY$205,'Roster Input'!$C$17:$C$205,Outputs!$C$56)</f>
        <v>0</v>
      </c>
      <c r="N65" s="86">
        <f>-SUMIFS('Roster Input'!EZ$17:EZ$205,'Roster Input'!$C$17:$C$205,Outputs!$C$56)</f>
        <v>0</v>
      </c>
    </row>
    <row r="66" spans="1:14" s="36" customFormat="1" ht="13" x14ac:dyDescent="0.15">
      <c r="A66" s="84"/>
      <c r="B66" s="37" t="s">
        <v>124</v>
      </c>
      <c r="C66" s="42">
        <f t="shared" ref="C66:N66" si="12">SUM(C63:C65)</f>
        <v>7</v>
      </c>
      <c r="D66" s="42">
        <f t="shared" si="12"/>
        <v>7</v>
      </c>
      <c r="E66" s="42">
        <f t="shared" si="12"/>
        <v>7</v>
      </c>
      <c r="F66" s="42">
        <f t="shared" si="12"/>
        <v>7</v>
      </c>
      <c r="G66" s="42">
        <f t="shared" si="12"/>
        <v>7</v>
      </c>
      <c r="H66" s="42">
        <f t="shared" si="12"/>
        <v>9</v>
      </c>
      <c r="I66" s="42">
        <f t="shared" si="12"/>
        <v>9</v>
      </c>
      <c r="J66" s="42">
        <f t="shared" si="12"/>
        <v>9</v>
      </c>
      <c r="K66" s="42">
        <f t="shared" si="12"/>
        <v>9</v>
      </c>
      <c r="L66" s="42">
        <f t="shared" si="12"/>
        <v>11</v>
      </c>
      <c r="M66" s="42">
        <f t="shared" si="12"/>
        <v>13</v>
      </c>
      <c r="N66" s="42">
        <f t="shared" si="12"/>
        <v>13</v>
      </c>
    </row>
    <row r="67" spans="1:14" s="36" customFormat="1" ht="13" x14ac:dyDescent="0.15">
      <c r="A67" s="84"/>
      <c r="C67" s="42"/>
      <c r="D67" s="42"/>
      <c r="E67" s="42"/>
      <c r="F67" s="42"/>
      <c r="G67" s="42"/>
      <c r="H67" s="42"/>
      <c r="I67" s="42"/>
      <c r="J67" s="42"/>
      <c r="K67" s="42"/>
      <c r="L67" s="42"/>
      <c r="M67" s="42"/>
      <c r="N67" s="42"/>
    </row>
    <row r="68" spans="1:14" s="36" customFormat="1" ht="13" x14ac:dyDescent="0.15">
      <c r="A68" s="84"/>
      <c r="B68" s="37" t="s">
        <v>167</v>
      </c>
      <c r="C68" s="43">
        <f>SUMIFS('Roster Input'!BD$17:BD$205,'Roster Input'!$C$17:$C$205,Outputs!$C$56)</f>
        <v>276249.99</v>
      </c>
      <c r="D68" s="43">
        <f>SUMIFS('Roster Input'!BE$17:BE$205,'Roster Input'!$C$17:$C$205,Outputs!$C$56)</f>
        <v>246013.34000000003</v>
      </c>
      <c r="E68" s="43">
        <f>SUMIFS('Roster Input'!BF$17:BF$205,'Roster Input'!$C$17:$C$205,Outputs!$C$56)</f>
        <v>282750</v>
      </c>
      <c r="F68" s="43">
        <f>SUMIFS('Roster Input'!BG$17:BG$205,'Roster Input'!$C$17:$C$205,Outputs!$C$56)</f>
        <v>282750</v>
      </c>
      <c r="G68" s="43">
        <f>SUMIFS('Roster Input'!BH$17:BH$205,'Roster Input'!$C$17:$C$205,Outputs!$C$56)</f>
        <v>282750</v>
      </c>
      <c r="H68" s="43">
        <f>SUMIFS('Roster Input'!BI$17:BI$205,'Roster Input'!$C$17:$C$205,Outputs!$C$56)</f>
        <v>316333.32000000007</v>
      </c>
      <c r="I68" s="43">
        <f>SUMIFS('Roster Input'!BJ$17:BJ$205,'Roster Input'!$C$17:$C$205,Outputs!$C$56)</f>
        <v>380250</v>
      </c>
      <c r="J68" s="43">
        <f>SUMIFS('Roster Input'!BK$17:BK$205,'Roster Input'!$C$17:$C$205,Outputs!$C$56)</f>
        <v>380250</v>
      </c>
      <c r="K68" s="43">
        <f>SUMIFS('Roster Input'!BL$17:BL$205,'Roster Input'!$C$17:$C$205,Outputs!$C$56)</f>
        <v>380250</v>
      </c>
      <c r="L68" s="43">
        <f>SUMIFS('Roster Input'!BM$17:BM$205,'Roster Input'!$C$17:$C$205,Outputs!$C$56)</f>
        <v>412750</v>
      </c>
      <c r="M68" s="43">
        <f>SUMIFS('Roster Input'!BN$17:BN$205,'Roster Input'!$C$17:$C$205,Outputs!$C$56)</f>
        <v>477750</v>
      </c>
      <c r="N68" s="43">
        <f>SUMIFS('Roster Input'!BO$17:BO$205,'Roster Input'!$C$17:$C$205,Outputs!$C$56)</f>
        <v>477750</v>
      </c>
    </row>
    <row r="69" spans="1:14" s="36" customFormat="1" ht="13" x14ac:dyDescent="0.15">
      <c r="A69" s="84"/>
      <c r="B69" s="37"/>
      <c r="C69" s="43"/>
      <c r="D69" s="43"/>
      <c r="E69" s="43"/>
      <c r="F69" s="43"/>
      <c r="G69" s="43"/>
      <c r="H69" s="43"/>
      <c r="I69" s="43"/>
      <c r="J69" s="43"/>
      <c r="K69" s="43"/>
      <c r="L69" s="43"/>
      <c r="M69" s="43"/>
      <c r="N69" s="43"/>
    </row>
    <row r="70" spans="1:14" x14ac:dyDescent="0.2">
      <c r="B70" s="32"/>
      <c r="C70" s="33"/>
      <c r="D70" s="33"/>
      <c r="E70" s="33"/>
      <c r="F70" s="33"/>
    </row>
    <row r="71" spans="1:14" x14ac:dyDescent="0.2">
      <c r="B71" s="32"/>
      <c r="C71" s="34"/>
      <c r="D71" s="34"/>
      <c r="E71" s="34"/>
      <c r="F71" s="34"/>
      <c r="G71" s="34"/>
      <c r="H71" s="34"/>
      <c r="I71" s="34"/>
      <c r="J71" s="34"/>
      <c r="K71" s="34"/>
      <c r="L71" s="34"/>
      <c r="M71" s="34"/>
      <c r="N71" s="34"/>
    </row>
    <row r="72" spans="1:14" x14ac:dyDescent="0.2">
      <c r="B72" s="32"/>
      <c r="C72" s="34"/>
      <c r="D72" s="34"/>
      <c r="E72" s="34"/>
      <c r="F72" s="34"/>
      <c r="G72" s="34"/>
      <c r="H72" s="34"/>
      <c r="I72" s="34"/>
      <c r="J72" s="34"/>
      <c r="K72" s="34"/>
      <c r="L72" s="34"/>
      <c r="M72" s="34"/>
      <c r="N72" s="34"/>
    </row>
    <row r="73" spans="1:14" x14ac:dyDescent="0.2">
      <c r="B73" s="32"/>
      <c r="C73" s="34"/>
      <c r="D73" s="34"/>
      <c r="E73" s="34"/>
      <c r="F73" s="34"/>
      <c r="G73" s="34"/>
      <c r="H73" s="34"/>
      <c r="I73" s="34"/>
      <c r="J73" s="34"/>
      <c r="K73" s="34"/>
      <c r="L73" s="34"/>
      <c r="M73" s="34"/>
      <c r="N73" s="34"/>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4E34853-2B22-6B40-83C7-F40C2BBC25B0}">
          <x14:formula1>
            <xm:f>Lists!$C$3:$C$12</xm:f>
          </x14:formula1>
          <xm:sqref>C56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63D84"/>
    <outlinePr summaryBelow="0" summaryRight="0"/>
  </sheetPr>
  <dimension ref="A1:EZ1007"/>
  <sheetViews>
    <sheetView showGridLines="0" zoomScale="90" zoomScaleNormal="90" workbookViewId="0">
      <pane xSplit="5" ySplit="16" topLeftCell="F17" activePane="bottomRight" state="frozen"/>
      <selection activeCell="N34" sqref="N34"/>
      <selection pane="topRight" activeCell="N34" sqref="N34"/>
      <selection pane="bottomLeft" activeCell="N34" sqref="N34"/>
      <selection pane="bottomRight" activeCell="G9" sqref="G9"/>
    </sheetView>
  </sheetViews>
  <sheetFormatPr baseColWidth="10" defaultColWidth="12.6640625" defaultRowHeight="15.75" customHeight="1" outlineLevelRow="1" outlineLevelCol="1" x14ac:dyDescent="0.2"/>
  <cols>
    <col min="1" max="1" width="4.5" style="2" customWidth="1"/>
    <col min="2" max="2" width="34.1640625" style="9" bestFit="1" customWidth="1"/>
    <col min="3" max="3" width="22.83203125" style="9" bestFit="1" customWidth="1"/>
    <col min="4" max="4" width="15" style="9" customWidth="1"/>
    <col min="5" max="5" width="15" style="9" bestFit="1" customWidth="1"/>
    <col min="6" max="6" width="19.1640625" style="9" bestFit="1" customWidth="1"/>
    <col min="7" max="7" width="29.1640625" style="10" bestFit="1" customWidth="1"/>
    <col min="8" max="8" width="8.33203125" style="9" customWidth="1"/>
    <col min="9" max="9" width="19" style="9" customWidth="1"/>
    <col min="10" max="10" width="17.83203125" style="9" customWidth="1"/>
    <col min="11" max="11" width="16" style="9" customWidth="1"/>
    <col min="12" max="12" width="1.6640625" style="2" customWidth="1"/>
    <col min="13" max="13" width="13.83203125" style="2" bestFit="1" customWidth="1"/>
    <col min="14" max="14" width="15.6640625" style="2" bestFit="1" customWidth="1"/>
    <col min="15" max="15" width="18.83203125" style="2" bestFit="1" customWidth="1"/>
    <col min="16" max="16" width="20.5" style="2" bestFit="1" customWidth="1"/>
    <col min="17" max="17" width="16.33203125" style="2" bestFit="1" customWidth="1"/>
    <col min="18" max="18" width="3.33203125" style="107" customWidth="1" collapsed="1"/>
    <col min="19" max="27" width="16.33203125" style="2" hidden="1" customWidth="1" outlineLevel="1"/>
    <col min="28" max="30" width="17.83203125" style="2" hidden="1" customWidth="1" outlineLevel="1"/>
    <col min="31" max="39" width="16.33203125" style="2" hidden="1" customWidth="1" outlineLevel="1"/>
    <col min="40" max="42" width="17.83203125" style="2" hidden="1" customWidth="1" outlineLevel="1"/>
    <col min="43" max="51" width="16.33203125" style="2" hidden="1" customWidth="1" outlineLevel="1"/>
    <col min="52" max="54" width="17.83203125" style="2" hidden="1" customWidth="1" outlineLevel="1"/>
    <col min="55" max="55" width="2.33203125" style="107" customWidth="1"/>
    <col min="56" max="56" width="14.5" style="2" bestFit="1" customWidth="1"/>
    <col min="57" max="57" width="14" style="2" bestFit="1" customWidth="1"/>
    <col min="58" max="60" width="14.83203125" style="2" bestFit="1" customWidth="1"/>
    <col min="61" max="61" width="14.5" style="2" bestFit="1" customWidth="1"/>
    <col min="62" max="64" width="14.83203125" style="2" bestFit="1" customWidth="1"/>
    <col min="65" max="65" width="14.5" style="2" bestFit="1" customWidth="1"/>
    <col min="66" max="67" width="14.83203125" style="2" bestFit="1" customWidth="1"/>
    <col min="68" max="68" width="2.33203125" style="5" customWidth="1" collapsed="1"/>
    <col min="69" max="77" width="16.33203125" style="2" hidden="1" customWidth="1" outlineLevel="1"/>
    <col min="78" max="80" width="17.83203125" style="2" hidden="1" customWidth="1" outlineLevel="1"/>
    <col min="81" max="89" width="16.33203125" style="2" hidden="1" customWidth="1" outlineLevel="1"/>
    <col min="90" max="92" width="17.83203125" style="2" hidden="1" customWidth="1" outlineLevel="1"/>
    <col min="93" max="101" width="16.33203125" style="2" hidden="1" customWidth="1" outlineLevel="1"/>
    <col min="102" max="104" width="17.83203125" style="2" hidden="1" customWidth="1" outlineLevel="1"/>
    <col min="105" max="105" width="4.33203125" style="2" customWidth="1"/>
    <col min="106" max="106" width="10.5" style="2" customWidth="1"/>
    <col min="107" max="117" width="12.6640625" style="2"/>
    <col min="118" max="118" width="3.6640625" style="2" customWidth="1"/>
    <col min="119" max="119" width="10.5" style="2" customWidth="1"/>
    <col min="120" max="130" width="12.6640625" style="2"/>
    <col min="131" max="131" width="3.83203125" style="2" customWidth="1"/>
    <col min="132" max="143" width="12.6640625" style="2"/>
    <col min="144" max="144" width="5.33203125" style="2" customWidth="1"/>
    <col min="145" max="16384" width="12.6640625" style="2"/>
  </cols>
  <sheetData>
    <row r="1" spans="1:156" s="153" customFormat="1" ht="20" x14ac:dyDescent="0.2">
      <c r="A1" s="148" t="s">
        <v>153</v>
      </c>
      <c r="B1" s="152"/>
    </row>
    <row r="2" spans="1:156" ht="11.25" customHeight="1" x14ac:dyDescent="0.2">
      <c r="B2" s="2"/>
      <c r="C2" s="2"/>
      <c r="D2" s="2"/>
      <c r="E2" s="2"/>
      <c r="F2" s="2"/>
      <c r="G2" s="2"/>
      <c r="H2" s="2"/>
      <c r="I2" s="2"/>
      <c r="J2" s="2"/>
      <c r="K2" s="2"/>
      <c r="R2" s="2"/>
      <c r="BP2" s="2"/>
    </row>
    <row r="3" spans="1:156" s="36" customFormat="1" ht="16" x14ac:dyDescent="0.2">
      <c r="B3" s="152" t="s">
        <v>0</v>
      </c>
      <c r="C3" s="49" t="s">
        <v>138</v>
      </c>
      <c r="S3" s="80"/>
      <c r="BC3" s="84"/>
    </row>
    <row r="4" spans="1:156" s="36" customFormat="1" ht="16" x14ac:dyDescent="0.2">
      <c r="B4" s="152" t="s">
        <v>1</v>
      </c>
      <c r="C4" s="49" t="s">
        <v>138</v>
      </c>
      <c r="S4" s="80"/>
      <c r="BC4" s="84"/>
    </row>
    <row r="5" spans="1:156" s="36" customFormat="1" ht="16" x14ac:dyDescent="0.2">
      <c r="B5" s="152" t="s">
        <v>151</v>
      </c>
      <c r="C5" s="49" t="s">
        <v>138</v>
      </c>
      <c r="S5" s="80"/>
      <c r="BC5" s="84"/>
    </row>
    <row r="6" spans="1:156" s="36" customFormat="1" ht="16" x14ac:dyDescent="0.2">
      <c r="B6" s="152" t="s">
        <v>152</v>
      </c>
      <c r="C6" s="49" t="s">
        <v>138</v>
      </c>
      <c r="S6" s="80"/>
      <c r="BC6" s="84"/>
    </row>
    <row r="7" spans="1:156" s="36" customFormat="1" ht="16" x14ac:dyDescent="0.2">
      <c r="B7" s="152" t="s">
        <v>137</v>
      </c>
      <c r="C7" s="49" t="s">
        <v>138</v>
      </c>
      <c r="S7" s="80"/>
      <c r="BC7" s="84"/>
    </row>
    <row r="8" spans="1:156" s="36" customFormat="1" ht="16" collapsed="1" x14ac:dyDescent="0.2">
      <c r="B8" s="152" t="s">
        <v>161</v>
      </c>
      <c r="C8" s="56">
        <v>2025</v>
      </c>
      <c r="S8" s="80"/>
      <c r="BC8" s="84"/>
      <c r="DB8" s="145" t="s">
        <v>166</v>
      </c>
      <c r="DC8" s="145"/>
      <c r="DD8" s="145"/>
      <c r="DE8" s="145"/>
      <c r="DF8" s="145"/>
      <c r="DG8" s="145"/>
      <c r="DH8" s="145"/>
      <c r="DI8" s="145"/>
      <c r="DJ8" s="145"/>
      <c r="DK8" s="145"/>
      <c r="DL8" s="145"/>
      <c r="DM8" s="145"/>
      <c r="DO8" s="163" t="s">
        <v>169</v>
      </c>
      <c r="DP8" s="163"/>
      <c r="DQ8" s="163"/>
      <c r="DR8" s="163"/>
      <c r="DS8" s="163"/>
      <c r="DT8" s="163"/>
      <c r="DU8" s="163"/>
      <c r="DV8" s="163"/>
      <c r="DW8" s="163"/>
      <c r="DX8" s="163"/>
      <c r="DY8" s="163"/>
      <c r="DZ8" s="163"/>
      <c r="EB8" s="164" t="s">
        <v>170</v>
      </c>
      <c r="EC8" s="164"/>
      <c r="ED8" s="164"/>
      <c r="EE8" s="164"/>
      <c r="EF8" s="164"/>
      <c r="EG8" s="164"/>
      <c r="EH8" s="164"/>
      <c r="EI8" s="164"/>
      <c r="EJ8" s="164"/>
      <c r="EK8" s="164"/>
      <c r="EL8" s="164"/>
      <c r="EM8" s="164"/>
      <c r="EO8" s="145" t="s">
        <v>171</v>
      </c>
      <c r="EP8" s="145"/>
      <c r="EQ8" s="145"/>
      <c r="ER8" s="145"/>
      <c r="ES8" s="145"/>
      <c r="ET8" s="145"/>
      <c r="EU8" s="145"/>
      <c r="EV8" s="145"/>
      <c r="EW8" s="145"/>
      <c r="EX8" s="145"/>
      <c r="EY8" s="145"/>
      <c r="EZ8" s="145"/>
    </row>
    <row r="9" spans="1:156" s="36" customFormat="1" ht="13" hidden="1" outlineLevel="1" x14ac:dyDescent="0.15">
      <c r="S9" s="81">
        <v>1</v>
      </c>
      <c r="T9" s="81">
        <v>2</v>
      </c>
      <c r="U9" s="81">
        <v>3</v>
      </c>
      <c r="V9" s="81">
        <v>4</v>
      </c>
      <c r="W9" s="81">
        <v>5</v>
      </c>
      <c r="X9" s="81">
        <v>6</v>
      </c>
      <c r="Y9" s="81">
        <v>7</v>
      </c>
      <c r="Z9" s="81">
        <v>8</v>
      </c>
      <c r="AA9" s="81">
        <v>9</v>
      </c>
      <c r="AB9" s="81">
        <v>10</v>
      </c>
      <c r="AC9" s="81">
        <v>11</v>
      </c>
      <c r="AD9" s="81">
        <v>12</v>
      </c>
      <c r="AE9" s="81">
        <v>13</v>
      </c>
      <c r="AF9" s="81">
        <v>14</v>
      </c>
      <c r="AG9" s="81">
        <v>15</v>
      </c>
      <c r="AH9" s="81">
        <v>16</v>
      </c>
      <c r="AI9" s="81">
        <v>17</v>
      </c>
      <c r="AJ9" s="81">
        <v>18</v>
      </c>
      <c r="AK9" s="81">
        <v>19</v>
      </c>
      <c r="AL9" s="81">
        <v>20</v>
      </c>
      <c r="AM9" s="81">
        <v>21</v>
      </c>
      <c r="AN9" s="81">
        <v>22</v>
      </c>
      <c r="AO9" s="81">
        <v>23</v>
      </c>
      <c r="AP9" s="81">
        <v>24</v>
      </c>
      <c r="AQ9" s="81">
        <v>25</v>
      </c>
      <c r="AR9" s="81">
        <v>26</v>
      </c>
      <c r="AS9" s="81">
        <v>27</v>
      </c>
      <c r="AT9" s="81">
        <v>28</v>
      </c>
      <c r="AU9" s="81">
        <v>29</v>
      </c>
      <c r="AV9" s="81">
        <v>30</v>
      </c>
      <c r="AW9" s="81">
        <v>31</v>
      </c>
      <c r="AX9" s="81">
        <v>32</v>
      </c>
      <c r="AY9" s="81">
        <v>33</v>
      </c>
      <c r="AZ9" s="81">
        <v>34</v>
      </c>
      <c r="BA9" s="81">
        <v>35</v>
      </c>
      <c r="BB9" s="81">
        <v>36</v>
      </c>
      <c r="BC9" s="84"/>
      <c r="DB9" s="97"/>
      <c r="DC9" s="97"/>
      <c r="DD9" s="97"/>
      <c r="DE9" s="97"/>
      <c r="DF9" s="97"/>
      <c r="DG9" s="97"/>
      <c r="DH9" s="97"/>
      <c r="DI9" s="97"/>
      <c r="DJ9" s="97"/>
      <c r="DK9" s="97"/>
      <c r="DL9" s="97"/>
      <c r="DM9" s="97"/>
      <c r="DO9" s="100"/>
      <c r="DP9" s="100"/>
      <c r="DQ9" s="100"/>
      <c r="DR9" s="100"/>
      <c r="DS9" s="100"/>
      <c r="DT9" s="100"/>
      <c r="DU9" s="100"/>
      <c r="DV9" s="100"/>
      <c r="DW9" s="100"/>
      <c r="DX9" s="100"/>
      <c r="DY9" s="100"/>
      <c r="DZ9" s="100"/>
      <c r="EB9" s="103"/>
      <c r="EC9" s="103"/>
      <c r="ED9" s="103"/>
      <c r="EE9" s="103"/>
      <c r="EF9" s="103"/>
      <c r="EG9" s="103"/>
      <c r="EH9" s="103"/>
      <c r="EI9" s="103"/>
      <c r="EJ9" s="103"/>
      <c r="EK9" s="103"/>
      <c r="EL9" s="103"/>
      <c r="EM9" s="103"/>
      <c r="EO9" s="97"/>
      <c r="EP9" s="97"/>
      <c r="EQ9" s="97"/>
      <c r="ER9" s="97"/>
      <c r="ES9" s="97"/>
      <c r="ET9" s="97"/>
      <c r="EU9" s="97"/>
      <c r="EV9" s="97"/>
      <c r="EW9" s="97"/>
      <c r="EX9" s="97"/>
      <c r="EY9" s="97"/>
      <c r="EZ9" s="97"/>
    </row>
    <row r="10" spans="1:156" s="36" customFormat="1" ht="13" hidden="1" outlineLevel="1" x14ac:dyDescent="0.15">
      <c r="S10" s="82">
        <f t="shared" ref="S10:BB10" si="0">(DATE($C$8,S$9,1))</f>
        <v>45658</v>
      </c>
      <c r="T10" s="82">
        <f t="shared" si="0"/>
        <v>45689</v>
      </c>
      <c r="U10" s="82">
        <f t="shared" si="0"/>
        <v>45717</v>
      </c>
      <c r="V10" s="82">
        <f t="shared" si="0"/>
        <v>45748</v>
      </c>
      <c r="W10" s="82">
        <f t="shared" si="0"/>
        <v>45778</v>
      </c>
      <c r="X10" s="82">
        <f t="shared" si="0"/>
        <v>45809</v>
      </c>
      <c r="Y10" s="82">
        <f t="shared" si="0"/>
        <v>45839</v>
      </c>
      <c r="Z10" s="82">
        <f t="shared" si="0"/>
        <v>45870</v>
      </c>
      <c r="AA10" s="82">
        <f t="shared" si="0"/>
        <v>45901</v>
      </c>
      <c r="AB10" s="82">
        <f t="shared" si="0"/>
        <v>45931</v>
      </c>
      <c r="AC10" s="82">
        <f t="shared" si="0"/>
        <v>45962</v>
      </c>
      <c r="AD10" s="82">
        <f t="shared" si="0"/>
        <v>45992</v>
      </c>
      <c r="AE10" s="82">
        <f t="shared" si="0"/>
        <v>46023</v>
      </c>
      <c r="AF10" s="82">
        <f t="shared" si="0"/>
        <v>46054</v>
      </c>
      <c r="AG10" s="82">
        <f t="shared" si="0"/>
        <v>46082</v>
      </c>
      <c r="AH10" s="82">
        <f t="shared" si="0"/>
        <v>46113</v>
      </c>
      <c r="AI10" s="82">
        <f t="shared" si="0"/>
        <v>46143</v>
      </c>
      <c r="AJ10" s="82">
        <f t="shared" si="0"/>
        <v>46174</v>
      </c>
      <c r="AK10" s="82">
        <f t="shared" si="0"/>
        <v>46204</v>
      </c>
      <c r="AL10" s="82">
        <f t="shared" si="0"/>
        <v>46235</v>
      </c>
      <c r="AM10" s="82">
        <f t="shared" si="0"/>
        <v>46266</v>
      </c>
      <c r="AN10" s="82">
        <f t="shared" si="0"/>
        <v>46296</v>
      </c>
      <c r="AO10" s="82">
        <f t="shared" si="0"/>
        <v>46327</v>
      </c>
      <c r="AP10" s="82">
        <f t="shared" si="0"/>
        <v>46357</v>
      </c>
      <c r="AQ10" s="82">
        <f t="shared" si="0"/>
        <v>46388</v>
      </c>
      <c r="AR10" s="82">
        <f t="shared" si="0"/>
        <v>46419</v>
      </c>
      <c r="AS10" s="82">
        <f t="shared" si="0"/>
        <v>46447</v>
      </c>
      <c r="AT10" s="82">
        <f t="shared" si="0"/>
        <v>46478</v>
      </c>
      <c r="AU10" s="82">
        <f t="shared" si="0"/>
        <v>46508</v>
      </c>
      <c r="AV10" s="82">
        <f t="shared" si="0"/>
        <v>46539</v>
      </c>
      <c r="AW10" s="82">
        <f t="shared" si="0"/>
        <v>46569</v>
      </c>
      <c r="AX10" s="82">
        <f t="shared" si="0"/>
        <v>46600</v>
      </c>
      <c r="AY10" s="82">
        <f t="shared" si="0"/>
        <v>46631</v>
      </c>
      <c r="AZ10" s="82">
        <f t="shared" si="0"/>
        <v>46661</v>
      </c>
      <c r="BA10" s="82">
        <f t="shared" si="0"/>
        <v>46692</v>
      </c>
      <c r="BB10" s="82">
        <f t="shared" si="0"/>
        <v>46722</v>
      </c>
      <c r="BC10" s="84"/>
      <c r="DB10" s="97"/>
      <c r="DC10" s="97"/>
      <c r="DD10" s="97"/>
      <c r="DE10" s="97"/>
      <c r="DF10" s="97"/>
      <c r="DG10" s="97"/>
      <c r="DH10" s="97"/>
      <c r="DI10" s="97"/>
      <c r="DJ10" s="97"/>
      <c r="DK10" s="97"/>
      <c r="DL10" s="97"/>
      <c r="DM10" s="97"/>
      <c r="DO10" s="100"/>
      <c r="DP10" s="100"/>
      <c r="DQ10" s="100"/>
      <c r="DR10" s="100"/>
      <c r="DS10" s="100"/>
      <c r="DT10" s="100"/>
      <c r="DU10" s="100"/>
      <c r="DV10" s="100"/>
      <c r="DW10" s="100"/>
      <c r="DX10" s="100"/>
      <c r="DY10" s="100"/>
      <c r="DZ10" s="100"/>
      <c r="EB10" s="103"/>
      <c r="EC10" s="103"/>
      <c r="ED10" s="103"/>
      <c r="EE10" s="103"/>
      <c r="EF10" s="103"/>
      <c r="EG10" s="103"/>
      <c r="EH10" s="103"/>
      <c r="EI10" s="103"/>
      <c r="EJ10" s="103"/>
      <c r="EK10" s="103"/>
      <c r="EL10" s="103"/>
      <c r="EM10" s="103"/>
      <c r="EO10" s="97"/>
      <c r="EP10" s="97"/>
      <c r="EQ10" s="97"/>
      <c r="ER10" s="97"/>
      <c r="ES10" s="97"/>
      <c r="ET10" s="97"/>
      <c r="EU10" s="97"/>
      <c r="EV10" s="97"/>
      <c r="EW10" s="97"/>
      <c r="EX10" s="97"/>
      <c r="EY10" s="97"/>
      <c r="EZ10" s="97"/>
    </row>
    <row r="11" spans="1:156" s="36" customFormat="1" ht="13" hidden="1" outlineLevel="1" x14ac:dyDescent="0.15">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4"/>
      <c r="DB11" s="97"/>
      <c r="DC11" s="97"/>
      <c r="DD11" s="97"/>
      <c r="DE11" s="97"/>
      <c r="DF11" s="97"/>
      <c r="DG11" s="97"/>
      <c r="DH11" s="97"/>
      <c r="DI11" s="97"/>
      <c r="DJ11" s="97"/>
      <c r="DK11" s="97"/>
      <c r="DL11" s="97"/>
      <c r="DM11" s="97"/>
      <c r="DO11" s="100"/>
      <c r="DP11" s="100"/>
      <c r="DQ11" s="100"/>
      <c r="DR11" s="100"/>
      <c r="DS11" s="100"/>
      <c r="DT11" s="100"/>
      <c r="DU11" s="100"/>
      <c r="DV11" s="100"/>
      <c r="DW11" s="100"/>
      <c r="DX11" s="100"/>
      <c r="DY11" s="100"/>
      <c r="DZ11" s="100"/>
      <c r="EB11" s="103"/>
      <c r="EC11" s="103"/>
      <c r="ED11" s="103"/>
      <c r="EE11" s="103"/>
      <c r="EF11" s="103"/>
      <c r="EG11" s="103"/>
      <c r="EH11" s="103"/>
      <c r="EI11" s="103"/>
      <c r="EJ11" s="103"/>
      <c r="EK11" s="103"/>
      <c r="EL11" s="103"/>
      <c r="EM11" s="103"/>
      <c r="EO11" s="97"/>
      <c r="EP11" s="97"/>
      <c r="EQ11" s="97"/>
      <c r="ER11" s="97"/>
      <c r="ES11" s="97"/>
      <c r="ET11" s="97"/>
      <c r="EU11" s="97"/>
      <c r="EV11" s="97"/>
      <c r="EW11" s="97"/>
      <c r="EX11" s="97"/>
      <c r="EY11" s="97"/>
      <c r="EZ11" s="97"/>
    </row>
    <row r="12" spans="1:156" s="36" customFormat="1" ht="13" hidden="1" outlineLevel="1" x14ac:dyDescent="0.15">
      <c r="S12" s="82">
        <f t="shared" ref="S12:BB12" si="1">EOMONTH(DATE($C$8,S$9,1),0)</f>
        <v>45688</v>
      </c>
      <c r="T12" s="82">
        <f t="shared" si="1"/>
        <v>45716</v>
      </c>
      <c r="U12" s="82">
        <f t="shared" si="1"/>
        <v>45747</v>
      </c>
      <c r="V12" s="82">
        <f t="shared" si="1"/>
        <v>45777</v>
      </c>
      <c r="W12" s="82">
        <f t="shared" si="1"/>
        <v>45808</v>
      </c>
      <c r="X12" s="82">
        <f t="shared" si="1"/>
        <v>45838</v>
      </c>
      <c r="Y12" s="82">
        <f t="shared" si="1"/>
        <v>45869</v>
      </c>
      <c r="Z12" s="82">
        <f t="shared" si="1"/>
        <v>45900</v>
      </c>
      <c r="AA12" s="82">
        <f t="shared" si="1"/>
        <v>45930</v>
      </c>
      <c r="AB12" s="82">
        <f t="shared" si="1"/>
        <v>45961</v>
      </c>
      <c r="AC12" s="82">
        <f t="shared" si="1"/>
        <v>45991</v>
      </c>
      <c r="AD12" s="82">
        <f t="shared" si="1"/>
        <v>46022</v>
      </c>
      <c r="AE12" s="82">
        <f t="shared" si="1"/>
        <v>46053</v>
      </c>
      <c r="AF12" s="82">
        <f t="shared" si="1"/>
        <v>46081</v>
      </c>
      <c r="AG12" s="82">
        <f t="shared" si="1"/>
        <v>46112</v>
      </c>
      <c r="AH12" s="82">
        <f t="shared" si="1"/>
        <v>46142</v>
      </c>
      <c r="AI12" s="82">
        <f t="shared" si="1"/>
        <v>46173</v>
      </c>
      <c r="AJ12" s="82">
        <f t="shared" si="1"/>
        <v>46203</v>
      </c>
      <c r="AK12" s="82">
        <f t="shared" si="1"/>
        <v>46234</v>
      </c>
      <c r="AL12" s="82">
        <f t="shared" si="1"/>
        <v>46265</v>
      </c>
      <c r="AM12" s="82">
        <f t="shared" si="1"/>
        <v>46295</v>
      </c>
      <c r="AN12" s="82">
        <f t="shared" si="1"/>
        <v>46326</v>
      </c>
      <c r="AO12" s="82">
        <f t="shared" si="1"/>
        <v>46356</v>
      </c>
      <c r="AP12" s="82">
        <f t="shared" si="1"/>
        <v>46387</v>
      </c>
      <c r="AQ12" s="82">
        <f t="shared" si="1"/>
        <v>46418</v>
      </c>
      <c r="AR12" s="82">
        <f t="shared" si="1"/>
        <v>46446</v>
      </c>
      <c r="AS12" s="82">
        <f t="shared" si="1"/>
        <v>46477</v>
      </c>
      <c r="AT12" s="82">
        <f t="shared" si="1"/>
        <v>46507</v>
      </c>
      <c r="AU12" s="82">
        <f t="shared" si="1"/>
        <v>46538</v>
      </c>
      <c r="AV12" s="82">
        <f t="shared" si="1"/>
        <v>46568</v>
      </c>
      <c r="AW12" s="82">
        <f t="shared" si="1"/>
        <v>46599</v>
      </c>
      <c r="AX12" s="82">
        <f t="shared" si="1"/>
        <v>46630</v>
      </c>
      <c r="AY12" s="82">
        <f t="shared" si="1"/>
        <v>46660</v>
      </c>
      <c r="AZ12" s="82">
        <f t="shared" si="1"/>
        <v>46691</v>
      </c>
      <c r="BA12" s="82">
        <f t="shared" si="1"/>
        <v>46721</v>
      </c>
      <c r="BB12" s="82">
        <f t="shared" si="1"/>
        <v>46752</v>
      </c>
      <c r="BC12" s="84"/>
      <c r="DB12" s="97"/>
      <c r="DC12" s="97"/>
      <c r="DD12" s="97"/>
      <c r="DE12" s="97"/>
      <c r="DF12" s="97"/>
      <c r="DG12" s="97"/>
      <c r="DH12" s="97"/>
      <c r="DI12" s="97"/>
      <c r="DJ12" s="97"/>
      <c r="DK12" s="97"/>
      <c r="DL12" s="97"/>
      <c r="DM12" s="97"/>
      <c r="DO12" s="100"/>
      <c r="DP12" s="100"/>
      <c r="DQ12" s="100"/>
      <c r="DR12" s="100"/>
      <c r="DS12" s="100"/>
      <c r="DT12" s="100"/>
      <c r="DU12" s="100"/>
      <c r="DV12" s="100"/>
      <c r="DW12" s="100"/>
      <c r="DX12" s="100"/>
      <c r="DY12" s="100"/>
      <c r="DZ12" s="100"/>
      <c r="EB12" s="103"/>
      <c r="EC12" s="103"/>
      <c r="ED12" s="103"/>
      <c r="EE12" s="103"/>
      <c r="EF12" s="103"/>
      <c r="EG12" s="103"/>
      <c r="EH12" s="103"/>
      <c r="EI12" s="103"/>
      <c r="EJ12" s="103"/>
      <c r="EK12" s="103"/>
      <c r="EL12" s="103"/>
      <c r="EM12" s="103"/>
      <c r="EO12" s="97"/>
      <c r="EP12" s="97"/>
      <c r="EQ12" s="97"/>
      <c r="ER12" s="97"/>
      <c r="ES12" s="97"/>
      <c r="ET12" s="97"/>
      <c r="EU12" s="97"/>
      <c r="EV12" s="97"/>
      <c r="EW12" s="97"/>
      <c r="EX12" s="97"/>
      <c r="EY12" s="97"/>
      <c r="EZ12" s="97"/>
    </row>
    <row r="13" spans="1:156" s="36" customFormat="1" ht="16" hidden="1" outlineLevel="1" x14ac:dyDescent="0.2">
      <c r="A13" s="50"/>
      <c r="D13" s="50"/>
      <c r="E13" s="50"/>
      <c r="F13" s="52"/>
      <c r="G13" s="51"/>
      <c r="H13" s="52"/>
      <c r="I13" s="52"/>
      <c r="J13" s="52"/>
      <c r="K13" s="52"/>
      <c r="L13" s="50"/>
      <c r="M13" s="52"/>
      <c r="N13" s="52"/>
      <c r="O13" s="52"/>
      <c r="P13" s="52"/>
      <c r="Q13" s="52"/>
      <c r="R13" s="50"/>
      <c r="S13" s="81">
        <f>_xlfn.DAYS(S12,S10)+1</f>
        <v>31</v>
      </c>
      <c r="T13" s="81">
        <f>_xlfn.DAYS(T12,T10)+1</f>
        <v>28</v>
      </c>
      <c r="U13" s="81">
        <f t="shared" ref="U13:AJ13" si="2">_xlfn.DAYS(U12,U10)+1</f>
        <v>31</v>
      </c>
      <c r="V13" s="81">
        <f t="shared" si="2"/>
        <v>30</v>
      </c>
      <c r="W13" s="81">
        <f t="shared" si="2"/>
        <v>31</v>
      </c>
      <c r="X13" s="81">
        <f t="shared" si="2"/>
        <v>30</v>
      </c>
      <c r="Y13" s="81">
        <f t="shared" si="2"/>
        <v>31</v>
      </c>
      <c r="Z13" s="81">
        <f t="shared" si="2"/>
        <v>31</v>
      </c>
      <c r="AA13" s="81">
        <f t="shared" si="2"/>
        <v>30</v>
      </c>
      <c r="AB13" s="81">
        <f t="shared" si="2"/>
        <v>31</v>
      </c>
      <c r="AC13" s="81">
        <f t="shared" si="2"/>
        <v>30</v>
      </c>
      <c r="AD13" s="81">
        <f t="shared" si="2"/>
        <v>31</v>
      </c>
      <c r="AE13" s="81">
        <f t="shared" si="2"/>
        <v>31</v>
      </c>
      <c r="AF13" s="81">
        <f t="shared" si="2"/>
        <v>28</v>
      </c>
      <c r="AG13" s="81">
        <f t="shared" si="2"/>
        <v>31</v>
      </c>
      <c r="AH13" s="81">
        <f t="shared" si="2"/>
        <v>30</v>
      </c>
      <c r="AI13" s="81">
        <f t="shared" si="2"/>
        <v>31</v>
      </c>
      <c r="AJ13" s="81">
        <f t="shared" si="2"/>
        <v>30</v>
      </c>
      <c r="AK13" s="81">
        <f t="shared" ref="AK13:BB13" si="3">_xlfn.DAYS(AK12,AK10)+1</f>
        <v>31</v>
      </c>
      <c r="AL13" s="81">
        <f t="shared" si="3"/>
        <v>31</v>
      </c>
      <c r="AM13" s="81">
        <f t="shared" si="3"/>
        <v>30</v>
      </c>
      <c r="AN13" s="81">
        <f t="shared" si="3"/>
        <v>31</v>
      </c>
      <c r="AO13" s="81">
        <f t="shared" si="3"/>
        <v>30</v>
      </c>
      <c r="AP13" s="81">
        <f t="shared" si="3"/>
        <v>31</v>
      </c>
      <c r="AQ13" s="81">
        <f t="shared" si="3"/>
        <v>31</v>
      </c>
      <c r="AR13" s="81">
        <f t="shared" si="3"/>
        <v>28</v>
      </c>
      <c r="AS13" s="81">
        <f t="shared" si="3"/>
        <v>31</v>
      </c>
      <c r="AT13" s="81">
        <f t="shared" si="3"/>
        <v>30</v>
      </c>
      <c r="AU13" s="81">
        <f t="shared" si="3"/>
        <v>31</v>
      </c>
      <c r="AV13" s="81">
        <f t="shared" si="3"/>
        <v>30</v>
      </c>
      <c r="AW13" s="81">
        <f t="shared" si="3"/>
        <v>31</v>
      </c>
      <c r="AX13" s="81">
        <f t="shared" si="3"/>
        <v>31</v>
      </c>
      <c r="AY13" s="81">
        <f t="shared" si="3"/>
        <v>30</v>
      </c>
      <c r="AZ13" s="81">
        <f t="shared" si="3"/>
        <v>31</v>
      </c>
      <c r="BA13" s="81">
        <f t="shared" si="3"/>
        <v>30</v>
      </c>
      <c r="BB13" s="81">
        <f t="shared" si="3"/>
        <v>31</v>
      </c>
      <c r="BC13" s="84"/>
      <c r="DB13" s="97"/>
      <c r="DC13" s="97"/>
      <c r="DD13" s="97"/>
      <c r="DE13" s="97"/>
      <c r="DF13" s="97"/>
      <c r="DG13" s="97"/>
      <c r="DH13" s="97"/>
      <c r="DI13" s="97"/>
      <c r="DJ13" s="97"/>
      <c r="DK13" s="97"/>
      <c r="DL13" s="97"/>
      <c r="DM13" s="97"/>
      <c r="DO13" s="100"/>
      <c r="DP13" s="100"/>
      <c r="DQ13" s="100"/>
      <c r="DR13" s="100"/>
      <c r="DS13" s="100"/>
      <c r="DT13" s="100"/>
      <c r="DU13" s="100"/>
      <c r="DV13" s="100"/>
      <c r="DW13" s="100"/>
      <c r="DX13" s="100"/>
      <c r="DY13" s="100"/>
      <c r="DZ13" s="100"/>
      <c r="EB13" s="103"/>
      <c r="EC13" s="103"/>
      <c r="ED13" s="103"/>
      <c r="EE13" s="103"/>
      <c r="EF13" s="103"/>
      <c r="EG13" s="103"/>
      <c r="EH13" s="103"/>
      <c r="EI13" s="103"/>
      <c r="EJ13" s="103"/>
      <c r="EK13" s="103"/>
      <c r="EL13" s="103"/>
      <c r="EM13" s="103"/>
      <c r="EO13" s="97"/>
      <c r="EP13" s="97"/>
      <c r="EQ13" s="97"/>
      <c r="ER13" s="97"/>
      <c r="ES13" s="97"/>
      <c r="ET13" s="97"/>
      <c r="EU13" s="97"/>
      <c r="EV13" s="97"/>
      <c r="EW13" s="97"/>
      <c r="EX13" s="97"/>
      <c r="EY13" s="97"/>
      <c r="EZ13" s="97"/>
    </row>
    <row r="14" spans="1:156" s="36" customFormat="1" ht="16" x14ac:dyDescent="0.2">
      <c r="A14" s="50"/>
      <c r="B14" s="51"/>
      <c r="C14" s="50"/>
      <c r="D14" s="50"/>
      <c r="E14" s="50"/>
      <c r="F14" s="52"/>
      <c r="G14" s="51"/>
      <c r="H14" s="52"/>
      <c r="I14" s="52"/>
      <c r="J14" s="52"/>
      <c r="K14" s="52"/>
      <c r="L14" s="50"/>
      <c r="M14" s="52"/>
      <c r="N14" s="52"/>
      <c r="O14" s="52"/>
      <c r="P14" s="52"/>
      <c r="Q14" s="52"/>
      <c r="R14" s="50"/>
      <c r="S14" s="157">
        <f>YEAR(S10)</f>
        <v>2025</v>
      </c>
      <c r="T14" s="157">
        <f t="shared" ref="T14:BB14" si="4">YEAR(T10)</f>
        <v>2025</v>
      </c>
      <c r="U14" s="157">
        <f t="shared" si="4"/>
        <v>2025</v>
      </c>
      <c r="V14" s="157">
        <f t="shared" si="4"/>
        <v>2025</v>
      </c>
      <c r="W14" s="157">
        <f t="shared" si="4"/>
        <v>2025</v>
      </c>
      <c r="X14" s="157">
        <f t="shared" si="4"/>
        <v>2025</v>
      </c>
      <c r="Y14" s="157">
        <f t="shared" si="4"/>
        <v>2025</v>
      </c>
      <c r="Z14" s="157">
        <f t="shared" si="4"/>
        <v>2025</v>
      </c>
      <c r="AA14" s="157">
        <f t="shared" si="4"/>
        <v>2025</v>
      </c>
      <c r="AB14" s="157">
        <f t="shared" si="4"/>
        <v>2025</v>
      </c>
      <c r="AC14" s="157">
        <f t="shared" si="4"/>
        <v>2025</v>
      </c>
      <c r="AD14" s="157">
        <f t="shared" si="4"/>
        <v>2025</v>
      </c>
      <c r="AE14" s="157">
        <f t="shared" si="4"/>
        <v>2026</v>
      </c>
      <c r="AF14" s="157">
        <f t="shared" si="4"/>
        <v>2026</v>
      </c>
      <c r="AG14" s="157">
        <f t="shared" si="4"/>
        <v>2026</v>
      </c>
      <c r="AH14" s="157">
        <f t="shared" si="4"/>
        <v>2026</v>
      </c>
      <c r="AI14" s="157">
        <f t="shared" si="4"/>
        <v>2026</v>
      </c>
      <c r="AJ14" s="157">
        <f t="shared" si="4"/>
        <v>2026</v>
      </c>
      <c r="AK14" s="157">
        <f t="shared" si="4"/>
        <v>2026</v>
      </c>
      <c r="AL14" s="157">
        <f t="shared" si="4"/>
        <v>2026</v>
      </c>
      <c r="AM14" s="157">
        <f t="shared" si="4"/>
        <v>2026</v>
      </c>
      <c r="AN14" s="157">
        <f t="shared" si="4"/>
        <v>2026</v>
      </c>
      <c r="AO14" s="157">
        <f t="shared" si="4"/>
        <v>2026</v>
      </c>
      <c r="AP14" s="157">
        <f t="shared" si="4"/>
        <v>2026</v>
      </c>
      <c r="AQ14" s="157">
        <f t="shared" si="4"/>
        <v>2027</v>
      </c>
      <c r="AR14" s="157">
        <f t="shared" si="4"/>
        <v>2027</v>
      </c>
      <c r="AS14" s="157">
        <f t="shared" si="4"/>
        <v>2027</v>
      </c>
      <c r="AT14" s="157">
        <f t="shared" si="4"/>
        <v>2027</v>
      </c>
      <c r="AU14" s="157">
        <f t="shared" si="4"/>
        <v>2027</v>
      </c>
      <c r="AV14" s="157">
        <f t="shared" si="4"/>
        <v>2027</v>
      </c>
      <c r="AW14" s="157">
        <f t="shared" si="4"/>
        <v>2027</v>
      </c>
      <c r="AX14" s="157">
        <f t="shared" si="4"/>
        <v>2027</v>
      </c>
      <c r="AY14" s="157">
        <f t="shared" si="4"/>
        <v>2027</v>
      </c>
      <c r="AZ14" s="157">
        <f t="shared" si="4"/>
        <v>2027</v>
      </c>
      <c r="BA14" s="157">
        <f t="shared" si="4"/>
        <v>2027</v>
      </c>
      <c r="BB14" s="157">
        <f t="shared" si="4"/>
        <v>2027</v>
      </c>
      <c r="BC14" s="84"/>
      <c r="BD14" s="157">
        <f>S14</f>
        <v>2025</v>
      </c>
      <c r="BE14" s="157">
        <f>V14</f>
        <v>2025</v>
      </c>
      <c r="BF14" s="157">
        <f>Y14</f>
        <v>2025</v>
      </c>
      <c r="BG14" s="157">
        <f>AB14</f>
        <v>2025</v>
      </c>
      <c r="BH14" s="157">
        <f>AE14</f>
        <v>2026</v>
      </c>
      <c r="BI14" s="157">
        <f>AH14</f>
        <v>2026</v>
      </c>
      <c r="BJ14" s="157">
        <f>AK14</f>
        <v>2026</v>
      </c>
      <c r="BK14" s="157">
        <f>AN14</f>
        <v>2026</v>
      </c>
      <c r="BL14" s="157">
        <f>AQ14</f>
        <v>2027</v>
      </c>
      <c r="BM14" s="157">
        <f>AT14</f>
        <v>2027</v>
      </c>
      <c r="BN14" s="157">
        <f>AW14</f>
        <v>2027</v>
      </c>
      <c r="BO14" s="157">
        <f>AZ14</f>
        <v>2027</v>
      </c>
      <c r="BP14" s="159"/>
      <c r="BQ14" s="157">
        <f t="shared" ref="BQ14:CZ14" si="5">S14</f>
        <v>2025</v>
      </c>
      <c r="BR14" s="157">
        <f t="shared" si="5"/>
        <v>2025</v>
      </c>
      <c r="BS14" s="157">
        <f t="shared" si="5"/>
        <v>2025</v>
      </c>
      <c r="BT14" s="157">
        <f t="shared" si="5"/>
        <v>2025</v>
      </c>
      <c r="BU14" s="157">
        <f t="shared" si="5"/>
        <v>2025</v>
      </c>
      <c r="BV14" s="157">
        <f t="shared" si="5"/>
        <v>2025</v>
      </c>
      <c r="BW14" s="157">
        <f t="shared" si="5"/>
        <v>2025</v>
      </c>
      <c r="BX14" s="157">
        <f t="shared" si="5"/>
        <v>2025</v>
      </c>
      <c r="BY14" s="157">
        <f t="shared" si="5"/>
        <v>2025</v>
      </c>
      <c r="BZ14" s="157">
        <f t="shared" si="5"/>
        <v>2025</v>
      </c>
      <c r="CA14" s="157">
        <f t="shared" si="5"/>
        <v>2025</v>
      </c>
      <c r="CB14" s="157">
        <f t="shared" si="5"/>
        <v>2025</v>
      </c>
      <c r="CC14" s="157">
        <f t="shared" si="5"/>
        <v>2026</v>
      </c>
      <c r="CD14" s="157">
        <f t="shared" si="5"/>
        <v>2026</v>
      </c>
      <c r="CE14" s="157">
        <f t="shared" si="5"/>
        <v>2026</v>
      </c>
      <c r="CF14" s="157">
        <f t="shared" si="5"/>
        <v>2026</v>
      </c>
      <c r="CG14" s="157">
        <f t="shared" si="5"/>
        <v>2026</v>
      </c>
      <c r="CH14" s="157">
        <f t="shared" si="5"/>
        <v>2026</v>
      </c>
      <c r="CI14" s="157">
        <f t="shared" si="5"/>
        <v>2026</v>
      </c>
      <c r="CJ14" s="157">
        <f t="shared" si="5"/>
        <v>2026</v>
      </c>
      <c r="CK14" s="157">
        <f t="shared" si="5"/>
        <v>2026</v>
      </c>
      <c r="CL14" s="157">
        <f t="shared" si="5"/>
        <v>2026</v>
      </c>
      <c r="CM14" s="157">
        <f t="shared" si="5"/>
        <v>2026</v>
      </c>
      <c r="CN14" s="157">
        <f t="shared" si="5"/>
        <v>2026</v>
      </c>
      <c r="CO14" s="157">
        <f t="shared" si="5"/>
        <v>2027</v>
      </c>
      <c r="CP14" s="157">
        <f t="shared" si="5"/>
        <v>2027</v>
      </c>
      <c r="CQ14" s="157">
        <f t="shared" si="5"/>
        <v>2027</v>
      </c>
      <c r="CR14" s="157">
        <f t="shared" si="5"/>
        <v>2027</v>
      </c>
      <c r="CS14" s="157">
        <f t="shared" si="5"/>
        <v>2027</v>
      </c>
      <c r="CT14" s="157">
        <f t="shared" si="5"/>
        <v>2027</v>
      </c>
      <c r="CU14" s="157">
        <f t="shared" si="5"/>
        <v>2027</v>
      </c>
      <c r="CV14" s="157">
        <f t="shared" si="5"/>
        <v>2027</v>
      </c>
      <c r="CW14" s="157">
        <f t="shared" si="5"/>
        <v>2027</v>
      </c>
      <c r="CX14" s="157">
        <f t="shared" si="5"/>
        <v>2027</v>
      </c>
      <c r="CY14" s="157">
        <f t="shared" si="5"/>
        <v>2027</v>
      </c>
      <c r="CZ14" s="157">
        <f t="shared" si="5"/>
        <v>2027</v>
      </c>
      <c r="DB14" s="98">
        <f>BD14</f>
        <v>2025</v>
      </c>
      <c r="DC14" s="98">
        <f t="shared" ref="DC14:DM14" si="6">BE14</f>
        <v>2025</v>
      </c>
      <c r="DD14" s="98">
        <f t="shared" si="6"/>
        <v>2025</v>
      </c>
      <c r="DE14" s="98">
        <f t="shared" si="6"/>
        <v>2025</v>
      </c>
      <c r="DF14" s="98">
        <f t="shared" si="6"/>
        <v>2026</v>
      </c>
      <c r="DG14" s="98">
        <f t="shared" si="6"/>
        <v>2026</v>
      </c>
      <c r="DH14" s="98">
        <f t="shared" si="6"/>
        <v>2026</v>
      </c>
      <c r="DI14" s="98">
        <f t="shared" si="6"/>
        <v>2026</v>
      </c>
      <c r="DJ14" s="98">
        <f t="shared" si="6"/>
        <v>2027</v>
      </c>
      <c r="DK14" s="98">
        <f t="shared" si="6"/>
        <v>2027</v>
      </c>
      <c r="DL14" s="98">
        <f t="shared" si="6"/>
        <v>2027</v>
      </c>
      <c r="DM14" s="98">
        <f t="shared" si="6"/>
        <v>2027</v>
      </c>
      <c r="DO14" s="101">
        <f>DB14</f>
        <v>2025</v>
      </c>
      <c r="DP14" s="101">
        <f t="shared" ref="DP14:DZ14" si="7">DC14</f>
        <v>2025</v>
      </c>
      <c r="DQ14" s="101">
        <f t="shared" si="7"/>
        <v>2025</v>
      </c>
      <c r="DR14" s="101">
        <f t="shared" si="7"/>
        <v>2025</v>
      </c>
      <c r="DS14" s="101">
        <f t="shared" si="7"/>
        <v>2026</v>
      </c>
      <c r="DT14" s="101">
        <f t="shared" si="7"/>
        <v>2026</v>
      </c>
      <c r="DU14" s="101">
        <f t="shared" si="7"/>
        <v>2026</v>
      </c>
      <c r="DV14" s="101">
        <f t="shared" si="7"/>
        <v>2026</v>
      </c>
      <c r="DW14" s="101">
        <f t="shared" si="7"/>
        <v>2027</v>
      </c>
      <c r="DX14" s="101">
        <f t="shared" si="7"/>
        <v>2027</v>
      </c>
      <c r="DY14" s="101">
        <f t="shared" si="7"/>
        <v>2027</v>
      </c>
      <c r="DZ14" s="101">
        <f t="shared" si="7"/>
        <v>2027</v>
      </c>
      <c r="EB14" s="104">
        <f>DO14</f>
        <v>2025</v>
      </c>
      <c r="EC14" s="104">
        <f t="shared" ref="EC14:EM14" si="8">DP14</f>
        <v>2025</v>
      </c>
      <c r="ED14" s="104">
        <f t="shared" si="8"/>
        <v>2025</v>
      </c>
      <c r="EE14" s="104">
        <f t="shared" si="8"/>
        <v>2025</v>
      </c>
      <c r="EF14" s="104">
        <f t="shared" si="8"/>
        <v>2026</v>
      </c>
      <c r="EG14" s="104">
        <f t="shared" si="8"/>
        <v>2026</v>
      </c>
      <c r="EH14" s="104">
        <f t="shared" si="8"/>
        <v>2026</v>
      </c>
      <c r="EI14" s="104">
        <f t="shared" si="8"/>
        <v>2026</v>
      </c>
      <c r="EJ14" s="104">
        <f t="shared" si="8"/>
        <v>2027</v>
      </c>
      <c r="EK14" s="104">
        <f t="shared" si="8"/>
        <v>2027</v>
      </c>
      <c r="EL14" s="104">
        <f t="shared" si="8"/>
        <v>2027</v>
      </c>
      <c r="EM14" s="104">
        <f t="shared" si="8"/>
        <v>2027</v>
      </c>
      <c r="EO14" s="98">
        <f>EB14</f>
        <v>2025</v>
      </c>
      <c r="EP14" s="98">
        <f t="shared" ref="EP14:EZ14" si="9">EC14</f>
        <v>2025</v>
      </c>
      <c r="EQ14" s="98">
        <f t="shared" si="9"/>
        <v>2025</v>
      </c>
      <c r="ER14" s="98">
        <f t="shared" si="9"/>
        <v>2025</v>
      </c>
      <c r="ES14" s="98">
        <f t="shared" si="9"/>
        <v>2026</v>
      </c>
      <c r="ET14" s="98">
        <f t="shared" si="9"/>
        <v>2026</v>
      </c>
      <c r="EU14" s="98">
        <f t="shared" si="9"/>
        <v>2026</v>
      </c>
      <c r="EV14" s="98">
        <f t="shared" si="9"/>
        <v>2026</v>
      </c>
      <c r="EW14" s="98">
        <f t="shared" si="9"/>
        <v>2027</v>
      </c>
      <c r="EX14" s="98">
        <f t="shared" si="9"/>
        <v>2027</v>
      </c>
      <c r="EY14" s="98">
        <f t="shared" si="9"/>
        <v>2027</v>
      </c>
      <c r="EZ14" s="98">
        <f t="shared" si="9"/>
        <v>2027</v>
      </c>
    </row>
    <row r="15" spans="1:156" s="36" customFormat="1" ht="16" x14ac:dyDescent="0.2">
      <c r="A15" s="50"/>
      <c r="B15" s="51"/>
      <c r="C15" s="50"/>
      <c r="D15" s="50"/>
      <c r="E15" s="50"/>
      <c r="F15" s="52"/>
      <c r="G15" s="51"/>
      <c r="H15" s="52"/>
      <c r="I15" s="52"/>
      <c r="J15" s="52"/>
      <c r="K15" s="52"/>
      <c r="L15" s="50"/>
      <c r="M15" s="52"/>
      <c r="N15" s="52"/>
      <c r="O15" s="52"/>
      <c r="P15" s="52"/>
      <c r="Q15" s="52"/>
      <c r="R15" s="110"/>
      <c r="S15" s="157" t="s">
        <v>114</v>
      </c>
      <c r="T15" s="157" t="s">
        <v>114</v>
      </c>
      <c r="U15" s="157" t="s">
        <v>114</v>
      </c>
      <c r="V15" s="157" t="s">
        <v>115</v>
      </c>
      <c r="W15" s="157" t="s">
        <v>115</v>
      </c>
      <c r="X15" s="157" t="s">
        <v>115</v>
      </c>
      <c r="Y15" s="157" t="s">
        <v>116</v>
      </c>
      <c r="Z15" s="157" t="s">
        <v>116</v>
      </c>
      <c r="AA15" s="157" t="s">
        <v>116</v>
      </c>
      <c r="AB15" s="157" t="s">
        <v>117</v>
      </c>
      <c r="AC15" s="157" t="s">
        <v>117</v>
      </c>
      <c r="AD15" s="157" t="s">
        <v>117</v>
      </c>
      <c r="AE15" s="157" t="s">
        <v>114</v>
      </c>
      <c r="AF15" s="157" t="s">
        <v>114</v>
      </c>
      <c r="AG15" s="157" t="s">
        <v>114</v>
      </c>
      <c r="AH15" s="157" t="s">
        <v>115</v>
      </c>
      <c r="AI15" s="157" t="s">
        <v>115</v>
      </c>
      <c r="AJ15" s="157" t="s">
        <v>115</v>
      </c>
      <c r="AK15" s="157" t="s">
        <v>116</v>
      </c>
      <c r="AL15" s="157" t="s">
        <v>116</v>
      </c>
      <c r="AM15" s="157" t="s">
        <v>116</v>
      </c>
      <c r="AN15" s="157" t="s">
        <v>117</v>
      </c>
      <c r="AO15" s="157" t="s">
        <v>117</v>
      </c>
      <c r="AP15" s="157" t="s">
        <v>117</v>
      </c>
      <c r="AQ15" s="157" t="s">
        <v>114</v>
      </c>
      <c r="AR15" s="157" t="s">
        <v>114</v>
      </c>
      <c r="AS15" s="157" t="s">
        <v>114</v>
      </c>
      <c r="AT15" s="157" t="s">
        <v>115</v>
      </c>
      <c r="AU15" s="157" t="s">
        <v>115</v>
      </c>
      <c r="AV15" s="157" t="s">
        <v>115</v>
      </c>
      <c r="AW15" s="157" t="s">
        <v>116</v>
      </c>
      <c r="AX15" s="157" t="s">
        <v>116</v>
      </c>
      <c r="AY15" s="157" t="s">
        <v>116</v>
      </c>
      <c r="AZ15" s="157" t="s">
        <v>117</v>
      </c>
      <c r="BA15" s="157" t="s">
        <v>117</v>
      </c>
      <c r="BB15" s="157" t="s">
        <v>117</v>
      </c>
      <c r="BC15" s="84"/>
      <c r="BD15" s="157" t="s">
        <v>114</v>
      </c>
      <c r="BE15" s="157" t="s">
        <v>115</v>
      </c>
      <c r="BF15" s="157" t="s">
        <v>116</v>
      </c>
      <c r="BG15" s="157" t="s">
        <v>117</v>
      </c>
      <c r="BH15" s="157" t="s">
        <v>114</v>
      </c>
      <c r="BI15" s="157" t="s">
        <v>115</v>
      </c>
      <c r="BJ15" s="157" t="s">
        <v>116</v>
      </c>
      <c r="BK15" s="157" t="s">
        <v>117</v>
      </c>
      <c r="BL15" s="157" t="s">
        <v>114</v>
      </c>
      <c r="BM15" s="157" t="s">
        <v>115</v>
      </c>
      <c r="BN15" s="157" t="s">
        <v>116</v>
      </c>
      <c r="BO15" s="157" t="s">
        <v>117</v>
      </c>
      <c r="BP15" s="159"/>
      <c r="BQ15" s="157" t="s">
        <v>114</v>
      </c>
      <c r="BR15" s="157" t="s">
        <v>114</v>
      </c>
      <c r="BS15" s="157" t="s">
        <v>114</v>
      </c>
      <c r="BT15" s="157" t="s">
        <v>115</v>
      </c>
      <c r="BU15" s="157" t="s">
        <v>115</v>
      </c>
      <c r="BV15" s="157" t="s">
        <v>115</v>
      </c>
      <c r="BW15" s="157" t="s">
        <v>116</v>
      </c>
      <c r="BX15" s="157" t="s">
        <v>116</v>
      </c>
      <c r="BY15" s="157" t="s">
        <v>116</v>
      </c>
      <c r="BZ15" s="157" t="s">
        <v>117</v>
      </c>
      <c r="CA15" s="157" t="s">
        <v>117</v>
      </c>
      <c r="CB15" s="157" t="s">
        <v>117</v>
      </c>
      <c r="CC15" s="157" t="s">
        <v>114</v>
      </c>
      <c r="CD15" s="157" t="s">
        <v>114</v>
      </c>
      <c r="CE15" s="157" t="s">
        <v>114</v>
      </c>
      <c r="CF15" s="157" t="s">
        <v>115</v>
      </c>
      <c r="CG15" s="157" t="s">
        <v>115</v>
      </c>
      <c r="CH15" s="157" t="s">
        <v>115</v>
      </c>
      <c r="CI15" s="157" t="s">
        <v>116</v>
      </c>
      <c r="CJ15" s="157" t="s">
        <v>116</v>
      </c>
      <c r="CK15" s="157" t="s">
        <v>116</v>
      </c>
      <c r="CL15" s="157" t="s">
        <v>117</v>
      </c>
      <c r="CM15" s="157" t="s">
        <v>117</v>
      </c>
      <c r="CN15" s="157" t="s">
        <v>117</v>
      </c>
      <c r="CO15" s="157" t="s">
        <v>114</v>
      </c>
      <c r="CP15" s="157" t="s">
        <v>114</v>
      </c>
      <c r="CQ15" s="157" t="s">
        <v>114</v>
      </c>
      <c r="CR15" s="157" t="s">
        <v>115</v>
      </c>
      <c r="CS15" s="157" t="s">
        <v>115</v>
      </c>
      <c r="CT15" s="157" t="s">
        <v>115</v>
      </c>
      <c r="CU15" s="157" t="s">
        <v>116</v>
      </c>
      <c r="CV15" s="157" t="s">
        <v>116</v>
      </c>
      <c r="CW15" s="157" t="s">
        <v>116</v>
      </c>
      <c r="CX15" s="157" t="s">
        <v>117</v>
      </c>
      <c r="CY15" s="157" t="s">
        <v>117</v>
      </c>
      <c r="CZ15" s="157" t="s">
        <v>117</v>
      </c>
      <c r="DB15" s="98" t="s">
        <v>114</v>
      </c>
      <c r="DC15" s="98" t="s">
        <v>115</v>
      </c>
      <c r="DD15" s="98" t="s">
        <v>116</v>
      </c>
      <c r="DE15" s="98" t="s">
        <v>117</v>
      </c>
      <c r="DF15" s="98" t="s">
        <v>114</v>
      </c>
      <c r="DG15" s="98" t="s">
        <v>115</v>
      </c>
      <c r="DH15" s="98" t="s">
        <v>116</v>
      </c>
      <c r="DI15" s="98" t="s">
        <v>117</v>
      </c>
      <c r="DJ15" s="98" t="s">
        <v>114</v>
      </c>
      <c r="DK15" s="98" t="s">
        <v>115</v>
      </c>
      <c r="DL15" s="98" t="s">
        <v>116</v>
      </c>
      <c r="DM15" s="98" t="s">
        <v>117</v>
      </c>
      <c r="DO15" s="101" t="s">
        <v>114</v>
      </c>
      <c r="DP15" s="101" t="s">
        <v>115</v>
      </c>
      <c r="DQ15" s="101" t="s">
        <v>116</v>
      </c>
      <c r="DR15" s="101" t="s">
        <v>117</v>
      </c>
      <c r="DS15" s="101" t="s">
        <v>114</v>
      </c>
      <c r="DT15" s="101" t="s">
        <v>115</v>
      </c>
      <c r="DU15" s="101" t="s">
        <v>116</v>
      </c>
      <c r="DV15" s="101" t="s">
        <v>117</v>
      </c>
      <c r="DW15" s="101" t="s">
        <v>114</v>
      </c>
      <c r="DX15" s="101" t="s">
        <v>115</v>
      </c>
      <c r="DY15" s="101" t="s">
        <v>116</v>
      </c>
      <c r="DZ15" s="101" t="s">
        <v>117</v>
      </c>
      <c r="EB15" s="104" t="s">
        <v>114</v>
      </c>
      <c r="EC15" s="104" t="s">
        <v>115</v>
      </c>
      <c r="ED15" s="104" t="s">
        <v>116</v>
      </c>
      <c r="EE15" s="104" t="s">
        <v>117</v>
      </c>
      <c r="EF15" s="104" t="s">
        <v>114</v>
      </c>
      <c r="EG15" s="104" t="s">
        <v>115</v>
      </c>
      <c r="EH15" s="104" t="s">
        <v>116</v>
      </c>
      <c r="EI15" s="104" t="s">
        <v>117</v>
      </c>
      <c r="EJ15" s="104" t="s">
        <v>114</v>
      </c>
      <c r="EK15" s="104" t="s">
        <v>115</v>
      </c>
      <c r="EL15" s="104" t="s">
        <v>116</v>
      </c>
      <c r="EM15" s="104" t="s">
        <v>117</v>
      </c>
      <c r="EO15" s="98" t="s">
        <v>114</v>
      </c>
      <c r="EP15" s="98" t="s">
        <v>115</v>
      </c>
      <c r="EQ15" s="98" t="s">
        <v>116</v>
      </c>
      <c r="ER15" s="98" t="s">
        <v>117</v>
      </c>
      <c r="ES15" s="98" t="s">
        <v>114</v>
      </c>
      <c r="ET15" s="98" t="s">
        <v>115</v>
      </c>
      <c r="EU15" s="98" t="s">
        <v>116</v>
      </c>
      <c r="EV15" s="98" t="s">
        <v>117</v>
      </c>
      <c r="EW15" s="98" t="s">
        <v>114</v>
      </c>
      <c r="EX15" s="98" t="s">
        <v>115</v>
      </c>
      <c r="EY15" s="98" t="s">
        <v>116</v>
      </c>
      <c r="EZ15" s="98" t="s">
        <v>117</v>
      </c>
    </row>
    <row r="16" spans="1:156" s="55" customFormat="1" ht="34" x14ac:dyDescent="0.2">
      <c r="A16" s="54"/>
      <c r="B16" s="154" t="s">
        <v>99</v>
      </c>
      <c r="C16" s="154" t="s">
        <v>4</v>
      </c>
      <c r="D16" s="155" t="s">
        <v>2</v>
      </c>
      <c r="E16" s="155" t="s">
        <v>3</v>
      </c>
      <c r="F16" s="155" t="s">
        <v>5</v>
      </c>
      <c r="G16" s="154" t="s">
        <v>75</v>
      </c>
      <c r="H16" s="155" t="s">
        <v>113</v>
      </c>
      <c r="I16" s="155" t="s">
        <v>6</v>
      </c>
      <c r="J16" s="155" t="s">
        <v>7</v>
      </c>
      <c r="K16" s="155" t="s">
        <v>8</v>
      </c>
      <c r="L16" s="156"/>
      <c r="M16" s="155" t="s">
        <v>9</v>
      </c>
      <c r="N16" s="155" t="s">
        <v>10</v>
      </c>
      <c r="O16" s="155" t="s">
        <v>11</v>
      </c>
      <c r="P16" s="155" t="s">
        <v>12</v>
      </c>
      <c r="Q16" s="155" t="s">
        <v>13</v>
      </c>
      <c r="R16" s="111"/>
      <c r="S16" s="158">
        <f>S12</f>
        <v>45688</v>
      </c>
      <c r="T16" s="158">
        <f>EOMONTH(S16,1)</f>
        <v>45716</v>
      </c>
      <c r="U16" s="158">
        <f t="shared" ref="U16:AP16" si="10">EOMONTH(T16,1)</f>
        <v>45747</v>
      </c>
      <c r="V16" s="158">
        <f t="shared" si="10"/>
        <v>45777</v>
      </c>
      <c r="W16" s="158">
        <f t="shared" si="10"/>
        <v>45808</v>
      </c>
      <c r="X16" s="158">
        <f t="shared" si="10"/>
        <v>45838</v>
      </c>
      <c r="Y16" s="158">
        <f t="shared" si="10"/>
        <v>45869</v>
      </c>
      <c r="Z16" s="158">
        <f t="shared" si="10"/>
        <v>45900</v>
      </c>
      <c r="AA16" s="158">
        <f t="shared" si="10"/>
        <v>45930</v>
      </c>
      <c r="AB16" s="158">
        <f t="shared" si="10"/>
        <v>45961</v>
      </c>
      <c r="AC16" s="158">
        <f t="shared" si="10"/>
        <v>45991</v>
      </c>
      <c r="AD16" s="158">
        <f t="shared" si="10"/>
        <v>46022</v>
      </c>
      <c r="AE16" s="158">
        <f t="shared" si="10"/>
        <v>46053</v>
      </c>
      <c r="AF16" s="158">
        <f t="shared" si="10"/>
        <v>46081</v>
      </c>
      <c r="AG16" s="158">
        <f t="shared" si="10"/>
        <v>46112</v>
      </c>
      <c r="AH16" s="158">
        <f t="shared" si="10"/>
        <v>46142</v>
      </c>
      <c r="AI16" s="158">
        <f t="shared" si="10"/>
        <v>46173</v>
      </c>
      <c r="AJ16" s="158">
        <f t="shared" si="10"/>
        <v>46203</v>
      </c>
      <c r="AK16" s="158">
        <f t="shared" si="10"/>
        <v>46234</v>
      </c>
      <c r="AL16" s="158">
        <f t="shared" si="10"/>
        <v>46265</v>
      </c>
      <c r="AM16" s="158">
        <f t="shared" si="10"/>
        <v>46295</v>
      </c>
      <c r="AN16" s="158">
        <f t="shared" si="10"/>
        <v>46326</v>
      </c>
      <c r="AO16" s="158">
        <f t="shared" si="10"/>
        <v>46356</v>
      </c>
      <c r="AP16" s="158">
        <f t="shared" si="10"/>
        <v>46387</v>
      </c>
      <c r="AQ16" s="158">
        <f t="shared" ref="AQ16:BB16" si="11">EOMONTH(AP16,1)</f>
        <v>46418</v>
      </c>
      <c r="AR16" s="158">
        <f t="shared" si="11"/>
        <v>46446</v>
      </c>
      <c r="AS16" s="158">
        <f t="shared" si="11"/>
        <v>46477</v>
      </c>
      <c r="AT16" s="158">
        <f t="shared" si="11"/>
        <v>46507</v>
      </c>
      <c r="AU16" s="158">
        <f t="shared" si="11"/>
        <v>46538</v>
      </c>
      <c r="AV16" s="158">
        <f t="shared" si="11"/>
        <v>46568</v>
      </c>
      <c r="AW16" s="158">
        <f t="shared" si="11"/>
        <v>46599</v>
      </c>
      <c r="AX16" s="158">
        <f t="shared" si="11"/>
        <v>46630</v>
      </c>
      <c r="AY16" s="158">
        <f t="shared" si="11"/>
        <v>46660</v>
      </c>
      <c r="AZ16" s="158">
        <f t="shared" si="11"/>
        <v>46691</v>
      </c>
      <c r="BA16" s="158">
        <f t="shared" si="11"/>
        <v>46721</v>
      </c>
      <c r="BB16" s="158">
        <f t="shared" si="11"/>
        <v>46752</v>
      </c>
      <c r="BC16" s="84"/>
      <c r="BD16" s="159"/>
      <c r="BE16" s="159"/>
      <c r="BF16" s="159"/>
      <c r="BG16" s="159"/>
      <c r="BH16" s="159"/>
      <c r="BI16" s="159"/>
      <c r="BJ16" s="159"/>
      <c r="BK16" s="159"/>
      <c r="BL16" s="159"/>
      <c r="BM16" s="159"/>
      <c r="BN16" s="159"/>
      <c r="BO16" s="159"/>
      <c r="BP16" s="159"/>
      <c r="BQ16" s="158">
        <f>About!N13</f>
        <v>45658</v>
      </c>
      <c r="BR16" s="158">
        <f t="shared" ref="BR16:CZ16" si="12">EOMONTH(BQ16,1)</f>
        <v>45716</v>
      </c>
      <c r="BS16" s="158">
        <f t="shared" si="12"/>
        <v>45747</v>
      </c>
      <c r="BT16" s="158">
        <f t="shared" si="12"/>
        <v>45777</v>
      </c>
      <c r="BU16" s="158">
        <f t="shared" si="12"/>
        <v>45808</v>
      </c>
      <c r="BV16" s="158">
        <f t="shared" si="12"/>
        <v>45838</v>
      </c>
      <c r="BW16" s="158">
        <f t="shared" si="12"/>
        <v>45869</v>
      </c>
      <c r="BX16" s="158">
        <f t="shared" si="12"/>
        <v>45900</v>
      </c>
      <c r="BY16" s="158">
        <f t="shared" si="12"/>
        <v>45930</v>
      </c>
      <c r="BZ16" s="158">
        <f t="shared" si="12"/>
        <v>45961</v>
      </c>
      <c r="CA16" s="158">
        <f t="shared" si="12"/>
        <v>45991</v>
      </c>
      <c r="CB16" s="158">
        <f t="shared" si="12"/>
        <v>46022</v>
      </c>
      <c r="CC16" s="158">
        <f t="shared" si="12"/>
        <v>46053</v>
      </c>
      <c r="CD16" s="158">
        <f t="shared" si="12"/>
        <v>46081</v>
      </c>
      <c r="CE16" s="158">
        <f t="shared" si="12"/>
        <v>46112</v>
      </c>
      <c r="CF16" s="158">
        <f t="shared" si="12"/>
        <v>46142</v>
      </c>
      <c r="CG16" s="158">
        <f t="shared" si="12"/>
        <v>46173</v>
      </c>
      <c r="CH16" s="158">
        <f t="shared" si="12"/>
        <v>46203</v>
      </c>
      <c r="CI16" s="158">
        <f t="shared" si="12"/>
        <v>46234</v>
      </c>
      <c r="CJ16" s="158">
        <f t="shared" si="12"/>
        <v>46265</v>
      </c>
      <c r="CK16" s="158">
        <f t="shared" si="12"/>
        <v>46295</v>
      </c>
      <c r="CL16" s="158">
        <f t="shared" si="12"/>
        <v>46326</v>
      </c>
      <c r="CM16" s="158">
        <f t="shared" si="12"/>
        <v>46356</v>
      </c>
      <c r="CN16" s="158">
        <f t="shared" si="12"/>
        <v>46387</v>
      </c>
      <c r="CO16" s="158">
        <f t="shared" si="12"/>
        <v>46418</v>
      </c>
      <c r="CP16" s="158">
        <f t="shared" si="12"/>
        <v>46446</v>
      </c>
      <c r="CQ16" s="158">
        <f t="shared" si="12"/>
        <v>46477</v>
      </c>
      <c r="CR16" s="158">
        <f t="shared" si="12"/>
        <v>46507</v>
      </c>
      <c r="CS16" s="158">
        <f t="shared" si="12"/>
        <v>46538</v>
      </c>
      <c r="CT16" s="158">
        <f t="shared" si="12"/>
        <v>46568</v>
      </c>
      <c r="CU16" s="158">
        <f t="shared" si="12"/>
        <v>46599</v>
      </c>
      <c r="CV16" s="158">
        <f t="shared" si="12"/>
        <v>46630</v>
      </c>
      <c r="CW16" s="158">
        <f t="shared" si="12"/>
        <v>46660</v>
      </c>
      <c r="CX16" s="158">
        <f t="shared" si="12"/>
        <v>46691</v>
      </c>
      <c r="CY16" s="158">
        <f t="shared" si="12"/>
        <v>46721</v>
      </c>
      <c r="CZ16" s="158">
        <f t="shared" si="12"/>
        <v>46752</v>
      </c>
      <c r="DA16" s="36"/>
      <c r="DB16" s="99"/>
      <c r="DC16" s="99"/>
      <c r="DD16" s="99"/>
      <c r="DE16" s="99"/>
      <c r="DF16" s="99"/>
      <c r="DG16" s="99"/>
      <c r="DH16" s="99"/>
      <c r="DI16" s="99"/>
      <c r="DJ16" s="99"/>
      <c r="DK16" s="99"/>
      <c r="DL16" s="99"/>
      <c r="DM16" s="99"/>
      <c r="DO16" s="102"/>
      <c r="DP16" s="102"/>
      <c r="DQ16" s="102"/>
      <c r="DR16" s="102"/>
      <c r="DS16" s="102"/>
      <c r="DT16" s="102"/>
      <c r="DU16" s="102"/>
      <c r="DV16" s="102"/>
      <c r="DW16" s="102"/>
      <c r="DX16" s="102"/>
      <c r="DY16" s="102"/>
      <c r="DZ16" s="102"/>
      <c r="EB16" s="105"/>
      <c r="EC16" s="105"/>
      <c r="ED16" s="105"/>
      <c r="EE16" s="105"/>
      <c r="EF16" s="105"/>
      <c r="EG16" s="105"/>
      <c r="EH16" s="105"/>
      <c r="EI16" s="105"/>
      <c r="EJ16" s="105"/>
      <c r="EK16" s="105"/>
      <c r="EL16" s="105"/>
      <c r="EM16" s="105"/>
      <c r="EO16" s="106"/>
      <c r="EP16" s="106"/>
      <c r="EQ16" s="106"/>
      <c r="ER16" s="106"/>
      <c r="ES16" s="106"/>
      <c r="ET16" s="106"/>
      <c r="EU16" s="106"/>
      <c r="EV16" s="106"/>
      <c r="EW16" s="106"/>
      <c r="EX16" s="106"/>
      <c r="EY16" s="106"/>
      <c r="EZ16" s="106"/>
    </row>
    <row r="17" spans="1:156" s="36" customFormat="1" ht="16" x14ac:dyDescent="0.2">
      <c r="A17" s="50"/>
      <c r="B17" s="56" t="s">
        <v>18</v>
      </c>
      <c r="C17" s="49" t="s">
        <v>14</v>
      </c>
      <c r="D17" s="57">
        <v>45017</v>
      </c>
      <c r="E17" s="57">
        <v>51500</v>
      </c>
      <c r="F17" s="58">
        <v>250000</v>
      </c>
      <c r="G17" s="56" t="s">
        <v>76</v>
      </c>
      <c r="H17" s="59">
        <v>350</v>
      </c>
      <c r="I17" s="59" t="s">
        <v>15</v>
      </c>
      <c r="J17" s="60">
        <v>0.2</v>
      </c>
      <c r="K17" s="60">
        <v>0.1</v>
      </c>
      <c r="L17" s="61"/>
      <c r="M17" s="62">
        <f t="shared" ref="M17:M48" si="13">COUNTIF($H:$H,$H17)</f>
        <v>1</v>
      </c>
      <c r="N17" s="63">
        <f t="shared" ref="N17:N48" si="14">F17/12</f>
        <v>20833.333333333332</v>
      </c>
      <c r="O17" s="63">
        <f t="shared" ref="O17:O48" si="15">K17*$N17</f>
        <v>2083.3333333333335</v>
      </c>
      <c r="P17" s="63">
        <f t="shared" ref="P17:P48" si="16">IF($I17="Yes",J17*$N17,0)</f>
        <v>4166.666666666667</v>
      </c>
      <c r="Q17" s="63">
        <f>ROUND(IF($M17&gt;1,"Check for duplicates", SUM(N17:P17)),2)</f>
        <v>27083.33</v>
      </c>
      <c r="R17" s="111"/>
      <c r="S17" s="64">
        <f>ROUND(IF(AND($D17&lt;S$10,$E17&gt;S$12),$Q17,IF(AND($D17&gt;=S$10,$D17&lt;=S$12),$Q17*(S$13+1-DAY($D17))/S$13,IF(AND($E17&gt;=S$10,$E17&lt;=S$12),$Q17*DAY($E17)/S$13,0))),2)</f>
        <v>27083.33</v>
      </c>
      <c r="T17" s="64">
        <f>ROUND(IF(AND($D17&lt;T$10,$E17&gt;T$12),$Q17,IF(AND($D17&gt;=T$10,$D17&lt;=T$12),$Q17*(T$13+1-DAY($D17))/T$13,IF(AND($E17&gt;=T$10,$E17&lt;=T$12),$Q17*DAY($E17)/T$13,0))),2)</f>
        <v>27083.33</v>
      </c>
      <c r="U17" s="64">
        <f>ROUND(IF(AND($D17&lt;U$10,$E17&gt;U$12),$Q17,IF(AND($D17&gt;=U$10,$D17&lt;=U$12),$Q17*(U$13+1-DAY($D17))/U$13,IF(AND($E17&gt;=U$10,$E17&lt;=U$12),$Q17*DAY($E17)/U$13,0))),2)</f>
        <v>27083.33</v>
      </c>
      <c r="V17" s="64">
        <f>ROUND(IF(AND($D17&lt;V$10,$E17&gt;V$12),$Q17,IF(AND($D17&gt;=V$10,$D17&lt;=V$12),$Q17*(V$13+1-DAY($D17))/V$13,IF(AND($E17&gt;=V$10,$E17&lt;=V$12),$Q17*DAY($E17)/V$13,0))),2)</f>
        <v>27083.33</v>
      </c>
      <c r="W17" s="64">
        <f>ROUND(IF(AND($D17&lt;W$10,$E17&gt;W$12),$Q17,IF(AND($D17&gt;=W$10,$D17&lt;=W$12),$Q17*(W$13+1-DAY($D17))/W$13,IF(AND($E17&gt;=W$10,$E17&lt;=W$12),$Q17*DAY($E17)/W$13,0))),2)</f>
        <v>27083.33</v>
      </c>
      <c r="X17" s="64">
        <f>ROUND(IF(AND($D17&lt;X$10,$E17&gt;X$12),$Q17,IF(AND($D17&gt;=X$10,$D17&lt;=X$12),$Q17*(X$13+1-DAY($D17))/X$13,IF(AND($E17&gt;=X$10,$E17&lt;=X$12),$Q17*DAY($E17)/X$13,0))),2)</f>
        <v>27083.33</v>
      </c>
      <c r="Y17" s="64">
        <f>ROUND(IF(AND($D17&lt;Y$10,$E17&gt;Y$12),$Q17,IF(AND($D17&gt;=Y$10,$D17&lt;=Y$12),$Q17*(Y$13+1-DAY($D17))/Y$13,IF(AND($E17&gt;=Y$10,$E17&lt;=Y$12),$Q17*DAY($E17)/Y$13,0))),2)</f>
        <v>27083.33</v>
      </c>
      <c r="Z17" s="64">
        <f>ROUND(IF(AND($D17&lt;Z$10,$E17&gt;Z$12),$Q17,IF(AND($D17&gt;=Z$10,$D17&lt;=Z$12),$Q17*(Z$13+1-DAY($D17))/Z$13,IF(AND($E17&gt;=Z$10,$E17&lt;=Z$12),$Q17*DAY($E17)/Z$13,0))),2)</f>
        <v>27083.33</v>
      </c>
      <c r="AA17" s="64">
        <f>ROUND(IF(AND($D17&lt;AA$10,$E17&gt;AA$12),$Q17,IF(AND($D17&gt;=AA$10,$D17&lt;=AA$12),$Q17*(AA$13+1-DAY($D17))/AA$13,IF(AND($E17&gt;=AA$10,$E17&lt;=AA$12),$Q17*DAY($E17)/AA$13,0))),2)</f>
        <v>27083.33</v>
      </c>
      <c r="AB17" s="64">
        <f>ROUND(IF(AND($D17&lt;AB$10,$E17&gt;AB$12),$Q17,IF(AND($D17&gt;=AB$10,$D17&lt;=AB$12),$Q17*(AB$13+1-DAY($D17))/AB$13,IF(AND($E17&gt;=AB$10,$E17&lt;=AB$12),$Q17*DAY($E17)/AB$13,0))),2)</f>
        <v>27083.33</v>
      </c>
      <c r="AC17" s="64">
        <f>ROUND(IF(AND($D17&lt;AC$10,$E17&gt;AC$12),$Q17,IF(AND($D17&gt;=AC$10,$D17&lt;=AC$12),$Q17*(AC$13+1-DAY($D17))/AC$13,IF(AND($E17&gt;=AC$10,$E17&lt;=AC$12),$Q17*DAY($E17)/AC$13,0))),2)</f>
        <v>27083.33</v>
      </c>
      <c r="AD17" s="64">
        <f>ROUND(IF(AND($D17&lt;AD$10,$E17&gt;AD$12),$Q17,IF(AND($D17&gt;=AD$10,$D17&lt;=AD$12),$Q17*(AD$13+1-DAY($D17))/AD$13,IF(AND($E17&gt;=AD$10,$E17&lt;=AD$12),$Q17*DAY($E17)/AD$13,0))),2)</f>
        <v>27083.33</v>
      </c>
      <c r="AE17" s="64">
        <f>ROUND(IF(AND($D17&lt;AE$10,$E17&gt;AE$12),$Q17,IF(AND($D17&gt;=AE$10,$D17&lt;=AE$12),$Q17*(AE$13+1-DAY($D17))/AE$13,IF(AND($E17&gt;=AE$10,$E17&lt;=AE$12),$Q17*DAY($E17)/AE$13,0))),2)</f>
        <v>27083.33</v>
      </c>
      <c r="AF17" s="64">
        <f>ROUND(IF(AND($D17&lt;AF$10,$E17&gt;AF$12),$Q17,IF(AND($D17&gt;=AF$10,$D17&lt;=AF$12),$Q17*(AF$13+1-DAY($D17))/AF$13,IF(AND($E17&gt;=AF$10,$E17&lt;=AF$12),$Q17*DAY($E17)/AF$13,0))),2)</f>
        <v>27083.33</v>
      </c>
      <c r="AG17" s="64">
        <f>ROUND(IF(AND($D17&lt;AG$10,$E17&gt;AG$12),$Q17,IF(AND($D17&gt;=AG$10,$D17&lt;=AG$12),$Q17*(AG$13+1-DAY($D17))/AG$13,IF(AND($E17&gt;=AG$10,$E17&lt;=AG$12),$Q17*DAY($E17)/AG$13,0))),2)</f>
        <v>27083.33</v>
      </c>
      <c r="AH17" s="64">
        <f>ROUND(IF(AND($D17&lt;AH$10,$E17&gt;AH$12),$Q17,IF(AND($D17&gt;=AH$10,$D17&lt;=AH$12),$Q17*(AH$13+1-DAY($D17))/AH$13,IF(AND($E17&gt;=AH$10,$E17&lt;=AH$12),$Q17*DAY($E17)/AH$13,0))),2)</f>
        <v>27083.33</v>
      </c>
      <c r="AI17" s="64">
        <f>ROUND(IF(AND($D17&lt;AI$10,$E17&gt;AI$12),$Q17,IF(AND($D17&gt;=AI$10,$D17&lt;=AI$12),$Q17*(AI$13+1-DAY($D17))/AI$13,IF(AND($E17&gt;=AI$10,$E17&lt;=AI$12),$Q17*DAY($E17)/AI$13,0))),2)</f>
        <v>27083.33</v>
      </c>
      <c r="AJ17" s="64">
        <f>ROUND(IF(AND($D17&lt;AJ$10,$E17&gt;AJ$12),$Q17,IF(AND($D17&gt;=AJ$10,$D17&lt;=AJ$12),$Q17*(AJ$13+1-DAY($D17))/AJ$13,IF(AND($E17&gt;=AJ$10,$E17&lt;=AJ$12),$Q17*DAY($E17)/AJ$13,0))),2)</f>
        <v>27083.33</v>
      </c>
      <c r="AK17" s="64">
        <f>ROUND(IF(AND($D17&lt;AK$10,$E17&gt;AK$12),$Q17,IF(AND($D17&gt;=AK$10,$D17&lt;=AK$12),$Q17*(AK$13+1-DAY($D17))/AK$13,IF(AND($E17&gt;=AK$10,$E17&lt;=AK$12),$Q17*DAY($E17)/AK$13,0))),2)</f>
        <v>27083.33</v>
      </c>
      <c r="AL17" s="64">
        <f>ROUND(IF(AND($D17&lt;AL$10,$E17&gt;AL$12),$Q17,IF(AND($D17&gt;=AL$10,$D17&lt;=AL$12),$Q17*(AL$13+1-DAY($D17))/AL$13,IF(AND($E17&gt;=AL$10,$E17&lt;=AL$12),$Q17*DAY($E17)/AL$13,0))),2)</f>
        <v>27083.33</v>
      </c>
      <c r="AM17" s="64">
        <f>ROUND(IF(AND($D17&lt;AM$10,$E17&gt;AM$12),$Q17,IF(AND($D17&gt;=AM$10,$D17&lt;=AM$12),$Q17*(AM$13+1-DAY($D17))/AM$13,IF(AND($E17&gt;=AM$10,$E17&lt;=AM$12),$Q17*DAY($E17)/AM$13,0))),2)</f>
        <v>27083.33</v>
      </c>
      <c r="AN17" s="64">
        <f>ROUND(IF(AND($D17&lt;AN$10,$E17&gt;AN$12),$Q17,IF(AND($D17&gt;=AN$10,$D17&lt;=AN$12),$Q17*(AN$13+1-DAY($D17))/AN$13,IF(AND($E17&gt;=AN$10,$E17&lt;=AN$12),$Q17*DAY($E17)/AN$13,0))),2)</f>
        <v>27083.33</v>
      </c>
      <c r="AO17" s="64">
        <f>ROUND(IF(AND($D17&lt;AO$10,$E17&gt;AO$12),$Q17,IF(AND($D17&gt;=AO$10,$D17&lt;=AO$12),$Q17*(AO$13+1-DAY($D17))/AO$13,IF(AND($E17&gt;=AO$10,$E17&lt;=AO$12),$Q17*DAY($E17)/AO$13,0))),2)</f>
        <v>27083.33</v>
      </c>
      <c r="AP17" s="64">
        <f>ROUND(IF(AND($D17&lt;AP$10,$E17&gt;AP$12),$Q17,IF(AND($D17&gt;=AP$10,$D17&lt;=AP$12),$Q17*(AP$13+1-DAY($D17))/AP$13,IF(AND($E17&gt;=AP$10,$E17&lt;=AP$12),$Q17*DAY($E17)/AP$13,0))),2)</f>
        <v>27083.33</v>
      </c>
      <c r="AQ17" s="64">
        <f>ROUND(IF(AND($D17&lt;AQ$10,$E17&gt;AQ$12),$Q17,IF(AND($D17&gt;=AQ$10,$D17&lt;=AQ$12),$Q17*(AQ$13+1-DAY($D17))/AQ$13,IF(AND($E17&gt;=AQ$10,$E17&lt;=AQ$12),$Q17*DAY($E17)/AQ$13,0))),2)</f>
        <v>27083.33</v>
      </c>
      <c r="AR17" s="64">
        <f>ROUND(IF(AND($D17&lt;AR$10,$E17&gt;AR$12),$Q17,IF(AND($D17&gt;=AR$10,$D17&lt;=AR$12),$Q17*(AR$13+1-DAY($D17))/AR$13,IF(AND($E17&gt;=AR$10,$E17&lt;=AR$12),$Q17*DAY($E17)/AR$13,0))),2)</f>
        <v>27083.33</v>
      </c>
      <c r="AS17" s="64">
        <f>ROUND(IF(AND($D17&lt;AS$10,$E17&gt;AS$12),$Q17,IF(AND($D17&gt;=AS$10,$D17&lt;=AS$12),$Q17*(AS$13+1-DAY($D17))/AS$13,IF(AND($E17&gt;=AS$10,$E17&lt;=AS$12),$Q17*DAY($E17)/AS$13,0))),2)</f>
        <v>27083.33</v>
      </c>
      <c r="AT17" s="64">
        <f>ROUND(IF(AND($D17&lt;AT$10,$E17&gt;AT$12),$Q17,IF(AND($D17&gt;=AT$10,$D17&lt;=AT$12),$Q17*(AT$13+1-DAY($D17))/AT$13,IF(AND($E17&gt;=AT$10,$E17&lt;=AT$12),$Q17*DAY($E17)/AT$13,0))),2)</f>
        <v>27083.33</v>
      </c>
      <c r="AU17" s="64">
        <f>ROUND(IF(AND($D17&lt;AU$10,$E17&gt;AU$12),$Q17,IF(AND($D17&gt;=AU$10,$D17&lt;=AU$12),$Q17*(AU$13+1-DAY($D17))/AU$13,IF(AND($E17&gt;=AU$10,$E17&lt;=AU$12),$Q17*DAY($E17)/AU$13,0))),2)</f>
        <v>27083.33</v>
      </c>
      <c r="AV17" s="64">
        <f>ROUND(IF(AND($D17&lt;AV$10,$E17&gt;AV$12),$Q17,IF(AND($D17&gt;=AV$10,$D17&lt;=AV$12),$Q17*(AV$13+1-DAY($D17))/AV$13,IF(AND($E17&gt;=AV$10,$E17&lt;=AV$12),$Q17*DAY($E17)/AV$13,0))),2)</f>
        <v>27083.33</v>
      </c>
      <c r="AW17" s="64">
        <f>ROUND(IF(AND($D17&lt;AW$10,$E17&gt;AW$12),$Q17,IF(AND($D17&gt;=AW$10,$D17&lt;=AW$12),$Q17*(AW$13+1-DAY($D17))/AW$13,IF(AND($E17&gt;=AW$10,$E17&lt;=AW$12),$Q17*DAY($E17)/AW$13,0))),2)</f>
        <v>27083.33</v>
      </c>
      <c r="AX17" s="64">
        <f>ROUND(IF(AND($D17&lt;AX$10,$E17&gt;AX$12),$Q17,IF(AND($D17&gt;=AX$10,$D17&lt;=AX$12),$Q17*(AX$13+1-DAY($D17))/AX$13,IF(AND($E17&gt;=AX$10,$E17&lt;=AX$12),$Q17*DAY($E17)/AX$13,0))),2)</f>
        <v>27083.33</v>
      </c>
      <c r="AY17" s="64">
        <f>ROUND(IF(AND($D17&lt;AY$10,$E17&gt;AY$12),$Q17,IF(AND($D17&gt;=AY$10,$D17&lt;=AY$12),$Q17*(AY$13+1-DAY($D17))/AY$13,IF(AND($E17&gt;=AY$10,$E17&lt;=AY$12),$Q17*DAY($E17)/AY$13,0))),2)</f>
        <v>27083.33</v>
      </c>
      <c r="AZ17" s="64">
        <f>ROUND(IF(AND($D17&lt;AZ$10,$E17&gt;AZ$12),$Q17,IF(AND($D17&gt;=AZ$10,$D17&lt;=AZ$12),$Q17*(AZ$13+1-DAY($D17))/AZ$13,IF(AND($E17&gt;=AZ$10,$E17&lt;=AZ$12),$Q17*DAY($E17)/AZ$13,0))),2)</f>
        <v>27083.33</v>
      </c>
      <c r="BA17" s="64">
        <f>ROUND(IF(AND($D17&lt;BA$10,$E17&gt;BA$12),$Q17,IF(AND($D17&gt;=BA$10,$D17&lt;=BA$12),$Q17*(BA$13+1-DAY($D17))/BA$13,IF(AND($E17&gt;=BA$10,$E17&lt;=BA$12),$Q17*DAY($E17)/BA$13,0))),2)</f>
        <v>27083.33</v>
      </c>
      <c r="BB17" s="64">
        <f>ROUND(IF(AND($D17&lt;BB$10,$E17&gt;BB$12),$Q17,IF(AND($D17&gt;=BB$10,$D17&lt;=BB$12),$Q17*(BB$13+1-DAY($D17))/BB$13,IF(AND($E17&gt;=BB$10,$E17&lt;=BB$12),$Q17*DAY($E17)/BB$13,0))),2)</f>
        <v>27083.33</v>
      </c>
      <c r="BC17" s="84"/>
      <c r="BD17" s="64">
        <f t="shared" ref="BD17:BO26" si="17">SUMIFS($S17:$BB17,$S$14:$BB$14,BD$14,$S$15:$BB$15,BD$15)</f>
        <v>81249.990000000005</v>
      </c>
      <c r="BE17" s="64">
        <f t="shared" si="17"/>
        <v>81249.990000000005</v>
      </c>
      <c r="BF17" s="64">
        <f t="shared" si="17"/>
        <v>81249.990000000005</v>
      </c>
      <c r="BG17" s="64">
        <f t="shared" si="17"/>
        <v>81249.990000000005</v>
      </c>
      <c r="BH17" s="64">
        <f t="shared" si="17"/>
        <v>81249.990000000005</v>
      </c>
      <c r="BI17" s="64">
        <f t="shared" si="17"/>
        <v>81249.990000000005</v>
      </c>
      <c r="BJ17" s="64">
        <f t="shared" si="17"/>
        <v>81249.990000000005</v>
      </c>
      <c r="BK17" s="64">
        <f t="shared" si="17"/>
        <v>81249.990000000005</v>
      </c>
      <c r="BL17" s="64">
        <f t="shared" si="17"/>
        <v>81249.990000000005</v>
      </c>
      <c r="BM17" s="64">
        <f t="shared" si="17"/>
        <v>81249.990000000005</v>
      </c>
      <c r="BN17" s="64">
        <f t="shared" si="17"/>
        <v>81249.990000000005</v>
      </c>
      <c r="BO17" s="64">
        <f t="shared" si="17"/>
        <v>81249.990000000005</v>
      </c>
      <c r="BP17" s="65"/>
      <c r="BQ17" s="79">
        <f>IFERROR(S17/$Q17,0)</f>
        <v>1</v>
      </c>
      <c r="BR17" s="79">
        <f>IFERROR(T17/$Q17,0)</f>
        <v>1</v>
      </c>
      <c r="BS17" s="79">
        <f t="shared" ref="BS17:CZ17" si="18">IFERROR(U17/$Q17,0)</f>
        <v>1</v>
      </c>
      <c r="BT17" s="79">
        <f t="shared" si="18"/>
        <v>1</v>
      </c>
      <c r="BU17" s="79">
        <f t="shared" si="18"/>
        <v>1</v>
      </c>
      <c r="BV17" s="79">
        <f t="shared" si="18"/>
        <v>1</v>
      </c>
      <c r="BW17" s="79">
        <f t="shared" si="18"/>
        <v>1</v>
      </c>
      <c r="BX17" s="79">
        <f t="shared" si="18"/>
        <v>1</v>
      </c>
      <c r="BY17" s="79">
        <f t="shared" si="18"/>
        <v>1</v>
      </c>
      <c r="BZ17" s="79">
        <f t="shared" si="18"/>
        <v>1</v>
      </c>
      <c r="CA17" s="79">
        <f t="shared" si="18"/>
        <v>1</v>
      </c>
      <c r="CB17" s="79">
        <f t="shared" si="18"/>
        <v>1</v>
      </c>
      <c r="CC17" s="79">
        <f t="shared" si="18"/>
        <v>1</v>
      </c>
      <c r="CD17" s="79">
        <f t="shared" si="18"/>
        <v>1</v>
      </c>
      <c r="CE17" s="79">
        <f t="shared" si="18"/>
        <v>1</v>
      </c>
      <c r="CF17" s="79">
        <f t="shared" si="18"/>
        <v>1</v>
      </c>
      <c r="CG17" s="79">
        <f t="shared" si="18"/>
        <v>1</v>
      </c>
      <c r="CH17" s="79">
        <f t="shared" si="18"/>
        <v>1</v>
      </c>
      <c r="CI17" s="79">
        <f t="shared" si="18"/>
        <v>1</v>
      </c>
      <c r="CJ17" s="79">
        <f t="shared" si="18"/>
        <v>1</v>
      </c>
      <c r="CK17" s="79">
        <f t="shared" si="18"/>
        <v>1</v>
      </c>
      <c r="CL17" s="79">
        <f t="shared" si="18"/>
        <v>1</v>
      </c>
      <c r="CM17" s="79">
        <f t="shared" si="18"/>
        <v>1</v>
      </c>
      <c r="CN17" s="79">
        <f t="shared" si="18"/>
        <v>1</v>
      </c>
      <c r="CO17" s="79">
        <f t="shared" si="18"/>
        <v>1</v>
      </c>
      <c r="CP17" s="79">
        <f t="shared" si="18"/>
        <v>1</v>
      </c>
      <c r="CQ17" s="79">
        <f t="shared" si="18"/>
        <v>1</v>
      </c>
      <c r="CR17" s="79">
        <f t="shared" si="18"/>
        <v>1</v>
      </c>
      <c r="CS17" s="79">
        <f t="shared" si="18"/>
        <v>1</v>
      </c>
      <c r="CT17" s="79">
        <f t="shared" si="18"/>
        <v>1</v>
      </c>
      <c r="CU17" s="79">
        <f t="shared" si="18"/>
        <v>1</v>
      </c>
      <c r="CV17" s="79">
        <f t="shared" si="18"/>
        <v>1</v>
      </c>
      <c r="CW17" s="79">
        <f t="shared" si="18"/>
        <v>1</v>
      </c>
      <c r="CX17" s="79">
        <f t="shared" si="18"/>
        <v>1</v>
      </c>
      <c r="CY17" s="79">
        <f t="shared" si="18"/>
        <v>1</v>
      </c>
      <c r="CZ17" s="79">
        <f t="shared" si="18"/>
        <v>1</v>
      </c>
      <c r="DB17" s="83">
        <f>BS17</f>
        <v>1</v>
      </c>
      <c r="DC17" s="83">
        <f>BV17</f>
        <v>1</v>
      </c>
      <c r="DD17" s="83">
        <f>BY17</f>
        <v>1</v>
      </c>
      <c r="DE17" s="83">
        <f>CB17</f>
        <v>1</v>
      </c>
      <c r="DF17" s="83">
        <f>CE17</f>
        <v>1</v>
      </c>
      <c r="DG17" s="83">
        <f>CH17</f>
        <v>1</v>
      </c>
      <c r="DH17" s="83">
        <f>CK17</f>
        <v>1</v>
      </c>
      <c r="DI17" s="83">
        <f>CN17</f>
        <v>1</v>
      </c>
      <c r="DJ17" s="83">
        <f>CQ17</f>
        <v>1</v>
      </c>
      <c r="DK17" s="83">
        <f>CT17</f>
        <v>1</v>
      </c>
      <c r="DL17" s="83">
        <f>CW17</f>
        <v>1</v>
      </c>
      <c r="DM17" s="83">
        <f>CZ17</f>
        <v>1</v>
      </c>
      <c r="DO17" s="83">
        <f t="shared" ref="DO17:DO51" si="19">ROUNDUP(DB17,0)</f>
        <v>1</v>
      </c>
      <c r="DP17" s="83">
        <f t="shared" ref="DP17:DP80" si="20">ROUNDUP(DC17,0)</f>
        <v>1</v>
      </c>
      <c r="DQ17" s="83">
        <f t="shared" ref="DQ17:DQ80" si="21">ROUNDUP(DD17,0)</f>
        <v>1</v>
      </c>
      <c r="DR17" s="83">
        <f t="shared" ref="DR17:DR80" si="22">ROUNDUP(DE17,0)</f>
        <v>1</v>
      </c>
      <c r="DS17" s="83">
        <f t="shared" ref="DS17:DS80" si="23">ROUNDUP(DF17,0)</f>
        <v>1</v>
      </c>
      <c r="DT17" s="83">
        <f t="shared" ref="DT17:DT80" si="24">ROUNDUP(DG17,0)</f>
        <v>1</v>
      </c>
      <c r="DU17" s="83">
        <f t="shared" ref="DU17:DU80" si="25">ROUNDUP(DH17,0)</f>
        <v>1</v>
      </c>
      <c r="DV17" s="83">
        <f t="shared" ref="DV17:DV80" si="26">ROUNDUP(DI17,0)</f>
        <v>1</v>
      </c>
      <c r="DW17" s="83">
        <f t="shared" ref="DW17:DW80" si="27">ROUNDUP(DJ17,0)</f>
        <v>1</v>
      </c>
      <c r="DX17" s="83">
        <f t="shared" ref="DX17:DX80" si="28">ROUNDUP(DK17,0)</f>
        <v>1</v>
      </c>
      <c r="DY17" s="83">
        <f t="shared" ref="DY17:DY80" si="29">ROUNDUP(DL17,0)</f>
        <v>1</v>
      </c>
      <c r="DZ17" s="83">
        <f t="shared" ref="DZ17:DZ80" si="30">ROUNDUP(DM17,0)</f>
        <v>1</v>
      </c>
      <c r="EB17" s="115"/>
      <c r="EC17" s="36">
        <f t="shared" ref="EC17:EM32" si="31">IF(DC17=1,IF(DB17=0,1,0),IF(DC17&gt;0,1,0))</f>
        <v>0</v>
      </c>
      <c r="ED17" s="36">
        <f t="shared" si="31"/>
        <v>0</v>
      </c>
      <c r="EE17" s="36">
        <f t="shared" si="31"/>
        <v>0</v>
      </c>
      <c r="EF17" s="36">
        <f t="shared" si="31"/>
        <v>0</v>
      </c>
      <c r="EG17" s="36">
        <f t="shared" si="31"/>
        <v>0</v>
      </c>
      <c r="EH17" s="36">
        <f t="shared" si="31"/>
        <v>0</v>
      </c>
      <c r="EI17" s="36">
        <f t="shared" si="31"/>
        <v>0</v>
      </c>
      <c r="EJ17" s="36">
        <f t="shared" si="31"/>
        <v>0</v>
      </c>
      <c r="EK17" s="36">
        <f t="shared" si="31"/>
        <v>0</v>
      </c>
      <c r="EL17" s="36">
        <f t="shared" si="31"/>
        <v>0</v>
      </c>
      <c r="EM17" s="36">
        <f t="shared" si="31"/>
        <v>0</v>
      </c>
      <c r="EO17" s="115"/>
      <c r="EP17" s="36">
        <f>IF(DC17=0,IF(DB17=1,1,0),IF(DC17&lt;1,1,0))</f>
        <v>0</v>
      </c>
      <c r="EQ17" s="36">
        <f t="shared" ref="EQ17:EZ17" si="32">IF(DD17=0,IF(DC17=1,1,0),IF(DD17&lt;1,1,0))</f>
        <v>0</v>
      </c>
      <c r="ER17" s="36">
        <f t="shared" si="32"/>
        <v>0</v>
      </c>
      <c r="ES17" s="36">
        <f t="shared" si="32"/>
        <v>0</v>
      </c>
      <c r="ET17" s="36">
        <f t="shared" si="32"/>
        <v>0</v>
      </c>
      <c r="EU17" s="36">
        <f t="shared" si="32"/>
        <v>0</v>
      </c>
      <c r="EV17" s="36">
        <f t="shared" si="32"/>
        <v>0</v>
      </c>
      <c r="EW17" s="36">
        <f t="shared" si="32"/>
        <v>0</v>
      </c>
      <c r="EX17" s="36">
        <f t="shared" si="32"/>
        <v>0</v>
      </c>
      <c r="EY17" s="36">
        <f t="shared" si="32"/>
        <v>0</v>
      </c>
      <c r="EZ17" s="36">
        <f t="shared" si="32"/>
        <v>0</v>
      </c>
    </row>
    <row r="18" spans="1:156" s="36" customFormat="1" ht="16" x14ac:dyDescent="0.2">
      <c r="A18" s="50"/>
      <c r="B18" s="56" t="s">
        <v>160</v>
      </c>
      <c r="C18" s="49" t="s">
        <v>70</v>
      </c>
      <c r="D18" s="57">
        <v>45032</v>
      </c>
      <c r="E18" s="57">
        <v>51500</v>
      </c>
      <c r="F18" s="58">
        <v>150000</v>
      </c>
      <c r="G18" s="56" t="s">
        <v>78</v>
      </c>
      <c r="H18" s="59">
        <v>918</v>
      </c>
      <c r="I18" s="59" t="s">
        <v>15</v>
      </c>
      <c r="J18" s="60">
        <v>0.2</v>
      </c>
      <c r="K18" s="60">
        <v>0.1</v>
      </c>
      <c r="L18" s="61"/>
      <c r="M18" s="62">
        <f t="shared" si="13"/>
        <v>1</v>
      </c>
      <c r="N18" s="63">
        <f t="shared" si="14"/>
        <v>12500</v>
      </c>
      <c r="O18" s="63">
        <f t="shared" si="15"/>
        <v>1250</v>
      </c>
      <c r="P18" s="63">
        <f t="shared" si="16"/>
        <v>2500</v>
      </c>
      <c r="Q18" s="63">
        <f t="shared" ref="Q18:Q81" si="33">ROUND(IF($M18&gt;1,"Check for duplicates", SUM(N18:P18)),2)</f>
        <v>16250</v>
      </c>
      <c r="R18" s="111"/>
      <c r="S18" s="64">
        <f>ROUND(IF(AND($D18&lt;S$10,$E18&gt;S$12),$Q18,IF(AND($D18&gt;=S$10,$D18&lt;=S$12),$Q18*(S$13+1-DAY($D18))/S$13,IF(AND($E18&gt;=S$10,$E18&lt;=S$12),$Q18*DAY($E18)/S$13,0))),2)</f>
        <v>16250</v>
      </c>
      <c r="T18" s="64">
        <f>ROUND(IF(AND($D18&lt;T$10,$E18&gt;T$12),$Q18,IF(AND($D18&gt;=T$10,$D18&lt;=T$12),$Q18*(T$13+1-DAY($D18))/T$13,IF(AND($E18&gt;=T$10,$E18&lt;=T$12),$Q18*DAY($E18)/T$13,0))),2)</f>
        <v>16250</v>
      </c>
      <c r="U18" s="64">
        <f>ROUND(IF(AND($D18&lt;U$10,$E18&gt;U$12),$Q18,IF(AND($D18&gt;=U$10,$D18&lt;=U$12),$Q18*(U$13+1-DAY($D18))/U$13,IF(AND($E18&gt;=U$10,$E18&lt;=U$12),$Q18*DAY($E18)/U$13,0))),2)</f>
        <v>16250</v>
      </c>
      <c r="V18" s="64">
        <f>ROUND(IF(AND($D18&lt;V$10,$E18&gt;V$12),$Q18,IF(AND($D18&gt;=V$10,$D18&lt;=V$12),$Q18*(V$13+1-DAY($D18))/V$13,IF(AND($E18&gt;=V$10,$E18&lt;=V$12),$Q18*DAY($E18)/V$13,0))),2)</f>
        <v>16250</v>
      </c>
      <c r="W18" s="64">
        <f>ROUND(IF(AND($D18&lt;W$10,$E18&gt;W$12),$Q18,IF(AND($D18&gt;=W$10,$D18&lt;=W$12),$Q18*(W$13+1-DAY($D18))/W$13,IF(AND($E18&gt;=W$10,$E18&lt;=W$12),$Q18*DAY($E18)/W$13,0))),2)</f>
        <v>16250</v>
      </c>
      <c r="X18" s="64">
        <f>ROUND(IF(AND($D18&lt;X$10,$E18&gt;X$12),$Q18,IF(AND($D18&gt;=X$10,$D18&lt;=X$12),$Q18*(X$13+1-DAY($D18))/X$13,IF(AND($E18&gt;=X$10,$E18&lt;=X$12),$Q18*DAY($E18)/X$13,0))),2)</f>
        <v>16250</v>
      </c>
      <c r="Y18" s="64">
        <f>ROUND(IF(AND($D18&lt;Y$10,$E18&gt;Y$12),$Q18,IF(AND($D18&gt;=Y$10,$D18&lt;=Y$12),$Q18*(Y$13+1-DAY($D18))/Y$13,IF(AND($E18&gt;=Y$10,$E18&lt;=Y$12),$Q18*DAY($E18)/Y$13,0))),2)</f>
        <v>16250</v>
      </c>
      <c r="Z18" s="64">
        <f>ROUND(IF(AND($D18&lt;Z$10,$E18&gt;Z$12),$Q18,IF(AND($D18&gt;=Z$10,$D18&lt;=Z$12),$Q18*(Z$13+1-DAY($D18))/Z$13,IF(AND($E18&gt;=Z$10,$E18&lt;=Z$12),$Q18*DAY($E18)/Z$13,0))),2)</f>
        <v>16250</v>
      </c>
      <c r="AA18" s="64">
        <f>ROUND(IF(AND($D18&lt;AA$10,$E18&gt;AA$12),$Q18,IF(AND($D18&gt;=AA$10,$D18&lt;=AA$12),$Q18*(AA$13+1-DAY($D18))/AA$13,IF(AND($E18&gt;=AA$10,$E18&lt;=AA$12),$Q18*DAY($E18)/AA$13,0))),2)</f>
        <v>16250</v>
      </c>
      <c r="AB18" s="64">
        <f>ROUND(IF(AND($D18&lt;AB$10,$E18&gt;AB$12),$Q18,IF(AND($D18&gt;=AB$10,$D18&lt;=AB$12),$Q18*(AB$13+1-DAY($D18))/AB$13,IF(AND($E18&gt;=AB$10,$E18&lt;=AB$12),$Q18*DAY($E18)/AB$13,0))),2)</f>
        <v>16250</v>
      </c>
      <c r="AC18" s="64">
        <f>ROUND(IF(AND($D18&lt;AC$10,$E18&gt;AC$12),$Q18,IF(AND($D18&gt;=AC$10,$D18&lt;=AC$12),$Q18*(AC$13+1-DAY($D18))/AC$13,IF(AND($E18&gt;=AC$10,$E18&lt;=AC$12),$Q18*DAY($E18)/AC$13,0))),2)</f>
        <v>16250</v>
      </c>
      <c r="AD18" s="64">
        <f>ROUND(IF(AND($D18&lt;AD$10,$E18&gt;AD$12),$Q18,IF(AND($D18&gt;=AD$10,$D18&lt;=AD$12),$Q18*(AD$13+1-DAY($D18))/AD$13,IF(AND($E18&gt;=AD$10,$E18&lt;=AD$12),$Q18*DAY($E18)/AD$13,0))),2)</f>
        <v>16250</v>
      </c>
      <c r="AE18" s="64">
        <f>ROUND(IF(AND($D18&lt;AE$10,$E18&gt;AE$12),$Q18,IF(AND($D18&gt;=AE$10,$D18&lt;=AE$12),$Q18*(AE$13+1-DAY($D18))/AE$13,IF(AND($E18&gt;=AE$10,$E18&lt;=AE$12),$Q18*DAY($E18)/AE$13,0))),2)</f>
        <v>16250</v>
      </c>
      <c r="AF18" s="64">
        <f>ROUND(IF(AND($D18&lt;AF$10,$E18&gt;AF$12),$Q18,IF(AND($D18&gt;=AF$10,$D18&lt;=AF$12),$Q18*(AF$13+1-DAY($D18))/AF$13,IF(AND($E18&gt;=AF$10,$E18&lt;=AF$12),$Q18*DAY($E18)/AF$13,0))),2)</f>
        <v>16250</v>
      </c>
      <c r="AG18" s="64">
        <f>ROUND(IF(AND($D18&lt;AG$10,$E18&gt;AG$12),$Q18,IF(AND($D18&gt;=AG$10,$D18&lt;=AG$12),$Q18*(AG$13+1-DAY($D18))/AG$13,IF(AND($E18&gt;=AG$10,$E18&lt;=AG$12),$Q18*DAY($E18)/AG$13,0))),2)</f>
        <v>16250</v>
      </c>
      <c r="AH18" s="64">
        <f>ROUND(IF(AND($D18&lt;AH$10,$E18&gt;AH$12),$Q18,IF(AND($D18&gt;=AH$10,$D18&lt;=AH$12),$Q18*(AH$13+1-DAY($D18))/AH$13,IF(AND($E18&gt;=AH$10,$E18&lt;=AH$12),$Q18*DAY($E18)/AH$13,0))),2)</f>
        <v>16250</v>
      </c>
      <c r="AI18" s="64">
        <f>ROUND(IF(AND($D18&lt;AI$10,$E18&gt;AI$12),$Q18,IF(AND($D18&gt;=AI$10,$D18&lt;=AI$12),$Q18*(AI$13+1-DAY($D18))/AI$13,IF(AND($E18&gt;=AI$10,$E18&lt;=AI$12),$Q18*DAY($E18)/AI$13,0))),2)</f>
        <v>16250</v>
      </c>
      <c r="AJ18" s="64">
        <f>ROUND(IF(AND($D18&lt;AJ$10,$E18&gt;AJ$12),$Q18,IF(AND($D18&gt;=AJ$10,$D18&lt;=AJ$12),$Q18*(AJ$13+1-DAY($D18))/AJ$13,IF(AND($E18&gt;=AJ$10,$E18&lt;=AJ$12),$Q18*DAY($E18)/AJ$13,0))),2)</f>
        <v>16250</v>
      </c>
      <c r="AK18" s="64">
        <f>ROUND(IF(AND($D18&lt;AK$10,$E18&gt;AK$12),$Q18,IF(AND($D18&gt;=AK$10,$D18&lt;=AK$12),$Q18*(AK$13+1-DAY($D18))/AK$13,IF(AND($E18&gt;=AK$10,$E18&lt;=AK$12),$Q18*DAY($E18)/AK$13,0))),2)</f>
        <v>16250</v>
      </c>
      <c r="AL18" s="64">
        <f>ROUND(IF(AND($D18&lt;AL$10,$E18&gt;AL$12),$Q18,IF(AND($D18&gt;=AL$10,$D18&lt;=AL$12),$Q18*(AL$13+1-DAY($D18))/AL$13,IF(AND($E18&gt;=AL$10,$E18&lt;=AL$12),$Q18*DAY($E18)/AL$13,0))),2)</f>
        <v>16250</v>
      </c>
      <c r="AM18" s="64">
        <f>ROUND(IF(AND($D18&lt;AM$10,$E18&gt;AM$12),$Q18,IF(AND($D18&gt;=AM$10,$D18&lt;=AM$12),$Q18*(AM$13+1-DAY($D18))/AM$13,IF(AND($E18&gt;=AM$10,$E18&lt;=AM$12),$Q18*DAY($E18)/AM$13,0))),2)</f>
        <v>16250</v>
      </c>
      <c r="AN18" s="64">
        <f>ROUND(IF(AND($D18&lt;AN$10,$E18&gt;AN$12),$Q18,IF(AND($D18&gt;=AN$10,$D18&lt;=AN$12),$Q18*(AN$13+1-DAY($D18))/AN$13,IF(AND($E18&gt;=AN$10,$E18&lt;=AN$12),$Q18*DAY($E18)/AN$13,0))),2)</f>
        <v>16250</v>
      </c>
      <c r="AO18" s="64">
        <f>ROUND(IF(AND($D18&lt;AO$10,$E18&gt;AO$12),$Q18,IF(AND($D18&gt;=AO$10,$D18&lt;=AO$12),$Q18*(AO$13+1-DAY($D18))/AO$13,IF(AND($E18&gt;=AO$10,$E18&lt;=AO$12),$Q18*DAY($E18)/AO$13,0))),2)</f>
        <v>16250</v>
      </c>
      <c r="AP18" s="64">
        <f>ROUND(IF(AND($D18&lt;AP$10,$E18&gt;AP$12),$Q18,IF(AND($D18&gt;=AP$10,$D18&lt;=AP$12),$Q18*(AP$13+1-DAY($D18))/AP$13,IF(AND($E18&gt;=AP$10,$E18&lt;=AP$12),$Q18*DAY($E18)/AP$13,0))),2)</f>
        <v>16250</v>
      </c>
      <c r="AQ18" s="64">
        <f>ROUND(IF(AND($D18&lt;AQ$10,$E18&gt;AQ$12),$Q18,IF(AND($D18&gt;=AQ$10,$D18&lt;=AQ$12),$Q18*(AQ$13+1-DAY($D18))/AQ$13,IF(AND($E18&gt;=AQ$10,$E18&lt;=AQ$12),$Q18*DAY($E18)/AQ$13,0))),2)</f>
        <v>16250</v>
      </c>
      <c r="AR18" s="64">
        <f>ROUND(IF(AND($D18&lt;AR$10,$E18&gt;AR$12),$Q18,IF(AND($D18&gt;=AR$10,$D18&lt;=AR$12),$Q18*(AR$13+1-DAY($D18))/AR$13,IF(AND($E18&gt;=AR$10,$E18&lt;=AR$12),$Q18*DAY($E18)/AR$13,0))),2)</f>
        <v>16250</v>
      </c>
      <c r="AS18" s="64">
        <f>ROUND(IF(AND($D18&lt;AS$10,$E18&gt;AS$12),$Q18,IF(AND($D18&gt;=AS$10,$D18&lt;=AS$12),$Q18*(AS$13+1-DAY($D18))/AS$13,IF(AND($E18&gt;=AS$10,$E18&lt;=AS$12),$Q18*DAY($E18)/AS$13,0))),2)</f>
        <v>16250</v>
      </c>
      <c r="AT18" s="64">
        <f>ROUND(IF(AND($D18&lt;AT$10,$E18&gt;AT$12),$Q18,IF(AND($D18&gt;=AT$10,$D18&lt;=AT$12),$Q18*(AT$13+1-DAY($D18))/AT$13,IF(AND($E18&gt;=AT$10,$E18&lt;=AT$12),$Q18*DAY($E18)/AT$13,0))),2)</f>
        <v>16250</v>
      </c>
      <c r="AU18" s="64">
        <f>ROUND(IF(AND($D18&lt;AU$10,$E18&gt;AU$12),$Q18,IF(AND($D18&gt;=AU$10,$D18&lt;=AU$12),$Q18*(AU$13+1-DAY($D18))/AU$13,IF(AND($E18&gt;=AU$10,$E18&lt;=AU$12),$Q18*DAY($E18)/AU$13,0))),2)</f>
        <v>16250</v>
      </c>
      <c r="AV18" s="64">
        <f>ROUND(IF(AND($D18&lt;AV$10,$E18&gt;AV$12),$Q18,IF(AND($D18&gt;=AV$10,$D18&lt;=AV$12),$Q18*(AV$13+1-DAY($D18))/AV$13,IF(AND($E18&gt;=AV$10,$E18&lt;=AV$12),$Q18*DAY($E18)/AV$13,0))),2)</f>
        <v>16250</v>
      </c>
      <c r="AW18" s="64">
        <f>ROUND(IF(AND($D18&lt;AW$10,$E18&gt;AW$12),$Q18,IF(AND($D18&gt;=AW$10,$D18&lt;=AW$12),$Q18*(AW$13+1-DAY($D18))/AW$13,IF(AND($E18&gt;=AW$10,$E18&lt;=AW$12),$Q18*DAY($E18)/AW$13,0))),2)</f>
        <v>16250</v>
      </c>
      <c r="AX18" s="64">
        <f>ROUND(IF(AND($D18&lt;AX$10,$E18&gt;AX$12),$Q18,IF(AND($D18&gt;=AX$10,$D18&lt;=AX$12),$Q18*(AX$13+1-DAY($D18))/AX$13,IF(AND($E18&gt;=AX$10,$E18&lt;=AX$12),$Q18*DAY($E18)/AX$13,0))),2)</f>
        <v>16250</v>
      </c>
      <c r="AY18" s="64">
        <f>ROUND(IF(AND($D18&lt;AY$10,$E18&gt;AY$12),$Q18,IF(AND($D18&gt;=AY$10,$D18&lt;=AY$12),$Q18*(AY$13+1-DAY($D18))/AY$13,IF(AND($E18&gt;=AY$10,$E18&lt;=AY$12),$Q18*DAY($E18)/AY$13,0))),2)</f>
        <v>16250</v>
      </c>
      <c r="AZ18" s="64">
        <f>ROUND(IF(AND($D18&lt;AZ$10,$E18&gt;AZ$12),$Q18,IF(AND($D18&gt;=AZ$10,$D18&lt;=AZ$12),$Q18*(AZ$13+1-DAY($D18))/AZ$13,IF(AND($E18&gt;=AZ$10,$E18&lt;=AZ$12),$Q18*DAY($E18)/AZ$13,0))),2)</f>
        <v>16250</v>
      </c>
      <c r="BA18" s="64">
        <f>ROUND(IF(AND($D18&lt;BA$10,$E18&gt;BA$12),$Q18,IF(AND($D18&gt;=BA$10,$D18&lt;=BA$12),$Q18*(BA$13+1-DAY($D18))/BA$13,IF(AND($E18&gt;=BA$10,$E18&lt;=BA$12),$Q18*DAY($E18)/BA$13,0))),2)</f>
        <v>16250</v>
      </c>
      <c r="BB18" s="64">
        <f>ROUND(IF(AND($D18&lt;BB$10,$E18&gt;BB$12),$Q18,IF(AND($D18&gt;=BB$10,$D18&lt;=BB$12),$Q18*(BB$13+1-DAY($D18))/BB$13,IF(AND($E18&gt;=BB$10,$E18&lt;=BB$12),$Q18*DAY($E18)/BB$13,0))),2)</f>
        <v>16250</v>
      </c>
      <c r="BC18" s="108"/>
      <c r="BD18" s="64">
        <f t="shared" si="17"/>
        <v>48750</v>
      </c>
      <c r="BE18" s="64">
        <f t="shared" si="17"/>
        <v>48750</v>
      </c>
      <c r="BF18" s="64">
        <f t="shared" si="17"/>
        <v>48750</v>
      </c>
      <c r="BG18" s="64">
        <f t="shared" si="17"/>
        <v>48750</v>
      </c>
      <c r="BH18" s="64">
        <f t="shared" si="17"/>
        <v>48750</v>
      </c>
      <c r="BI18" s="64">
        <f t="shared" si="17"/>
        <v>48750</v>
      </c>
      <c r="BJ18" s="64">
        <f t="shared" si="17"/>
        <v>48750</v>
      </c>
      <c r="BK18" s="64">
        <f t="shared" si="17"/>
        <v>48750</v>
      </c>
      <c r="BL18" s="64">
        <f t="shared" si="17"/>
        <v>48750</v>
      </c>
      <c r="BM18" s="64">
        <f t="shared" si="17"/>
        <v>48750</v>
      </c>
      <c r="BN18" s="64">
        <f t="shared" si="17"/>
        <v>48750</v>
      </c>
      <c r="BO18" s="64">
        <f t="shared" si="17"/>
        <v>48750</v>
      </c>
      <c r="BP18" s="65"/>
      <c r="BQ18" s="79">
        <f t="shared" ref="BQ18:BQ81" si="34">IFERROR(S18/$Q18,0)</f>
        <v>1</v>
      </c>
      <c r="BR18" s="79">
        <f t="shared" ref="BR18:BR81" si="35">IFERROR(T18/$Q18,0)</f>
        <v>1</v>
      </c>
      <c r="BS18" s="79">
        <f t="shared" ref="BS18:BS81" si="36">IFERROR(U18/$Q18,0)</f>
        <v>1</v>
      </c>
      <c r="BT18" s="79">
        <f t="shared" ref="BT18:BT81" si="37">IFERROR(V18/$Q18,0)</f>
        <v>1</v>
      </c>
      <c r="BU18" s="79">
        <f t="shared" ref="BU18:BU81" si="38">IFERROR(W18/$Q18,0)</f>
        <v>1</v>
      </c>
      <c r="BV18" s="79">
        <f t="shared" ref="BV18:BV81" si="39">IFERROR(X18/$Q18,0)</f>
        <v>1</v>
      </c>
      <c r="BW18" s="79">
        <f t="shared" ref="BW18:BW81" si="40">IFERROR(Y18/$Q18,0)</f>
        <v>1</v>
      </c>
      <c r="BX18" s="79">
        <f t="shared" ref="BX18:BX81" si="41">IFERROR(Z18/$Q18,0)</f>
        <v>1</v>
      </c>
      <c r="BY18" s="79">
        <f t="shared" ref="BY18:BY81" si="42">IFERROR(AA18/$Q18,0)</f>
        <v>1</v>
      </c>
      <c r="BZ18" s="79">
        <f t="shared" ref="BZ18:BZ81" si="43">IFERROR(AB18/$Q18,0)</f>
        <v>1</v>
      </c>
      <c r="CA18" s="79">
        <f t="shared" ref="CA18:CA81" si="44">IFERROR(AC18/$Q18,0)</f>
        <v>1</v>
      </c>
      <c r="CB18" s="79">
        <f t="shared" ref="CB18:CB81" si="45">IFERROR(AD18/$Q18,0)</f>
        <v>1</v>
      </c>
      <c r="CC18" s="79">
        <f t="shared" ref="CC18:CC81" si="46">IFERROR(AE18/$Q18,0)</f>
        <v>1</v>
      </c>
      <c r="CD18" s="79">
        <f t="shared" ref="CD18:CD81" si="47">IFERROR(AF18/$Q18,0)</f>
        <v>1</v>
      </c>
      <c r="CE18" s="79">
        <f t="shared" ref="CE18:CE81" si="48">IFERROR(AG18/$Q18,0)</f>
        <v>1</v>
      </c>
      <c r="CF18" s="79">
        <f t="shared" ref="CF18:CF81" si="49">IFERROR(AH18/$Q18,0)</f>
        <v>1</v>
      </c>
      <c r="CG18" s="79">
        <f t="shared" ref="CG18:CG81" si="50">IFERROR(AI18/$Q18,0)</f>
        <v>1</v>
      </c>
      <c r="CH18" s="79">
        <f t="shared" ref="CH18:CH81" si="51">IFERROR(AJ18/$Q18,0)</f>
        <v>1</v>
      </c>
      <c r="CI18" s="79">
        <f t="shared" ref="CI18:CI81" si="52">IFERROR(AK18/$Q18,0)</f>
        <v>1</v>
      </c>
      <c r="CJ18" s="79">
        <f t="shared" ref="CJ18:CJ81" si="53">IFERROR(AL18/$Q18,0)</f>
        <v>1</v>
      </c>
      <c r="CK18" s="79">
        <f t="shared" ref="CK18:CK81" si="54">IFERROR(AM18/$Q18,0)</f>
        <v>1</v>
      </c>
      <c r="CL18" s="79">
        <f t="shared" ref="CL18:CL81" si="55">IFERROR(AN18/$Q18,0)</f>
        <v>1</v>
      </c>
      <c r="CM18" s="79">
        <f t="shared" ref="CM18:CM81" si="56">IFERROR(AO18/$Q18,0)</f>
        <v>1</v>
      </c>
      <c r="CN18" s="79">
        <f t="shared" ref="CN18:CN81" si="57">IFERROR(AP18/$Q18,0)</f>
        <v>1</v>
      </c>
      <c r="CO18" s="79">
        <f t="shared" ref="CO18:CO81" si="58">IFERROR(AQ18/$Q18,0)</f>
        <v>1</v>
      </c>
      <c r="CP18" s="79">
        <f t="shared" ref="CP18:CP81" si="59">IFERROR(AR18/$Q18,0)</f>
        <v>1</v>
      </c>
      <c r="CQ18" s="79">
        <f t="shared" ref="CQ18:CQ81" si="60">IFERROR(AS18/$Q18,0)</f>
        <v>1</v>
      </c>
      <c r="CR18" s="79">
        <f t="shared" ref="CR18:CR81" si="61">IFERROR(AT18/$Q18,0)</f>
        <v>1</v>
      </c>
      <c r="CS18" s="79">
        <f t="shared" ref="CS18:CS81" si="62">IFERROR(AU18/$Q18,0)</f>
        <v>1</v>
      </c>
      <c r="CT18" s="79">
        <f t="shared" ref="CT18:CT81" si="63">IFERROR(AV18/$Q18,0)</f>
        <v>1</v>
      </c>
      <c r="CU18" s="79">
        <f t="shared" ref="CU18:CU81" si="64">IFERROR(AW18/$Q18,0)</f>
        <v>1</v>
      </c>
      <c r="CV18" s="79">
        <f t="shared" ref="CV18:CV81" si="65">IFERROR(AX18/$Q18,0)</f>
        <v>1</v>
      </c>
      <c r="CW18" s="79">
        <f t="shared" ref="CW18:CW81" si="66">IFERROR(AY18/$Q18,0)</f>
        <v>1</v>
      </c>
      <c r="CX18" s="79">
        <f t="shared" ref="CX18:CX81" si="67">IFERROR(AZ18/$Q18,0)</f>
        <v>1</v>
      </c>
      <c r="CY18" s="79">
        <f t="shared" ref="CY18:CY81" si="68">IFERROR(BA18/$Q18,0)</f>
        <v>1</v>
      </c>
      <c r="CZ18" s="79">
        <f t="shared" ref="CZ18:CZ81" si="69">IFERROR(BB18/$Q18,0)</f>
        <v>1</v>
      </c>
      <c r="DB18" s="83">
        <f t="shared" ref="DB18:DB81" si="70">BS18</f>
        <v>1</v>
      </c>
      <c r="DC18" s="83">
        <f t="shared" ref="DC18:DC81" si="71">BV18</f>
        <v>1</v>
      </c>
      <c r="DD18" s="83">
        <f t="shared" ref="DD18:DD81" si="72">BY18</f>
        <v>1</v>
      </c>
      <c r="DE18" s="83">
        <f t="shared" ref="DE18:DE81" si="73">CB18</f>
        <v>1</v>
      </c>
      <c r="DF18" s="83">
        <f t="shared" ref="DF18:DF81" si="74">CE18</f>
        <v>1</v>
      </c>
      <c r="DG18" s="83">
        <f t="shared" ref="DG18:DG81" si="75">CH18</f>
        <v>1</v>
      </c>
      <c r="DH18" s="83">
        <f t="shared" ref="DH18:DH81" si="76">CK18</f>
        <v>1</v>
      </c>
      <c r="DI18" s="83">
        <f t="shared" ref="DI18:DI81" si="77">CN18</f>
        <v>1</v>
      </c>
      <c r="DJ18" s="83">
        <f t="shared" ref="DJ18:DJ81" si="78">CQ18</f>
        <v>1</v>
      </c>
      <c r="DK18" s="83">
        <f t="shared" ref="DK18:DK81" si="79">CT18</f>
        <v>1</v>
      </c>
      <c r="DL18" s="83">
        <f t="shared" ref="DL18:DL81" si="80">CW18</f>
        <v>1</v>
      </c>
      <c r="DM18" s="83">
        <f t="shared" ref="DM18:DM81" si="81">CZ18</f>
        <v>1</v>
      </c>
      <c r="DO18" s="83">
        <f t="shared" si="19"/>
        <v>1</v>
      </c>
      <c r="DP18" s="83">
        <f t="shared" si="20"/>
        <v>1</v>
      </c>
      <c r="DQ18" s="83">
        <f t="shared" si="21"/>
        <v>1</v>
      </c>
      <c r="DR18" s="83">
        <f t="shared" si="22"/>
        <v>1</v>
      </c>
      <c r="DS18" s="83">
        <f t="shared" si="23"/>
        <v>1</v>
      </c>
      <c r="DT18" s="83">
        <f t="shared" si="24"/>
        <v>1</v>
      </c>
      <c r="DU18" s="83">
        <f t="shared" si="25"/>
        <v>1</v>
      </c>
      <c r="DV18" s="83">
        <f t="shared" si="26"/>
        <v>1</v>
      </c>
      <c r="DW18" s="83">
        <f t="shared" si="27"/>
        <v>1</v>
      </c>
      <c r="DX18" s="83">
        <f t="shared" si="28"/>
        <v>1</v>
      </c>
      <c r="DY18" s="83">
        <f t="shared" si="29"/>
        <v>1</v>
      </c>
      <c r="DZ18" s="83">
        <f t="shared" si="30"/>
        <v>1</v>
      </c>
      <c r="EB18" s="115"/>
      <c r="EC18" s="36">
        <f t="shared" ref="EC18:EC81" si="82">IF(DC18=1,IF(DB18=0,1,0),IF(DC18&gt;0,1,0))</f>
        <v>0</v>
      </c>
      <c r="ED18" s="36">
        <f t="shared" si="31"/>
        <v>0</v>
      </c>
      <c r="EE18" s="36">
        <f t="shared" si="31"/>
        <v>0</v>
      </c>
      <c r="EF18" s="36">
        <f t="shared" si="31"/>
        <v>0</v>
      </c>
      <c r="EG18" s="36">
        <f t="shared" si="31"/>
        <v>0</v>
      </c>
      <c r="EH18" s="36">
        <f t="shared" si="31"/>
        <v>0</v>
      </c>
      <c r="EI18" s="36">
        <f t="shared" si="31"/>
        <v>0</v>
      </c>
      <c r="EJ18" s="36">
        <f t="shared" si="31"/>
        <v>0</v>
      </c>
      <c r="EK18" s="36">
        <f t="shared" si="31"/>
        <v>0</v>
      </c>
      <c r="EL18" s="36">
        <f t="shared" si="31"/>
        <v>0</v>
      </c>
      <c r="EM18" s="36">
        <f t="shared" si="31"/>
        <v>0</v>
      </c>
      <c r="EO18" s="115"/>
      <c r="EP18" s="36">
        <f t="shared" ref="EP18:EP81" si="83">IF(DC18=0,IF(DB18=1,1,0),IF(DC18&lt;1,1,0))</f>
        <v>0</v>
      </c>
      <c r="EQ18" s="36">
        <f t="shared" ref="EQ18:EQ81" si="84">IF(DD18=0,IF(DC18=1,1,0),IF(DD18&lt;1,1,0))</f>
        <v>0</v>
      </c>
      <c r="ER18" s="36">
        <f t="shared" ref="ER18:ER81" si="85">IF(DE18=0,IF(DD18=1,1,0),IF(DE18&lt;1,1,0))</f>
        <v>0</v>
      </c>
      <c r="ES18" s="36">
        <f t="shared" ref="ES18:ES81" si="86">IF(DF18=0,IF(DE18=1,1,0),IF(DF18&lt;1,1,0))</f>
        <v>0</v>
      </c>
      <c r="ET18" s="36">
        <f t="shared" ref="ET18:ET81" si="87">IF(DG18=0,IF(DF18=1,1,0),IF(DG18&lt;1,1,0))</f>
        <v>0</v>
      </c>
      <c r="EU18" s="36">
        <f t="shared" ref="EU18:EU81" si="88">IF(DH18=0,IF(DG18=1,1,0),IF(DH18&lt;1,1,0))</f>
        <v>0</v>
      </c>
      <c r="EV18" s="36">
        <f t="shared" ref="EV18:EV81" si="89">IF(DI18=0,IF(DH18=1,1,0),IF(DI18&lt;1,1,0))</f>
        <v>0</v>
      </c>
      <c r="EW18" s="36">
        <f t="shared" ref="EW18:EW81" si="90">IF(DJ18=0,IF(DI18=1,1,0),IF(DJ18&lt;1,1,0))</f>
        <v>0</v>
      </c>
      <c r="EX18" s="36">
        <f t="shared" ref="EX18:EX81" si="91">IF(DK18=0,IF(DJ18=1,1,0),IF(DK18&lt;1,1,0))</f>
        <v>0</v>
      </c>
      <c r="EY18" s="36">
        <f t="shared" ref="EY18:EY81" si="92">IF(DL18=0,IF(DK18=1,1,0),IF(DL18&lt;1,1,0))</f>
        <v>0</v>
      </c>
      <c r="EZ18" s="36">
        <f t="shared" ref="EZ18:EZ81" si="93">IF(DM18=0,IF(DL18=1,1,0),IF(DM18&lt;1,1,0))</f>
        <v>0</v>
      </c>
    </row>
    <row r="19" spans="1:156" s="36" customFormat="1" ht="16" x14ac:dyDescent="0.2">
      <c r="A19" s="50"/>
      <c r="B19" s="56" t="s">
        <v>63</v>
      </c>
      <c r="C19" s="49" t="s">
        <v>72</v>
      </c>
      <c r="D19" s="57">
        <v>45046</v>
      </c>
      <c r="E19" s="57">
        <v>51500</v>
      </c>
      <c r="F19" s="58">
        <v>100000</v>
      </c>
      <c r="G19" s="56" t="s">
        <v>104</v>
      </c>
      <c r="H19" s="59">
        <v>923</v>
      </c>
      <c r="I19" s="59" t="s">
        <v>15</v>
      </c>
      <c r="J19" s="60">
        <v>0.2</v>
      </c>
      <c r="K19" s="60">
        <v>0.1</v>
      </c>
      <c r="L19" s="61"/>
      <c r="M19" s="62">
        <f t="shared" si="13"/>
        <v>1</v>
      </c>
      <c r="N19" s="63">
        <f t="shared" si="14"/>
        <v>8333.3333333333339</v>
      </c>
      <c r="O19" s="63">
        <f t="shared" si="15"/>
        <v>833.33333333333348</v>
      </c>
      <c r="P19" s="63">
        <f t="shared" si="16"/>
        <v>1666.666666666667</v>
      </c>
      <c r="Q19" s="63">
        <f t="shared" si="33"/>
        <v>10833.33</v>
      </c>
      <c r="R19" s="111"/>
      <c r="S19" s="64">
        <f>ROUND(IF(AND($D19&lt;S$10,$E19&gt;S$12),$Q19,IF(AND($D19&gt;=S$10,$D19&lt;=S$12),$Q19*(S$13+1-DAY($D19))/S$13,IF(AND($E19&gt;=S$10,$E19&lt;=S$12),$Q19*DAY($E19)/S$13,0))),2)</f>
        <v>10833.33</v>
      </c>
      <c r="T19" s="64">
        <f>ROUND(IF(AND($D19&lt;T$10,$E19&gt;T$12),$Q19,IF(AND($D19&gt;=T$10,$D19&lt;=T$12),$Q19*(T$13+1-DAY($D19))/T$13,IF(AND($E19&gt;=T$10,$E19&lt;=T$12),$Q19*DAY($E19)/T$13,0))),2)</f>
        <v>10833.33</v>
      </c>
      <c r="U19" s="64">
        <f>ROUND(IF(AND($D19&lt;U$10,$E19&gt;U$12),$Q19,IF(AND($D19&gt;=U$10,$D19&lt;=U$12),$Q19*(U$13+1-DAY($D19))/U$13,IF(AND($E19&gt;=U$10,$E19&lt;=U$12),$Q19*DAY($E19)/U$13,0))),2)</f>
        <v>10833.33</v>
      </c>
      <c r="V19" s="64">
        <f>ROUND(IF(AND($D19&lt;V$10,$E19&gt;V$12),$Q19,IF(AND($D19&gt;=V$10,$D19&lt;=V$12),$Q19*(V$13+1-DAY($D19))/V$13,IF(AND($E19&gt;=V$10,$E19&lt;=V$12),$Q19*DAY($E19)/V$13,0))),2)</f>
        <v>10833.33</v>
      </c>
      <c r="W19" s="64">
        <f>ROUND(IF(AND($D19&lt;W$10,$E19&gt;W$12),$Q19,IF(AND($D19&gt;=W$10,$D19&lt;=W$12),$Q19*(W$13+1-DAY($D19))/W$13,IF(AND($E19&gt;=W$10,$E19&lt;=W$12),$Q19*DAY($E19)/W$13,0))),2)</f>
        <v>10833.33</v>
      </c>
      <c r="X19" s="64">
        <f>ROUND(IF(AND($D19&lt;X$10,$E19&gt;X$12),$Q19,IF(AND($D19&gt;=X$10,$D19&lt;=X$12),$Q19*(X$13+1-DAY($D19))/X$13,IF(AND($E19&gt;=X$10,$E19&lt;=X$12),$Q19*DAY($E19)/X$13,0))),2)</f>
        <v>10833.33</v>
      </c>
      <c r="Y19" s="64">
        <f>ROUND(IF(AND($D19&lt;Y$10,$E19&gt;Y$12),$Q19,IF(AND($D19&gt;=Y$10,$D19&lt;=Y$12),$Q19*(Y$13+1-DAY($D19))/Y$13,IF(AND($E19&gt;=Y$10,$E19&lt;=Y$12),$Q19*DAY($E19)/Y$13,0))),2)</f>
        <v>10833.33</v>
      </c>
      <c r="Z19" s="64">
        <f>ROUND(IF(AND($D19&lt;Z$10,$E19&gt;Z$12),$Q19,IF(AND($D19&gt;=Z$10,$D19&lt;=Z$12),$Q19*(Z$13+1-DAY($D19))/Z$13,IF(AND($E19&gt;=Z$10,$E19&lt;=Z$12),$Q19*DAY($E19)/Z$13,0))),2)</f>
        <v>10833.33</v>
      </c>
      <c r="AA19" s="64">
        <f>ROUND(IF(AND($D19&lt;AA$10,$E19&gt;AA$12),$Q19,IF(AND($D19&gt;=AA$10,$D19&lt;=AA$12),$Q19*(AA$13+1-DAY($D19))/AA$13,IF(AND($E19&gt;=AA$10,$E19&lt;=AA$12),$Q19*DAY($E19)/AA$13,0))),2)</f>
        <v>10833.33</v>
      </c>
      <c r="AB19" s="64">
        <f>ROUND(IF(AND($D19&lt;AB$10,$E19&gt;AB$12),$Q19,IF(AND($D19&gt;=AB$10,$D19&lt;=AB$12),$Q19*(AB$13+1-DAY($D19))/AB$13,IF(AND($E19&gt;=AB$10,$E19&lt;=AB$12),$Q19*DAY($E19)/AB$13,0))),2)</f>
        <v>10833.33</v>
      </c>
      <c r="AC19" s="64">
        <f>ROUND(IF(AND($D19&lt;AC$10,$E19&gt;AC$12),$Q19,IF(AND($D19&gt;=AC$10,$D19&lt;=AC$12),$Q19*(AC$13+1-DAY($D19))/AC$13,IF(AND($E19&gt;=AC$10,$E19&lt;=AC$12),$Q19*DAY($E19)/AC$13,0))),2)</f>
        <v>10833.33</v>
      </c>
      <c r="AD19" s="64">
        <f>ROUND(IF(AND($D19&lt;AD$10,$E19&gt;AD$12),$Q19,IF(AND($D19&gt;=AD$10,$D19&lt;=AD$12),$Q19*(AD$13+1-DAY($D19))/AD$13,IF(AND($E19&gt;=AD$10,$E19&lt;=AD$12),$Q19*DAY($E19)/AD$13,0))),2)</f>
        <v>10833.33</v>
      </c>
      <c r="AE19" s="64">
        <f>ROUND(IF(AND($D19&lt;AE$10,$E19&gt;AE$12),$Q19,IF(AND($D19&gt;=AE$10,$D19&lt;=AE$12),$Q19*(AE$13+1-DAY($D19))/AE$13,IF(AND($E19&gt;=AE$10,$E19&lt;=AE$12),$Q19*DAY($E19)/AE$13,0))),2)</f>
        <v>10833.33</v>
      </c>
      <c r="AF19" s="64">
        <f>ROUND(IF(AND($D19&lt;AF$10,$E19&gt;AF$12),$Q19,IF(AND($D19&gt;=AF$10,$D19&lt;=AF$12),$Q19*(AF$13+1-DAY($D19))/AF$13,IF(AND($E19&gt;=AF$10,$E19&lt;=AF$12),$Q19*DAY($E19)/AF$13,0))),2)</f>
        <v>10833.33</v>
      </c>
      <c r="AG19" s="64">
        <f>ROUND(IF(AND($D19&lt;AG$10,$E19&gt;AG$12),$Q19,IF(AND($D19&gt;=AG$10,$D19&lt;=AG$12),$Q19*(AG$13+1-DAY($D19))/AG$13,IF(AND($E19&gt;=AG$10,$E19&lt;=AG$12),$Q19*DAY($E19)/AG$13,0))),2)</f>
        <v>10833.33</v>
      </c>
      <c r="AH19" s="64">
        <f>ROUND(IF(AND($D19&lt;AH$10,$E19&gt;AH$12),$Q19,IF(AND($D19&gt;=AH$10,$D19&lt;=AH$12),$Q19*(AH$13+1-DAY($D19))/AH$13,IF(AND($E19&gt;=AH$10,$E19&lt;=AH$12),$Q19*DAY($E19)/AH$13,0))),2)</f>
        <v>10833.33</v>
      </c>
      <c r="AI19" s="64">
        <f>ROUND(IF(AND($D19&lt;AI$10,$E19&gt;AI$12),$Q19,IF(AND($D19&gt;=AI$10,$D19&lt;=AI$12),$Q19*(AI$13+1-DAY($D19))/AI$13,IF(AND($E19&gt;=AI$10,$E19&lt;=AI$12),$Q19*DAY($E19)/AI$13,0))),2)</f>
        <v>10833.33</v>
      </c>
      <c r="AJ19" s="64">
        <f>ROUND(IF(AND($D19&lt;AJ$10,$E19&gt;AJ$12),$Q19,IF(AND($D19&gt;=AJ$10,$D19&lt;=AJ$12),$Q19*(AJ$13+1-DAY($D19))/AJ$13,IF(AND($E19&gt;=AJ$10,$E19&lt;=AJ$12),$Q19*DAY($E19)/AJ$13,0))),2)</f>
        <v>10833.33</v>
      </c>
      <c r="AK19" s="64">
        <f>ROUND(IF(AND($D19&lt;AK$10,$E19&gt;AK$12),$Q19,IF(AND($D19&gt;=AK$10,$D19&lt;=AK$12),$Q19*(AK$13+1-DAY($D19))/AK$13,IF(AND($E19&gt;=AK$10,$E19&lt;=AK$12),$Q19*DAY($E19)/AK$13,0))),2)</f>
        <v>10833.33</v>
      </c>
      <c r="AL19" s="64">
        <f>ROUND(IF(AND($D19&lt;AL$10,$E19&gt;AL$12),$Q19,IF(AND($D19&gt;=AL$10,$D19&lt;=AL$12),$Q19*(AL$13+1-DAY($D19))/AL$13,IF(AND($E19&gt;=AL$10,$E19&lt;=AL$12),$Q19*DAY($E19)/AL$13,0))),2)</f>
        <v>10833.33</v>
      </c>
      <c r="AM19" s="64">
        <f>ROUND(IF(AND($D19&lt;AM$10,$E19&gt;AM$12),$Q19,IF(AND($D19&gt;=AM$10,$D19&lt;=AM$12),$Q19*(AM$13+1-DAY($D19))/AM$13,IF(AND($E19&gt;=AM$10,$E19&lt;=AM$12),$Q19*DAY($E19)/AM$13,0))),2)</f>
        <v>10833.33</v>
      </c>
      <c r="AN19" s="64">
        <f>ROUND(IF(AND($D19&lt;AN$10,$E19&gt;AN$12),$Q19,IF(AND($D19&gt;=AN$10,$D19&lt;=AN$12),$Q19*(AN$13+1-DAY($D19))/AN$13,IF(AND($E19&gt;=AN$10,$E19&lt;=AN$12),$Q19*DAY($E19)/AN$13,0))),2)</f>
        <v>10833.33</v>
      </c>
      <c r="AO19" s="64">
        <f>ROUND(IF(AND($D19&lt;AO$10,$E19&gt;AO$12),$Q19,IF(AND($D19&gt;=AO$10,$D19&lt;=AO$12),$Q19*(AO$13+1-DAY($D19))/AO$13,IF(AND($E19&gt;=AO$10,$E19&lt;=AO$12),$Q19*DAY($E19)/AO$13,0))),2)</f>
        <v>10833.33</v>
      </c>
      <c r="AP19" s="64">
        <f>ROUND(IF(AND($D19&lt;AP$10,$E19&gt;AP$12),$Q19,IF(AND($D19&gt;=AP$10,$D19&lt;=AP$12),$Q19*(AP$13+1-DAY($D19))/AP$13,IF(AND($E19&gt;=AP$10,$E19&lt;=AP$12),$Q19*DAY($E19)/AP$13,0))),2)</f>
        <v>10833.33</v>
      </c>
      <c r="AQ19" s="64">
        <f>ROUND(IF(AND($D19&lt;AQ$10,$E19&gt;AQ$12),$Q19,IF(AND($D19&gt;=AQ$10,$D19&lt;=AQ$12),$Q19*(AQ$13+1-DAY($D19))/AQ$13,IF(AND($E19&gt;=AQ$10,$E19&lt;=AQ$12),$Q19*DAY($E19)/AQ$13,0))),2)</f>
        <v>10833.33</v>
      </c>
      <c r="AR19" s="64">
        <f>ROUND(IF(AND($D19&lt;AR$10,$E19&gt;AR$12),$Q19,IF(AND($D19&gt;=AR$10,$D19&lt;=AR$12),$Q19*(AR$13+1-DAY($D19))/AR$13,IF(AND($E19&gt;=AR$10,$E19&lt;=AR$12),$Q19*DAY($E19)/AR$13,0))),2)</f>
        <v>10833.33</v>
      </c>
      <c r="AS19" s="64">
        <f>ROUND(IF(AND($D19&lt;AS$10,$E19&gt;AS$12),$Q19,IF(AND($D19&gt;=AS$10,$D19&lt;=AS$12),$Q19*(AS$13+1-DAY($D19))/AS$13,IF(AND($E19&gt;=AS$10,$E19&lt;=AS$12),$Q19*DAY($E19)/AS$13,0))),2)</f>
        <v>10833.33</v>
      </c>
      <c r="AT19" s="64">
        <f>ROUND(IF(AND($D19&lt;AT$10,$E19&gt;AT$12),$Q19,IF(AND($D19&gt;=AT$10,$D19&lt;=AT$12),$Q19*(AT$13+1-DAY($D19))/AT$13,IF(AND($E19&gt;=AT$10,$E19&lt;=AT$12),$Q19*DAY($E19)/AT$13,0))),2)</f>
        <v>10833.33</v>
      </c>
      <c r="AU19" s="64">
        <f>ROUND(IF(AND($D19&lt;AU$10,$E19&gt;AU$12),$Q19,IF(AND($D19&gt;=AU$10,$D19&lt;=AU$12),$Q19*(AU$13+1-DAY($D19))/AU$13,IF(AND($E19&gt;=AU$10,$E19&lt;=AU$12),$Q19*DAY($E19)/AU$13,0))),2)</f>
        <v>10833.33</v>
      </c>
      <c r="AV19" s="64">
        <f>ROUND(IF(AND($D19&lt;AV$10,$E19&gt;AV$12),$Q19,IF(AND($D19&gt;=AV$10,$D19&lt;=AV$12),$Q19*(AV$13+1-DAY($D19))/AV$13,IF(AND($E19&gt;=AV$10,$E19&lt;=AV$12),$Q19*DAY($E19)/AV$13,0))),2)</f>
        <v>10833.33</v>
      </c>
      <c r="AW19" s="64">
        <f>ROUND(IF(AND($D19&lt;AW$10,$E19&gt;AW$12),$Q19,IF(AND($D19&gt;=AW$10,$D19&lt;=AW$12),$Q19*(AW$13+1-DAY($D19))/AW$13,IF(AND($E19&gt;=AW$10,$E19&lt;=AW$12),$Q19*DAY($E19)/AW$13,0))),2)</f>
        <v>10833.33</v>
      </c>
      <c r="AX19" s="64">
        <f>ROUND(IF(AND($D19&lt;AX$10,$E19&gt;AX$12),$Q19,IF(AND($D19&gt;=AX$10,$D19&lt;=AX$12),$Q19*(AX$13+1-DAY($D19))/AX$13,IF(AND($E19&gt;=AX$10,$E19&lt;=AX$12),$Q19*DAY($E19)/AX$13,0))),2)</f>
        <v>10833.33</v>
      </c>
      <c r="AY19" s="64">
        <f>ROUND(IF(AND($D19&lt;AY$10,$E19&gt;AY$12),$Q19,IF(AND($D19&gt;=AY$10,$D19&lt;=AY$12),$Q19*(AY$13+1-DAY($D19))/AY$13,IF(AND($E19&gt;=AY$10,$E19&lt;=AY$12),$Q19*DAY($E19)/AY$13,0))),2)</f>
        <v>10833.33</v>
      </c>
      <c r="AZ19" s="64">
        <f>ROUND(IF(AND($D19&lt;AZ$10,$E19&gt;AZ$12),$Q19,IF(AND($D19&gt;=AZ$10,$D19&lt;=AZ$12),$Q19*(AZ$13+1-DAY($D19))/AZ$13,IF(AND($E19&gt;=AZ$10,$E19&lt;=AZ$12),$Q19*DAY($E19)/AZ$13,0))),2)</f>
        <v>10833.33</v>
      </c>
      <c r="BA19" s="64">
        <f>ROUND(IF(AND($D19&lt;BA$10,$E19&gt;BA$12),$Q19,IF(AND($D19&gt;=BA$10,$D19&lt;=BA$12),$Q19*(BA$13+1-DAY($D19))/BA$13,IF(AND($E19&gt;=BA$10,$E19&lt;=BA$12),$Q19*DAY($E19)/BA$13,0))),2)</f>
        <v>10833.33</v>
      </c>
      <c r="BB19" s="64">
        <f>ROUND(IF(AND($D19&lt;BB$10,$E19&gt;BB$12),$Q19,IF(AND($D19&gt;=BB$10,$D19&lt;=BB$12),$Q19*(BB$13+1-DAY($D19))/BB$13,IF(AND($E19&gt;=BB$10,$E19&lt;=BB$12),$Q19*DAY($E19)/BB$13,0))),2)</f>
        <v>10833.33</v>
      </c>
      <c r="BC19" s="108"/>
      <c r="BD19" s="64">
        <f t="shared" si="17"/>
        <v>32499.989999999998</v>
      </c>
      <c r="BE19" s="64">
        <f t="shared" si="17"/>
        <v>32499.989999999998</v>
      </c>
      <c r="BF19" s="64">
        <f t="shared" si="17"/>
        <v>32499.989999999998</v>
      </c>
      <c r="BG19" s="64">
        <f t="shared" si="17"/>
        <v>32499.989999999998</v>
      </c>
      <c r="BH19" s="64">
        <f t="shared" si="17"/>
        <v>32499.989999999998</v>
      </c>
      <c r="BI19" s="64">
        <f t="shared" si="17"/>
        <v>32499.989999999998</v>
      </c>
      <c r="BJ19" s="64">
        <f t="shared" si="17"/>
        <v>32499.989999999998</v>
      </c>
      <c r="BK19" s="64">
        <f t="shared" si="17"/>
        <v>32499.989999999998</v>
      </c>
      <c r="BL19" s="64">
        <f t="shared" si="17"/>
        <v>32499.989999999998</v>
      </c>
      <c r="BM19" s="64">
        <f t="shared" si="17"/>
        <v>32499.989999999998</v>
      </c>
      <c r="BN19" s="64">
        <f t="shared" si="17"/>
        <v>32499.989999999998</v>
      </c>
      <c r="BO19" s="64">
        <f t="shared" si="17"/>
        <v>32499.989999999998</v>
      </c>
      <c r="BP19" s="65"/>
      <c r="BQ19" s="79">
        <f t="shared" si="34"/>
        <v>1</v>
      </c>
      <c r="BR19" s="79">
        <f t="shared" si="35"/>
        <v>1</v>
      </c>
      <c r="BS19" s="79">
        <f t="shared" si="36"/>
        <v>1</v>
      </c>
      <c r="BT19" s="79">
        <f t="shared" si="37"/>
        <v>1</v>
      </c>
      <c r="BU19" s="79">
        <f t="shared" si="38"/>
        <v>1</v>
      </c>
      <c r="BV19" s="79">
        <f t="shared" si="39"/>
        <v>1</v>
      </c>
      <c r="BW19" s="79">
        <f t="shared" si="40"/>
        <v>1</v>
      </c>
      <c r="BX19" s="79">
        <f t="shared" si="41"/>
        <v>1</v>
      </c>
      <c r="BY19" s="79">
        <f t="shared" si="42"/>
        <v>1</v>
      </c>
      <c r="BZ19" s="79">
        <f t="shared" si="43"/>
        <v>1</v>
      </c>
      <c r="CA19" s="79">
        <f t="shared" si="44"/>
        <v>1</v>
      </c>
      <c r="CB19" s="79">
        <f t="shared" si="45"/>
        <v>1</v>
      </c>
      <c r="CC19" s="79">
        <f t="shared" si="46"/>
        <v>1</v>
      </c>
      <c r="CD19" s="79">
        <f t="shared" si="47"/>
        <v>1</v>
      </c>
      <c r="CE19" s="79">
        <f t="shared" si="48"/>
        <v>1</v>
      </c>
      <c r="CF19" s="79">
        <f t="shared" si="49"/>
        <v>1</v>
      </c>
      <c r="CG19" s="79">
        <f t="shared" si="50"/>
        <v>1</v>
      </c>
      <c r="CH19" s="79">
        <f t="shared" si="51"/>
        <v>1</v>
      </c>
      <c r="CI19" s="79">
        <f t="shared" si="52"/>
        <v>1</v>
      </c>
      <c r="CJ19" s="79">
        <f t="shared" si="53"/>
        <v>1</v>
      </c>
      <c r="CK19" s="79">
        <f t="shared" si="54"/>
        <v>1</v>
      </c>
      <c r="CL19" s="79">
        <f t="shared" si="55"/>
        <v>1</v>
      </c>
      <c r="CM19" s="79">
        <f t="shared" si="56"/>
        <v>1</v>
      </c>
      <c r="CN19" s="79">
        <f t="shared" si="57"/>
        <v>1</v>
      </c>
      <c r="CO19" s="79">
        <f t="shared" si="58"/>
        <v>1</v>
      </c>
      <c r="CP19" s="79">
        <f t="shared" si="59"/>
        <v>1</v>
      </c>
      <c r="CQ19" s="79">
        <f t="shared" si="60"/>
        <v>1</v>
      </c>
      <c r="CR19" s="79">
        <f t="shared" si="61"/>
        <v>1</v>
      </c>
      <c r="CS19" s="79">
        <f t="shared" si="62"/>
        <v>1</v>
      </c>
      <c r="CT19" s="79">
        <f t="shared" si="63"/>
        <v>1</v>
      </c>
      <c r="CU19" s="79">
        <f t="shared" si="64"/>
        <v>1</v>
      </c>
      <c r="CV19" s="79">
        <f t="shared" si="65"/>
        <v>1</v>
      </c>
      <c r="CW19" s="79">
        <f t="shared" si="66"/>
        <v>1</v>
      </c>
      <c r="CX19" s="79">
        <f t="shared" si="67"/>
        <v>1</v>
      </c>
      <c r="CY19" s="79">
        <f t="shared" si="68"/>
        <v>1</v>
      </c>
      <c r="CZ19" s="79">
        <f t="shared" si="69"/>
        <v>1</v>
      </c>
      <c r="DB19" s="83">
        <f>BS19</f>
        <v>1</v>
      </c>
      <c r="DC19" s="83">
        <f t="shared" si="71"/>
        <v>1</v>
      </c>
      <c r="DD19" s="83">
        <f t="shared" si="72"/>
        <v>1</v>
      </c>
      <c r="DE19" s="83">
        <f t="shared" si="73"/>
        <v>1</v>
      </c>
      <c r="DF19" s="83">
        <f t="shared" si="74"/>
        <v>1</v>
      </c>
      <c r="DG19" s="83">
        <f t="shared" si="75"/>
        <v>1</v>
      </c>
      <c r="DH19" s="83">
        <f t="shared" si="76"/>
        <v>1</v>
      </c>
      <c r="DI19" s="83">
        <f t="shared" si="77"/>
        <v>1</v>
      </c>
      <c r="DJ19" s="83">
        <f t="shared" si="78"/>
        <v>1</v>
      </c>
      <c r="DK19" s="83">
        <f t="shared" si="79"/>
        <v>1</v>
      </c>
      <c r="DL19" s="83">
        <f t="shared" si="80"/>
        <v>1</v>
      </c>
      <c r="DM19" s="83">
        <f t="shared" si="81"/>
        <v>1</v>
      </c>
      <c r="DO19" s="83">
        <f t="shared" si="19"/>
        <v>1</v>
      </c>
      <c r="DP19" s="83">
        <f t="shared" si="20"/>
        <v>1</v>
      </c>
      <c r="DQ19" s="83">
        <f t="shared" si="21"/>
        <v>1</v>
      </c>
      <c r="DR19" s="83">
        <f t="shared" si="22"/>
        <v>1</v>
      </c>
      <c r="DS19" s="83">
        <f t="shared" si="23"/>
        <v>1</v>
      </c>
      <c r="DT19" s="83">
        <f t="shared" si="24"/>
        <v>1</v>
      </c>
      <c r="DU19" s="83">
        <f t="shared" si="25"/>
        <v>1</v>
      </c>
      <c r="DV19" s="83">
        <f t="shared" si="26"/>
        <v>1</v>
      </c>
      <c r="DW19" s="83">
        <f t="shared" si="27"/>
        <v>1</v>
      </c>
      <c r="DX19" s="83">
        <f t="shared" si="28"/>
        <v>1</v>
      </c>
      <c r="DY19" s="83">
        <f t="shared" si="29"/>
        <v>1</v>
      </c>
      <c r="DZ19" s="83">
        <f t="shared" si="30"/>
        <v>1</v>
      </c>
      <c r="EB19" s="115"/>
      <c r="EC19" s="36">
        <f t="shared" si="82"/>
        <v>0</v>
      </c>
      <c r="ED19" s="36">
        <f t="shared" si="31"/>
        <v>0</v>
      </c>
      <c r="EE19" s="36">
        <f t="shared" si="31"/>
        <v>0</v>
      </c>
      <c r="EF19" s="36">
        <f t="shared" si="31"/>
        <v>0</v>
      </c>
      <c r="EG19" s="36">
        <f t="shared" si="31"/>
        <v>0</v>
      </c>
      <c r="EH19" s="36">
        <f t="shared" si="31"/>
        <v>0</v>
      </c>
      <c r="EI19" s="36">
        <f t="shared" si="31"/>
        <v>0</v>
      </c>
      <c r="EJ19" s="36">
        <f t="shared" si="31"/>
        <v>0</v>
      </c>
      <c r="EK19" s="36">
        <f t="shared" si="31"/>
        <v>0</v>
      </c>
      <c r="EL19" s="36">
        <f t="shared" si="31"/>
        <v>0</v>
      </c>
      <c r="EM19" s="36">
        <f t="shared" si="31"/>
        <v>0</v>
      </c>
      <c r="EO19" s="115"/>
      <c r="EP19" s="36">
        <f t="shared" si="83"/>
        <v>0</v>
      </c>
      <c r="EQ19" s="36">
        <f t="shared" si="84"/>
        <v>0</v>
      </c>
      <c r="ER19" s="36">
        <f t="shared" si="85"/>
        <v>0</v>
      </c>
      <c r="ES19" s="36">
        <f t="shared" si="86"/>
        <v>0</v>
      </c>
      <c r="ET19" s="36">
        <f t="shared" si="87"/>
        <v>0</v>
      </c>
      <c r="EU19" s="36">
        <f t="shared" si="88"/>
        <v>0</v>
      </c>
      <c r="EV19" s="36">
        <f t="shared" si="89"/>
        <v>0</v>
      </c>
      <c r="EW19" s="36">
        <f t="shared" si="90"/>
        <v>0</v>
      </c>
      <c r="EX19" s="36">
        <f t="shared" si="91"/>
        <v>0</v>
      </c>
      <c r="EY19" s="36">
        <f t="shared" si="92"/>
        <v>0</v>
      </c>
      <c r="EZ19" s="36">
        <f t="shared" si="93"/>
        <v>0</v>
      </c>
    </row>
    <row r="20" spans="1:156" s="36" customFormat="1" ht="16" x14ac:dyDescent="0.2">
      <c r="A20" s="50"/>
      <c r="B20" s="56" t="s">
        <v>21</v>
      </c>
      <c r="C20" s="49" t="s">
        <v>16</v>
      </c>
      <c r="D20" s="57">
        <v>45047</v>
      </c>
      <c r="E20" s="57">
        <v>51500</v>
      </c>
      <c r="F20" s="58">
        <v>100000</v>
      </c>
      <c r="G20" s="56" t="s">
        <v>89</v>
      </c>
      <c r="H20" s="59">
        <v>987</v>
      </c>
      <c r="I20" s="59" t="s">
        <v>15</v>
      </c>
      <c r="J20" s="60">
        <v>0.2</v>
      </c>
      <c r="K20" s="60">
        <v>0.1</v>
      </c>
      <c r="L20" s="61"/>
      <c r="M20" s="62">
        <f t="shared" si="13"/>
        <v>1</v>
      </c>
      <c r="N20" s="63">
        <f t="shared" si="14"/>
        <v>8333.3333333333339</v>
      </c>
      <c r="O20" s="63">
        <f t="shared" si="15"/>
        <v>833.33333333333348</v>
      </c>
      <c r="P20" s="63">
        <f t="shared" si="16"/>
        <v>1666.666666666667</v>
      </c>
      <c r="Q20" s="63">
        <f t="shared" si="33"/>
        <v>10833.33</v>
      </c>
      <c r="R20" s="111"/>
      <c r="S20" s="64">
        <f>ROUND(IF(AND($D20&lt;S$10,$E20&gt;S$12),$Q20,IF(AND($D20&gt;=S$10,$D20&lt;=S$12),$Q20*(S$13+1-DAY($D20))/S$13,IF(AND($E20&gt;=S$10,$E20&lt;=S$12),$Q20*DAY($E20)/S$13,0))),2)</f>
        <v>10833.33</v>
      </c>
      <c r="T20" s="64">
        <f>ROUND(IF(AND($D20&lt;T$10,$E20&gt;T$12),$Q20,IF(AND($D20&gt;=T$10,$D20&lt;=T$12),$Q20*(T$13+1-DAY($D20))/T$13,IF(AND($E20&gt;=T$10,$E20&lt;=T$12),$Q20*DAY($E20)/T$13,0))),2)</f>
        <v>10833.33</v>
      </c>
      <c r="U20" s="64">
        <f>ROUND(IF(AND($D20&lt;U$10,$E20&gt;U$12),$Q20,IF(AND($D20&gt;=U$10,$D20&lt;=U$12),$Q20*(U$13+1-DAY($D20))/U$13,IF(AND($E20&gt;=U$10,$E20&lt;=U$12),$Q20*DAY($E20)/U$13,0))),2)</f>
        <v>10833.33</v>
      </c>
      <c r="V20" s="64">
        <f>ROUND(IF(AND($D20&lt;V$10,$E20&gt;V$12),$Q20,IF(AND($D20&gt;=V$10,$D20&lt;=V$12),$Q20*(V$13+1-DAY($D20))/V$13,IF(AND($E20&gt;=V$10,$E20&lt;=V$12),$Q20*DAY($E20)/V$13,0))),2)</f>
        <v>10833.33</v>
      </c>
      <c r="W20" s="64">
        <f>ROUND(IF(AND($D20&lt;W$10,$E20&gt;W$12),$Q20,IF(AND($D20&gt;=W$10,$D20&lt;=W$12),$Q20*(W$13+1-DAY($D20))/W$13,IF(AND($E20&gt;=W$10,$E20&lt;=W$12),$Q20*DAY($E20)/W$13,0))),2)</f>
        <v>10833.33</v>
      </c>
      <c r="X20" s="64">
        <f>ROUND(IF(AND($D20&lt;X$10,$E20&gt;X$12),$Q20,IF(AND($D20&gt;=X$10,$D20&lt;=X$12),$Q20*(X$13+1-DAY($D20))/X$13,IF(AND($E20&gt;=X$10,$E20&lt;=X$12),$Q20*DAY($E20)/X$13,0))),2)</f>
        <v>10833.33</v>
      </c>
      <c r="Y20" s="64">
        <f>ROUND(IF(AND($D20&lt;Y$10,$E20&gt;Y$12),$Q20,IF(AND($D20&gt;=Y$10,$D20&lt;=Y$12),$Q20*(Y$13+1-DAY($D20))/Y$13,IF(AND($E20&gt;=Y$10,$E20&lt;=Y$12),$Q20*DAY($E20)/Y$13,0))),2)</f>
        <v>10833.33</v>
      </c>
      <c r="Z20" s="64">
        <f>ROUND(IF(AND($D20&lt;Z$10,$E20&gt;Z$12),$Q20,IF(AND($D20&gt;=Z$10,$D20&lt;=Z$12),$Q20*(Z$13+1-DAY($D20))/Z$13,IF(AND($E20&gt;=Z$10,$E20&lt;=Z$12),$Q20*DAY($E20)/Z$13,0))),2)</f>
        <v>10833.33</v>
      </c>
      <c r="AA20" s="64">
        <f>ROUND(IF(AND($D20&lt;AA$10,$E20&gt;AA$12),$Q20,IF(AND($D20&gt;=AA$10,$D20&lt;=AA$12),$Q20*(AA$13+1-DAY($D20))/AA$13,IF(AND($E20&gt;=AA$10,$E20&lt;=AA$12),$Q20*DAY($E20)/AA$13,0))),2)</f>
        <v>10833.33</v>
      </c>
      <c r="AB20" s="64">
        <f>ROUND(IF(AND($D20&lt;AB$10,$E20&gt;AB$12),$Q20,IF(AND($D20&gt;=AB$10,$D20&lt;=AB$12),$Q20*(AB$13+1-DAY($D20))/AB$13,IF(AND($E20&gt;=AB$10,$E20&lt;=AB$12),$Q20*DAY($E20)/AB$13,0))),2)</f>
        <v>10833.33</v>
      </c>
      <c r="AC20" s="64">
        <f>ROUND(IF(AND($D20&lt;AC$10,$E20&gt;AC$12),$Q20,IF(AND($D20&gt;=AC$10,$D20&lt;=AC$12),$Q20*(AC$13+1-DAY($D20))/AC$13,IF(AND($E20&gt;=AC$10,$E20&lt;=AC$12),$Q20*DAY($E20)/AC$13,0))),2)</f>
        <v>10833.33</v>
      </c>
      <c r="AD20" s="64">
        <f>ROUND(IF(AND($D20&lt;AD$10,$E20&gt;AD$12),$Q20,IF(AND($D20&gt;=AD$10,$D20&lt;=AD$12),$Q20*(AD$13+1-DAY($D20))/AD$13,IF(AND($E20&gt;=AD$10,$E20&lt;=AD$12),$Q20*DAY($E20)/AD$13,0))),2)</f>
        <v>10833.33</v>
      </c>
      <c r="AE20" s="64">
        <f>ROUND(IF(AND($D20&lt;AE$10,$E20&gt;AE$12),$Q20,IF(AND($D20&gt;=AE$10,$D20&lt;=AE$12),$Q20*(AE$13+1-DAY($D20))/AE$13,IF(AND($E20&gt;=AE$10,$E20&lt;=AE$12),$Q20*DAY($E20)/AE$13,0))),2)</f>
        <v>10833.33</v>
      </c>
      <c r="AF20" s="64">
        <f>ROUND(IF(AND($D20&lt;AF$10,$E20&gt;AF$12),$Q20,IF(AND($D20&gt;=AF$10,$D20&lt;=AF$12),$Q20*(AF$13+1-DAY($D20))/AF$13,IF(AND($E20&gt;=AF$10,$E20&lt;=AF$12),$Q20*DAY($E20)/AF$13,0))),2)</f>
        <v>10833.33</v>
      </c>
      <c r="AG20" s="64">
        <f>ROUND(IF(AND($D20&lt;AG$10,$E20&gt;AG$12),$Q20,IF(AND($D20&gt;=AG$10,$D20&lt;=AG$12),$Q20*(AG$13+1-DAY($D20))/AG$13,IF(AND($E20&gt;=AG$10,$E20&lt;=AG$12),$Q20*DAY($E20)/AG$13,0))),2)</f>
        <v>10833.33</v>
      </c>
      <c r="AH20" s="64">
        <f>ROUND(IF(AND($D20&lt;AH$10,$E20&gt;AH$12),$Q20,IF(AND($D20&gt;=AH$10,$D20&lt;=AH$12),$Q20*(AH$13+1-DAY($D20))/AH$13,IF(AND($E20&gt;=AH$10,$E20&lt;=AH$12),$Q20*DAY($E20)/AH$13,0))),2)</f>
        <v>10833.33</v>
      </c>
      <c r="AI20" s="64">
        <f>ROUND(IF(AND($D20&lt;AI$10,$E20&gt;AI$12),$Q20,IF(AND($D20&gt;=AI$10,$D20&lt;=AI$12),$Q20*(AI$13+1-DAY($D20))/AI$13,IF(AND($E20&gt;=AI$10,$E20&lt;=AI$12),$Q20*DAY($E20)/AI$13,0))),2)</f>
        <v>10833.33</v>
      </c>
      <c r="AJ20" s="64">
        <f>ROUND(IF(AND($D20&lt;AJ$10,$E20&gt;AJ$12),$Q20,IF(AND($D20&gt;=AJ$10,$D20&lt;=AJ$12),$Q20*(AJ$13+1-DAY($D20))/AJ$13,IF(AND($E20&gt;=AJ$10,$E20&lt;=AJ$12),$Q20*DAY($E20)/AJ$13,0))),2)</f>
        <v>10833.33</v>
      </c>
      <c r="AK20" s="64">
        <f>ROUND(IF(AND($D20&lt;AK$10,$E20&gt;AK$12),$Q20,IF(AND($D20&gt;=AK$10,$D20&lt;=AK$12),$Q20*(AK$13+1-DAY($D20))/AK$13,IF(AND($E20&gt;=AK$10,$E20&lt;=AK$12),$Q20*DAY($E20)/AK$13,0))),2)</f>
        <v>10833.33</v>
      </c>
      <c r="AL20" s="64">
        <f>ROUND(IF(AND($D20&lt;AL$10,$E20&gt;AL$12),$Q20,IF(AND($D20&gt;=AL$10,$D20&lt;=AL$12),$Q20*(AL$13+1-DAY($D20))/AL$13,IF(AND($E20&gt;=AL$10,$E20&lt;=AL$12),$Q20*DAY($E20)/AL$13,0))),2)</f>
        <v>10833.33</v>
      </c>
      <c r="AM20" s="64">
        <f>ROUND(IF(AND($D20&lt;AM$10,$E20&gt;AM$12),$Q20,IF(AND($D20&gt;=AM$10,$D20&lt;=AM$12),$Q20*(AM$13+1-DAY($D20))/AM$13,IF(AND($E20&gt;=AM$10,$E20&lt;=AM$12),$Q20*DAY($E20)/AM$13,0))),2)</f>
        <v>10833.33</v>
      </c>
      <c r="AN20" s="64">
        <f>ROUND(IF(AND($D20&lt;AN$10,$E20&gt;AN$12),$Q20,IF(AND($D20&gt;=AN$10,$D20&lt;=AN$12),$Q20*(AN$13+1-DAY($D20))/AN$13,IF(AND($E20&gt;=AN$10,$E20&lt;=AN$12),$Q20*DAY($E20)/AN$13,0))),2)</f>
        <v>10833.33</v>
      </c>
      <c r="AO20" s="64">
        <f>ROUND(IF(AND($D20&lt;AO$10,$E20&gt;AO$12),$Q20,IF(AND($D20&gt;=AO$10,$D20&lt;=AO$12),$Q20*(AO$13+1-DAY($D20))/AO$13,IF(AND($E20&gt;=AO$10,$E20&lt;=AO$12),$Q20*DAY($E20)/AO$13,0))),2)</f>
        <v>10833.33</v>
      </c>
      <c r="AP20" s="64">
        <f>ROUND(IF(AND($D20&lt;AP$10,$E20&gt;AP$12),$Q20,IF(AND($D20&gt;=AP$10,$D20&lt;=AP$12),$Q20*(AP$13+1-DAY($D20))/AP$13,IF(AND($E20&gt;=AP$10,$E20&lt;=AP$12),$Q20*DAY($E20)/AP$13,0))),2)</f>
        <v>10833.33</v>
      </c>
      <c r="AQ20" s="64">
        <f>ROUND(IF(AND($D20&lt;AQ$10,$E20&gt;AQ$12),$Q20,IF(AND($D20&gt;=AQ$10,$D20&lt;=AQ$12),$Q20*(AQ$13+1-DAY($D20))/AQ$13,IF(AND($E20&gt;=AQ$10,$E20&lt;=AQ$12),$Q20*DAY($E20)/AQ$13,0))),2)</f>
        <v>10833.33</v>
      </c>
      <c r="AR20" s="64">
        <f>ROUND(IF(AND($D20&lt;AR$10,$E20&gt;AR$12),$Q20,IF(AND($D20&gt;=AR$10,$D20&lt;=AR$12),$Q20*(AR$13+1-DAY($D20))/AR$13,IF(AND($E20&gt;=AR$10,$E20&lt;=AR$12),$Q20*DAY($E20)/AR$13,0))),2)</f>
        <v>10833.33</v>
      </c>
      <c r="AS20" s="64">
        <f>ROUND(IF(AND($D20&lt;AS$10,$E20&gt;AS$12),$Q20,IF(AND($D20&gt;=AS$10,$D20&lt;=AS$12),$Q20*(AS$13+1-DAY($D20))/AS$13,IF(AND($E20&gt;=AS$10,$E20&lt;=AS$12),$Q20*DAY($E20)/AS$13,0))),2)</f>
        <v>10833.33</v>
      </c>
      <c r="AT20" s="64">
        <f>ROUND(IF(AND($D20&lt;AT$10,$E20&gt;AT$12),$Q20,IF(AND($D20&gt;=AT$10,$D20&lt;=AT$12),$Q20*(AT$13+1-DAY($D20))/AT$13,IF(AND($E20&gt;=AT$10,$E20&lt;=AT$12),$Q20*DAY($E20)/AT$13,0))),2)</f>
        <v>10833.33</v>
      </c>
      <c r="AU20" s="64">
        <f>ROUND(IF(AND($D20&lt;AU$10,$E20&gt;AU$12),$Q20,IF(AND($D20&gt;=AU$10,$D20&lt;=AU$12),$Q20*(AU$13+1-DAY($D20))/AU$13,IF(AND($E20&gt;=AU$10,$E20&lt;=AU$12),$Q20*DAY($E20)/AU$13,0))),2)</f>
        <v>10833.33</v>
      </c>
      <c r="AV20" s="64">
        <f>ROUND(IF(AND($D20&lt;AV$10,$E20&gt;AV$12),$Q20,IF(AND($D20&gt;=AV$10,$D20&lt;=AV$12),$Q20*(AV$13+1-DAY($D20))/AV$13,IF(AND($E20&gt;=AV$10,$E20&lt;=AV$12),$Q20*DAY($E20)/AV$13,0))),2)</f>
        <v>10833.33</v>
      </c>
      <c r="AW20" s="64">
        <f>ROUND(IF(AND($D20&lt;AW$10,$E20&gt;AW$12),$Q20,IF(AND($D20&gt;=AW$10,$D20&lt;=AW$12),$Q20*(AW$13+1-DAY($D20))/AW$13,IF(AND($E20&gt;=AW$10,$E20&lt;=AW$12),$Q20*DAY($E20)/AW$13,0))),2)</f>
        <v>10833.33</v>
      </c>
      <c r="AX20" s="64">
        <f>ROUND(IF(AND($D20&lt;AX$10,$E20&gt;AX$12),$Q20,IF(AND($D20&gt;=AX$10,$D20&lt;=AX$12),$Q20*(AX$13+1-DAY($D20))/AX$13,IF(AND($E20&gt;=AX$10,$E20&lt;=AX$12),$Q20*DAY($E20)/AX$13,0))),2)</f>
        <v>10833.33</v>
      </c>
      <c r="AY20" s="64">
        <f>ROUND(IF(AND($D20&lt;AY$10,$E20&gt;AY$12),$Q20,IF(AND($D20&gt;=AY$10,$D20&lt;=AY$12),$Q20*(AY$13+1-DAY($D20))/AY$13,IF(AND($E20&gt;=AY$10,$E20&lt;=AY$12),$Q20*DAY($E20)/AY$13,0))),2)</f>
        <v>10833.33</v>
      </c>
      <c r="AZ20" s="64">
        <f>ROUND(IF(AND($D20&lt;AZ$10,$E20&gt;AZ$12),$Q20,IF(AND($D20&gt;=AZ$10,$D20&lt;=AZ$12),$Q20*(AZ$13+1-DAY($D20))/AZ$13,IF(AND($E20&gt;=AZ$10,$E20&lt;=AZ$12),$Q20*DAY($E20)/AZ$13,0))),2)</f>
        <v>10833.33</v>
      </c>
      <c r="BA20" s="64">
        <f>ROUND(IF(AND($D20&lt;BA$10,$E20&gt;BA$12),$Q20,IF(AND($D20&gt;=BA$10,$D20&lt;=BA$12),$Q20*(BA$13+1-DAY($D20))/BA$13,IF(AND($E20&gt;=BA$10,$E20&lt;=BA$12),$Q20*DAY($E20)/BA$13,0))),2)</f>
        <v>10833.33</v>
      </c>
      <c r="BB20" s="64">
        <f>ROUND(IF(AND($D20&lt;BB$10,$E20&gt;BB$12),$Q20,IF(AND($D20&gt;=BB$10,$D20&lt;=BB$12),$Q20*(BB$13+1-DAY($D20))/BB$13,IF(AND($E20&gt;=BB$10,$E20&lt;=BB$12),$Q20*DAY($E20)/BB$13,0))),2)</f>
        <v>10833.33</v>
      </c>
      <c r="BC20" s="108"/>
      <c r="BD20" s="64">
        <f t="shared" si="17"/>
        <v>32499.989999999998</v>
      </c>
      <c r="BE20" s="64">
        <f t="shared" si="17"/>
        <v>32499.989999999998</v>
      </c>
      <c r="BF20" s="64">
        <f t="shared" si="17"/>
        <v>32499.989999999998</v>
      </c>
      <c r="BG20" s="64">
        <f t="shared" si="17"/>
        <v>32499.989999999998</v>
      </c>
      <c r="BH20" s="64">
        <f t="shared" si="17"/>
        <v>32499.989999999998</v>
      </c>
      <c r="BI20" s="64">
        <f t="shared" si="17"/>
        <v>32499.989999999998</v>
      </c>
      <c r="BJ20" s="64">
        <f t="shared" si="17"/>
        <v>32499.989999999998</v>
      </c>
      <c r="BK20" s="64">
        <f t="shared" si="17"/>
        <v>32499.989999999998</v>
      </c>
      <c r="BL20" s="64">
        <f t="shared" si="17"/>
        <v>32499.989999999998</v>
      </c>
      <c r="BM20" s="64">
        <f t="shared" si="17"/>
        <v>32499.989999999998</v>
      </c>
      <c r="BN20" s="64">
        <f t="shared" si="17"/>
        <v>32499.989999999998</v>
      </c>
      <c r="BO20" s="64">
        <f t="shared" si="17"/>
        <v>32499.989999999998</v>
      </c>
      <c r="BP20" s="65"/>
      <c r="BQ20" s="79">
        <f t="shared" si="34"/>
        <v>1</v>
      </c>
      <c r="BR20" s="79">
        <f t="shared" si="35"/>
        <v>1</v>
      </c>
      <c r="BS20" s="79">
        <f t="shared" si="36"/>
        <v>1</v>
      </c>
      <c r="BT20" s="79">
        <f t="shared" si="37"/>
        <v>1</v>
      </c>
      <c r="BU20" s="79">
        <f t="shared" si="38"/>
        <v>1</v>
      </c>
      <c r="BV20" s="79">
        <f t="shared" si="39"/>
        <v>1</v>
      </c>
      <c r="BW20" s="79">
        <f t="shared" si="40"/>
        <v>1</v>
      </c>
      <c r="BX20" s="79">
        <f t="shared" si="41"/>
        <v>1</v>
      </c>
      <c r="BY20" s="79">
        <f t="shared" si="42"/>
        <v>1</v>
      </c>
      <c r="BZ20" s="79">
        <f t="shared" si="43"/>
        <v>1</v>
      </c>
      <c r="CA20" s="79">
        <f t="shared" si="44"/>
        <v>1</v>
      </c>
      <c r="CB20" s="79">
        <f t="shared" si="45"/>
        <v>1</v>
      </c>
      <c r="CC20" s="79">
        <f t="shared" si="46"/>
        <v>1</v>
      </c>
      <c r="CD20" s="79">
        <f t="shared" si="47"/>
        <v>1</v>
      </c>
      <c r="CE20" s="79">
        <f t="shared" si="48"/>
        <v>1</v>
      </c>
      <c r="CF20" s="79">
        <f t="shared" si="49"/>
        <v>1</v>
      </c>
      <c r="CG20" s="79">
        <f t="shared" si="50"/>
        <v>1</v>
      </c>
      <c r="CH20" s="79">
        <f t="shared" si="51"/>
        <v>1</v>
      </c>
      <c r="CI20" s="79">
        <f t="shared" si="52"/>
        <v>1</v>
      </c>
      <c r="CJ20" s="79">
        <f t="shared" si="53"/>
        <v>1</v>
      </c>
      <c r="CK20" s="79">
        <f t="shared" si="54"/>
        <v>1</v>
      </c>
      <c r="CL20" s="79">
        <f t="shared" si="55"/>
        <v>1</v>
      </c>
      <c r="CM20" s="79">
        <f t="shared" si="56"/>
        <v>1</v>
      </c>
      <c r="CN20" s="79">
        <f t="shared" si="57"/>
        <v>1</v>
      </c>
      <c r="CO20" s="79">
        <f t="shared" si="58"/>
        <v>1</v>
      </c>
      <c r="CP20" s="79">
        <f t="shared" si="59"/>
        <v>1</v>
      </c>
      <c r="CQ20" s="79">
        <f t="shared" si="60"/>
        <v>1</v>
      </c>
      <c r="CR20" s="79">
        <f t="shared" si="61"/>
        <v>1</v>
      </c>
      <c r="CS20" s="79">
        <f t="shared" si="62"/>
        <v>1</v>
      </c>
      <c r="CT20" s="79">
        <f t="shared" si="63"/>
        <v>1</v>
      </c>
      <c r="CU20" s="79">
        <f t="shared" si="64"/>
        <v>1</v>
      </c>
      <c r="CV20" s="79">
        <f t="shared" si="65"/>
        <v>1</v>
      </c>
      <c r="CW20" s="79">
        <f t="shared" si="66"/>
        <v>1</v>
      </c>
      <c r="CX20" s="79">
        <f t="shared" si="67"/>
        <v>1</v>
      </c>
      <c r="CY20" s="79">
        <f t="shared" si="68"/>
        <v>1</v>
      </c>
      <c r="CZ20" s="79">
        <f t="shared" si="69"/>
        <v>1</v>
      </c>
      <c r="DB20" s="83">
        <f t="shared" si="70"/>
        <v>1</v>
      </c>
      <c r="DC20" s="83">
        <f t="shared" si="71"/>
        <v>1</v>
      </c>
      <c r="DD20" s="83">
        <f t="shared" si="72"/>
        <v>1</v>
      </c>
      <c r="DE20" s="83">
        <f t="shared" si="73"/>
        <v>1</v>
      </c>
      <c r="DF20" s="83">
        <f t="shared" si="74"/>
        <v>1</v>
      </c>
      <c r="DG20" s="83">
        <f t="shared" si="75"/>
        <v>1</v>
      </c>
      <c r="DH20" s="83">
        <f t="shared" si="76"/>
        <v>1</v>
      </c>
      <c r="DI20" s="83">
        <f t="shared" si="77"/>
        <v>1</v>
      </c>
      <c r="DJ20" s="83">
        <f t="shared" si="78"/>
        <v>1</v>
      </c>
      <c r="DK20" s="83">
        <f t="shared" si="79"/>
        <v>1</v>
      </c>
      <c r="DL20" s="83">
        <f t="shared" si="80"/>
        <v>1</v>
      </c>
      <c r="DM20" s="83">
        <f t="shared" si="81"/>
        <v>1</v>
      </c>
      <c r="DO20" s="83">
        <f t="shared" si="19"/>
        <v>1</v>
      </c>
      <c r="DP20" s="83">
        <f t="shared" si="20"/>
        <v>1</v>
      </c>
      <c r="DQ20" s="83">
        <f t="shared" si="21"/>
        <v>1</v>
      </c>
      <c r="DR20" s="83">
        <f t="shared" si="22"/>
        <v>1</v>
      </c>
      <c r="DS20" s="83">
        <f t="shared" si="23"/>
        <v>1</v>
      </c>
      <c r="DT20" s="83">
        <f t="shared" si="24"/>
        <v>1</v>
      </c>
      <c r="DU20" s="83">
        <f t="shared" si="25"/>
        <v>1</v>
      </c>
      <c r="DV20" s="83">
        <f t="shared" si="26"/>
        <v>1</v>
      </c>
      <c r="DW20" s="83">
        <f t="shared" si="27"/>
        <v>1</v>
      </c>
      <c r="DX20" s="83">
        <f t="shared" si="28"/>
        <v>1</v>
      </c>
      <c r="DY20" s="83">
        <f t="shared" si="29"/>
        <v>1</v>
      </c>
      <c r="DZ20" s="83">
        <f t="shared" si="30"/>
        <v>1</v>
      </c>
      <c r="EB20" s="115"/>
      <c r="EC20" s="36">
        <f t="shared" si="82"/>
        <v>0</v>
      </c>
      <c r="ED20" s="36">
        <f t="shared" si="31"/>
        <v>0</v>
      </c>
      <c r="EE20" s="36">
        <f t="shared" si="31"/>
        <v>0</v>
      </c>
      <c r="EF20" s="36">
        <f t="shared" si="31"/>
        <v>0</v>
      </c>
      <c r="EG20" s="36">
        <f t="shared" si="31"/>
        <v>0</v>
      </c>
      <c r="EH20" s="36">
        <f t="shared" si="31"/>
        <v>0</v>
      </c>
      <c r="EI20" s="36">
        <f t="shared" si="31"/>
        <v>0</v>
      </c>
      <c r="EJ20" s="36">
        <f t="shared" si="31"/>
        <v>0</v>
      </c>
      <c r="EK20" s="36">
        <f t="shared" si="31"/>
        <v>0</v>
      </c>
      <c r="EL20" s="36">
        <f t="shared" si="31"/>
        <v>0</v>
      </c>
      <c r="EM20" s="36">
        <f t="shared" si="31"/>
        <v>0</v>
      </c>
      <c r="EO20" s="115"/>
      <c r="EP20" s="36">
        <f t="shared" si="83"/>
        <v>0</v>
      </c>
      <c r="EQ20" s="36">
        <f t="shared" si="84"/>
        <v>0</v>
      </c>
      <c r="ER20" s="36">
        <f t="shared" si="85"/>
        <v>0</v>
      </c>
      <c r="ES20" s="36">
        <f t="shared" si="86"/>
        <v>0</v>
      </c>
      <c r="ET20" s="36">
        <f t="shared" si="87"/>
        <v>0</v>
      </c>
      <c r="EU20" s="36">
        <f t="shared" si="88"/>
        <v>0</v>
      </c>
      <c r="EV20" s="36">
        <f t="shared" si="89"/>
        <v>0</v>
      </c>
      <c r="EW20" s="36">
        <f t="shared" si="90"/>
        <v>0</v>
      </c>
      <c r="EX20" s="36">
        <f t="shared" si="91"/>
        <v>0</v>
      </c>
      <c r="EY20" s="36">
        <f t="shared" si="92"/>
        <v>0</v>
      </c>
      <c r="EZ20" s="36">
        <f t="shared" si="93"/>
        <v>0</v>
      </c>
    </row>
    <row r="21" spans="1:156" s="36" customFormat="1" ht="16" x14ac:dyDescent="0.2">
      <c r="A21" s="50"/>
      <c r="B21" s="56" t="s">
        <v>45</v>
      </c>
      <c r="C21" s="49" t="s">
        <v>72</v>
      </c>
      <c r="D21" s="57">
        <v>45053</v>
      </c>
      <c r="E21" s="57">
        <v>51500</v>
      </c>
      <c r="F21" s="58">
        <v>130000</v>
      </c>
      <c r="G21" s="56" t="s">
        <v>102</v>
      </c>
      <c r="H21" s="59">
        <v>175</v>
      </c>
      <c r="I21" s="59" t="s">
        <v>15</v>
      </c>
      <c r="J21" s="60">
        <v>0.2</v>
      </c>
      <c r="K21" s="60">
        <v>0.1</v>
      </c>
      <c r="L21" s="61"/>
      <c r="M21" s="62">
        <f t="shared" si="13"/>
        <v>1</v>
      </c>
      <c r="N21" s="63">
        <f t="shared" si="14"/>
        <v>10833.333333333334</v>
      </c>
      <c r="O21" s="63">
        <f t="shared" si="15"/>
        <v>1083.3333333333335</v>
      </c>
      <c r="P21" s="63">
        <f t="shared" si="16"/>
        <v>2166.666666666667</v>
      </c>
      <c r="Q21" s="63">
        <f t="shared" si="33"/>
        <v>14083.33</v>
      </c>
      <c r="R21" s="111"/>
      <c r="S21" s="64">
        <f>ROUND(IF(AND($D21&lt;S$10,$E21&gt;S$12),$Q21,IF(AND($D21&gt;=S$10,$D21&lt;=S$12),$Q21*(S$13+1-DAY($D21))/S$13,IF(AND($E21&gt;=S$10,$E21&lt;=S$12),$Q21*DAY($E21)/S$13,0))),2)</f>
        <v>14083.33</v>
      </c>
      <c r="T21" s="64">
        <f>ROUND(IF(AND($D21&lt;T$10,$E21&gt;T$12),$Q21,IF(AND($D21&gt;=T$10,$D21&lt;=T$12),$Q21*(T$13+1-DAY($D21))/T$13,IF(AND($E21&gt;=T$10,$E21&lt;=T$12),$Q21*DAY($E21)/T$13,0))),2)</f>
        <v>14083.33</v>
      </c>
      <c r="U21" s="64">
        <f>ROUND(IF(AND($D21&lt;U$10,$E21&gt;U$12),$Q21,IF(AND($D21&gt;=U$10,$D21&lt;=U$12),$Q21*(U$13+1-DAY($D21))/U$13,IF(AND($E21&gt;=U$10,$E21&lt;=U$12),$Q21*DAY($E21)/U$13,0))),2)</f>
        <v>14083.33</v>
      </c>
      <c r="V21" s="64">
        <f>ROUND(IF(AND($D21&lt;V$10,$E21&gt;V$12),$Q21,IF(AND($D21&gt;=V$10,$D21&lt;=V$12),$Q21*(V$13+1-DAY($D21))/V$13,IF(AND($E21&gt;=V$10,$E21&lt;=V$12),$Q21*DAY($E21)/V$13,0))),2)</f>
        <v>14083.33</v>
      </c>
      <c r="W21" s="64">
        <f>ROUND(IF(AND($D21&lt;W$10,$E21&gt;W$12),$Q21,IF(AND($D21&gt;=W$10,$D21&lt;=W$12),$Q21*(W$13+1-DAY($D21))/W$13,IF(AND($E21&gt;=W$10,$E21&lt;=W$12),$Q21*DAY($E21)/W$13,0))),2)</f>
        <v>14083.33</v>
      </c>
      <c r="X21" s="64">
        <f>ROUND(IF(AND($D21&lt;X$10,$E21&gt;X$12),$Q21,IF(AND($D21&gt;=X$10,$D21&lt;=X$12),$Q21*(X$13+1-DAY($D21))/X$13,IF(AND($E21&gt;=X$10,$E21&lt;=X$12),$Q21*DAY($E21)/X$13,0))),2)</f>
        <v>14083.33</v>
      </c>
      <c r="Y21" s="64">
        <f>ROUND(IF(AND($D21&lt;Y$10,$E21&gt;Y$12),$Q21,IF(AND($D21&gt;=Y$10,$D21&lt;=Y$12),$Q21*(Y$13+1-DAY($D21))/Y$13,IF(AND($E21&gt;=Y$10,$E21&lt;=Y$12),$Q21*DAY($E21)/Y$13,0))),2)</f>
        <v>14083.33</v>
      </c>
      <c r="Z21" s="64">
        <f>ROUND(IF(AND($D21&lt;Z$10,$E21&gt;Z$12),$Q21,IF(AND($D21&gt;=Z$10,$D21&lt;=Z$12),$Q21*(Z$13+1-DAY($D21))/Z$13,IF(AND($E21&gt;=Z$10,$E21&lt;=Z$12),$Q21*DAY($E21)/Z$13,0))),2)</f>
        <v>14083.33</v>
      </c>
      <c r="AA21" s="64">
        <f>ROUND(IF(AND($D21&lt;AA$10,$E21&gt;AA$12),$Q21,IF(AND($D21&gt;=AA$10,$D21&lt;=AA$12),$Q21*(AA$13+1-DAY($D21))/AA$13,IF(AND($E21&gt;=AA$10,$E21&lt;=AA$12),$Q21*DAY($E21)/AA$13,0))),2)</f>
        <v>14083.33</v>
      </c>
      <c r="AB21" s="64">
        <f>ROUND(IF(AND($D21&lt;AB$10,$E21&gt;AB$12),$Q21,IF(AND($D21&gt;=AB$10,$D21&lt;=AB$12),$Q21*(AB$13+1-DAY($D21))/AB$13,IF(AND($E21&gt;=AB$10,$E21&lt;=AB$12),$Q21*DAY($E21)/AB$13,0))),2)</f>
        <v>14083.33</v>
      </c>
      <c r="AC21" s="64">
        <f>ROUND(IF(AND($D21&lt;AC$10,$E21&gt;AC$12),$Q21,IF(AND($D21&gt;=AC$10,$D21&lt;=AC$12),$Q21*(AC$13+1-DAY($D21))/AC$13,IF(AND($E21&gt;=AC$10,$E21&lt;=AC$12),$Q21*DAY($E21)/AC$13,0))),2)</f>
        <v>14083.33</v>
      </c>
      <c r="AD21" s="64">
        <f>ROUND(IF(AND($D21&lt;AD$10,$E21&gt;AD$12),$Q21,IF(AND($D21&gt;=AD$10,$D21&lt;=AD$12),$Q21*(AD$13+1-DAY($D21))/AD$13,IF(AND($E21&gt;=AD$10,$E21&lt;=AD$12),$Q21*DAY($E21)/AD$13,0))),2)</f>
        <v>14083.33</v>
      </c>
      <c r="AE21" s="64">
        <f>ROUND(IF(AND($D21&lt;AE$10,$E21&gt;AE$12),$Q21,IF(AND($D21&gt;=AE$10,$D21&lt;=AE$12),$Q21*(AE$13+1-DAY($D21))/AE$13,IF(AND($E21&gt;=AE$10,$E21&lt;=AE$12),$Q21*DAY($E21)/AE$13,0))),2)</f>
        <v>14083.33</v>
      </c>
      <c r="AF21" s="64">
        <f>ROUND(IF(AND($D21&lt;AF$10,$E21&gt;AF$12),$Q21,IF(AND($D21&gt;=AF$10,$D21&lt;=AF$12),$Q21*(AF$13+1-DAY($D21))/AF$13,IF(AND($E21&gt;=AF$10,$E21&lt;=AF$12),$Q21*DAY($E21)/AF$13,0))),2)</f>
        <v>14083.33</v>
      </c>
      <c r="AG21" s="64">
        <f>ROUND(IF(AND($D21&lt;AG$10,$E21&gt;AG$12),$Q21,IF(AND($D21&gt;=AG$10,$D21&lt;=AG$12),$Q21*(AG$13+1-DAY($D21))/AG$13,IF(AND($E21&gt;=AG$10,$E21&lt;=AG$12),$Q21*DAY($E21)/AG$13,0))),2)</f>
        <v>14083.33</v>
      </c>
      <c r="AH21" s="64">
        <f>ROUND(IF(AND($D21&lt;AH$10,$E21&gt;AH$12),$Q21,IF(AND($D21&gt;=AH$10,$D21&lt;=AH$12),$Q21*(AH$13+1-DAY($D21))/AH$13,IF(AND($E21&gt;=AH$10,$E21&lt;=AH$12),$Q21*DAY($E21)/AH$13,0))),2)</f>
        <v>14083.33</v>
      </c>
      <c r="AI21" s="64">
        <f>ROUND(IF(AND($D21&lt;AI$10,$E21&gt;AI$12),$Q21,IF(AND($D21&gt;=AI$10,$D21&lt;=AI$12),$Q21*(AI$13+1-DAY($D21))/AI$13,IF(AND($E21&gt;=AI$10,$E21&lt;=AI$12),$Q21*DAY($E21)/AI$13,0))),2)</f>
        <v>14083.33</v>
      </c>
      <c r="AJ21" s="64">
        <f>ROUND(IF(AND($D21&lt;AJ$10,$E21&gt;AJ$12),$Q21,IF(AND($D21&gt;=AJ$10,$D21&lt;=AJ$12),$Q21*(AJ$13+1-DAY($D21))/AJ$13,IF(AND($E21&gt;=AJ$10,$E21&lt;=AJ$12),$Q21*DAY($E21)/AJ$13,0))),2)</f>
        <v>14083.33</v>
      </c>
      <c r="AK21" s="64">
        <f>ROUND(IF(AND($D21&lt;AK$10,$E21&gt;AK$12),$Q21,IF(AND($D21&gt;=AK$10,$D21&lt;=AK$12),$Q21*(AK$13+1-DAY($D21))/AK$13,IF(AND($E21&gt;=AK$10,$E21&lt;=AK$12),$Q21*DAY($E21)/AK$13,0))),2)</f>
        <v>14083.33</v>
      </c>
      <c r="AL21" s="64">
        <f>ROUND(IF(AND($D21&lt;AL$10,$E21&gt;AL$12),$Q21,IF(AND($D21&gt;=AL$10,$D21&lt;=AL$12),$Q21*(AL$13+1-DAY($D21))/AL$13,IF(AND($E21&gt;=AL$10,$E21&lt;=AL$12),$Q21*DAY($E21)/AL$13,0))),2)</f>
        <v>14083.33</v>
      </c>
      <c r="AM21" s="64">
        <f>ROUND(IF(AND($D21&lt;AM$10,$E21&gt;AM$12),$Q21,IF(AND($D21&gt;=AM$10,$D21&lt;=AM$12),$Q21*(AM$13+1-DAY($D21))/AM$13,IF(AND($E21&gt;=AM$10,$E21&lt;=AM$12),$Q21*DAY($E21)/AM$13,0))),2)</f>
        <v>14083.33</v>
      </c>
      <c r="AN21" s="64">
        <f>ROUND(IF(AND($D21&lt;AN$10,$E21&gt;AN$12),$Q21,IF(AND($D21&gt;=AN$10,$D21&lt;=AN$12),$Q21*(AN$13+1-DAY($D21))/AN$13,IF(AND($E21&gt;=AN$10,$E21&lt;=AN$12),$Q21*DAY($E21)/AN$13,0))),2)</f>
        <v>14083.33</v>
      </c>
      <c r="AO21" s="64">
        <f>ROUND(IF(AND($D21&lt;AO$10,$E21&gt;AO$12),$Q21,IF(AND($D21&gt;=AO$10,$D21&lt;=AO$12),$Q21*(AO$13+1-DAY($D21))/AO$13,IF(AND($E21&gt;=AO$10,$E21&lt;=AO$12),$Q21*DAY($E21)/AO$13,0))),2)</f>
        <v>14083.33</v>
      </c>
      <c r="AP21" s="64">
        <f>ROUND(IF(AND($D21&lt;AP$10,$E21&gt;AP$12),$Q21,IF(AND($D21&gt;=AP$10,$D21&lt;=AP$12),$Q21*(AP$13+1-DAY($D21))/AP$13,IF(AND($E21&gt;=AP$10,$E21&lt;=AP$12),$Q21*DAY($E21)/AP$13,0))),2)</f>
        <v>14083.33</v>
      </c>
      <c r="AQ21" s="64">
        <f>ROUND(IF(AND($D21&lt;AQ$10,$E21&gt;AQ$12),$Q21,IF(AND($D21&gt;=AQ$10,$D21&lt;=AQ$12),$Q21*(AQ$13+1-DAY($D21))/AQ$13,IF(AND($E21&gt;=AQ$10,$E21&lt;=AQ$12),$Q21*DAY($E21)/AQ$13,0))),2)</f>
        <v>14083.33</v>
      </c>
      <c r="AR21" s="64">
        <f>ROUND(IF(AND($D21&lt;AR$10,$E21&gt;AR$12),$Q21,IF(AND($D21&gt;=AR$10,$D21&lt;=AR$12),$Q21*(AR$13+1-DAY($D21))/AR$13,IF(AND($E21&gt;=AR$10,$E21&lt;=AR$12),$Q21*DAY($E21)/AR$13,0))),2)</f>
        <v>14083.33</v>
      </c>
      <c r="AS21" s="64">
        <f>ROUND(IF(AND($D21&lt;AS$10,$E21&gt;AS$12),$Q21,IF(AND($D21&gt;=AS$10,$D21&lt;=AS$12),$Q21*(AS$13+1-DAY($D21))/AS$13,IF(AND($E21&gt;=AS$10,$E21&lt;=AS$12),$Q21*DAY($E21)/AS$13,0))),2)</f>
        <v>14083.33</v>
      </c>
      <c r="AT21" s="64">
        <f>ROUND(IF(AND($D21&lt;AT$10,$E21&gt;AT$12),$Q21,IF(AND($D21&gt;=AT$10,$D21&lt;=AT$12),$Q21*(AT$13+1-DAY($D21))/AT$13,IF(AND($E21&gt;=AT$10,$E21&lt;=AT$12),$Q21*DAY($E21)/AT$13,0))),2)</f>
        <v>14083.33</v>
      </c>
      <c r="AU21" s="64">
        <f>ROUND(IF(AND($D21&lt;AU$10,$E21&gt;AU$12),$Q21,IF(AND($D21&gt;=AU$10,$D21&lt;=AU$12),$Q21*(AU$13+1-DAY($D21))/AU$13,IF(AND($E21&gt;=AU$10,$E21&lt;=AU$12),$Q21*DAY($E21)/AU$13,0))),2)</f>
        <v>14083.33</v>
      </c>
      <c r="AV21" s="64">
        <f>ROUND(IF(AND($D21&lt;AV$10,$E21&gt;AV$12),$Q21,IF(AND($D21&gt;=AV$10,$D21&lt;=AV$12),$Q21*(AV$13+1-DAY($D21))/AV$13,IF(AND($E21&gt;=AV$10,$E21&lt;=AV$12),$Q21*DAY($E21)/AV$13,0))),2)</f>
        <v>14083.33</v>
      </c>
      <c r="AW21" s="64">
        <f>ROUND(IF(AND($D21&lt;AW$10,$E21&gt;AW$12),$Q21,IF(AND($D21&gt;=AW$10,$D21&lt;=AW$12),$Q21*(AW$13+1-DAY($D21))/AW$13,IF(AND($E21&gt;=AW$10,$E21&lt;=AW$12),$Q21*DAY($E21)/AW$13,0))),2)</f>
        <v>14083.33</v>
      </c>
      <c r="AX21" s="64">
        <f>ROUND(IF(AND($D21&lt;AX$10,$E21&gt;AX$12),$Q21,IF(AND($D21&gt;=AX$10,$D21&lt;=AX$12),$Q21*(AX$13+1-DAY($D21))/AX$13,IF(AND($E21&gt;=AX$10,$E21&lt;=AX$12),$Q21*DAY($E21)/AX$13,0))),2)</f>
        <v>14083.33</v>
      </c>
      <c r="AY21" s="64">
        <f>ROUND(IF(AND($D21&lt;AY$10,$E21&gt;AY$12),$Q21,IF(AND($D21&gt;=AY$10,$D21&lt;=AY$12),$Q21*(AY$13+1-DAY($D21))/AY$13,IF(AND($E21&gt;=AY$10,$E21&lt;=AY$12),$Q21*DAY($E21)/AY$13,0))),2)</f>
        <v>14083.33</v>
      </c>
      <c r="AZ21" s="64">
        <f>ROUND(IF(AND($D21&lt;AZ$10,$E21&gt;AZ$12),$Q21,IF(AND($D21&gt;=AZ$10,$D21&lt;=AZ$12),$Q21*(AZ$13+1-DAY($D21))/AZ$13,IF(AND($E21&gt;=AZ$10,$E21&lt;=AZ$12),$Q21*DAY($E21)/AZ$13,0))),2)</f>
        <v>14083.33</v>
      </c>
      <c r="BA21" s="64">
        <f>ROUND(IF(AND($D21&lt;BA$10,$E21&gt;BA$12),$Q21,IF(AND($D21&gt;=BA$10,$D21&lt;=BA$12),$Q21*(BA$13+1-DAY($D21))/BA$13,IF(AND($E21&gt;=BA$10,$E21&lt;=BA$12),$Q21*DAY($E21)/BA$13,0))),2)</f>
        <v>14083.33</v>
      </c>
      <c r="BB21" s="64">
        <f>ROUND(IF(AND($D21&lt;BB$10,$E21&gt;BB$12),$Q21,IF(AND($D21&gt;=BB$10,$D21&lt;=BB$12),$Q21*(BB$13+1-DAY($D21))/BB$13,IF(AND($E21&gt;=BB$10,$E21&lt;=BB$12),$Q21*DAY($E21)/BB$13,0))),2)</f>
        <v>14083.33</v>
      </c>
      <c r="BC21" s="108"/>
      <c r="BD21" s="64">
        <f t="shared" si="17"/>
        <v>42249.99</v>
      </c>
      <c r="BE21" s="64">
        <f t="shared" si="17"/>
        <v>42249.99</v>
      </c>
      <c r="BF21" s="64">
        <f t="shared" si="17"/>
        <v>42249.99</v>
      </c>
      <c r="BG21" s="64">
        <f t="shared" si="17"/>
        <v>42249.99</v>
      </c>
      <c r="BH21" s="64">
        <f t="shared" si="17"/>
        <v>42249.99</v>
      </c>
      <c r="BI21" s="64">
        <f t="shared" si="17"/>
        <v>42249.99</v>
      </c>
      <c r="BJ21" s="64">
        <f t="shared" si="17"/>
        <v>42249.99</v>
      </c>
      <c r="BK21" s="64">
        <f t="shared" si="17"/>
        <v>42249.99</v>
      </c>
      <c r="BL21" s="64">
        <f t="shared" si="17"/>
        <v>42249.99</v>
      </c>
      <c r="BM21" s="64">
        <f t="shared" si="17"/>
        <v>42249.99</v>
      </c>
      <c r="BN21" s="64">
        <f t="shared" si="17"/>
        <v>42249.99</v>
      </c>
      <c r="BO21" s="64">
        <f t="shared" si="17"/>
        <v>42249.99</v>
      </c>
      <c r="BP21" s="65"/>
      <c r="BQ21" s="79">
        <f t="shared" si="34"/>
        <v>1</v>
      </c>
      <c r="BR21" s="79">
        <f t="shared" si="35"/>
        <v>1</v>
      </c>
      <c r="BS21" s="79">
        <f t="shared" si="36"/>
        <v>1</v>
      </c>
      <c r="BT21" s="79">
        <f t="shared" si="37"/>
        <v>1</v>
      </c>
      <c r="BU21" s="79">
        <f t="shared" si="38"/>
        <v>1</v>
      </c>
      <c r="BV21" s="79">
        <f t="shared" si="39"/>
        <v>1</v>
      </c>
      <c r="BW21" s="79">
        <f t="shared" si="40"/>
        <v>1</v>
      </c>
      <c r="BX21" s="79">
        <f t="shared" si="41"/>
        <v>1</v>
      </c>
      <c r="BY21" s="79">
        <f t="shared" si="42"/>
        <v>1</v>
      </c>
      <c r="BZ21" s="79">
        <f t="shared" si="43"/>
        <v>1</v>
      </c>
      <c r="CA21" s="79">
        <f t="shared" si="44"/>
        <v>1</v>
      </c>
      <c r="CB21" s="79">
        <f t="shared" si="45"/>
        <v>1</v>
      </c>
      <c r="CC21" s="79">
        <f t="shared" si="46"/>
        <v>1</v>
      </c>
      <c r="CD21" s="79">
        <f t="shared" si="47"/>
        <v>1</v>
      </c>
      <c r="CE21" s="79">
        <f t="shared" si="48"/>
        <v>1</v>
      </c>
      <c r="CF21" s="79">
        <f t="shared" si="49"/>
        <v>1</v>
      </c>
      <c r="CG21" s="79">
        <f t="shared" si="50"/>
        <v>1</v>
      </c>
      <c r="CH21" s="79">
        <f t="shared" si="51"/>
        <v>1</v>
      </c>
      <c r="CI21" s="79">
        <f t="shared" si="52"/>
        <v>1</v>
      </c>
      <c r="CJ21" s="79">
        <f t="shared" si="53"/>
        <v>1</v>
      </c>
      <c r="CK21" s="79">
        <f t="shared" si="54"/>
        <v>1</v>
      </c>
      <c r="CL21" s="79">
        <f t="shared" si="55"/>
        <v>1</v>
      </c>
      <c r="CM21" s="79">
        <f t="shared" si="56"/>
        <v>1</v>
      </c>
      <c r="CN21" s="79">
        <f t="shared" si="57"/>
        <v>1</v>
      </c>
      <c r="CO21" s="79">
        <f t="shared" si="58"/>
        <v>1</v>
      </c>
      <c r="CP21" s="79">
        <f t="shared" si="59"/>
        <v>1</v>
      </c>
      <c r="CQ21" s="79">
        <f t="shared" si="60"/>
        <v>1</v>
      </c>
      <c r="CR21" s="79">
        <f t="shared" si="61"/>
        <v>1</v>
      </c>
      <c r="CS21" s="79">
        <f t="shared" si="62"/>
        <v>1</v>
      </c>
      <c r="CT21" s="79">
        <f t="shared" si="63"/>
        <v>1</v>
      </c>
      <c r="CU21" s="79">
        <f t="shared" si="64"/>
        <v>1</v>
      </c>
      <c r="CV21" s="79">
        <f t="shared" si="65"/>
        <v>1</v>
      </c>
      <c r="CW21" s="79">
        <f t="shared" si="66"/>
        <v>1</v>
      </c>
      <c r="CX21" s="79">
        <f t="shared" si="67"/>
        <v>1</v>
      </c>
      <c r="CY21" s="79">
        <f t="shared" si="68"/>
        <v>1</v>
      </c>
      <c r="CZ21" s="79">
        <f t="shared" si="69"/>
        <v>1</v>
      </c>
      <c r="DB21" s="83">
        <f t="shared" si="70"/>
        <v>1</v>
      </c>
      <c r="DC21" s="83">
        <f t="shared" si="71"/>
        <v>1</v>
      </c>
      <c r="DD21" s="83">
        <f t="shared" si="72"/>
        <v>1</v>
      </c>
      <c r="DE21" s="83">
        <f t="shared" si="73"/>
        <v>1</v>
      </c>
      <c r="DF21" s="83">
        <f t="shared" si="74"/>
        <v>1</v>
      </c>
      <c r="DG21" s="83">
        <f t="shared" si="75"/>
        <v>1</v>
      </c>
      <c r="DH21" s="83">
        <f t="shared" si="76"/>
        <v>1</v>
      </c>
      <c r="DI21" s="83">
        <f t="shared" si="77"/>
        <v>1</v>
      </c>
      <c r="DJ21" s="83">
        <f t="shared" si="78"/>
        <v>1</v>
      </c>
      <c r="DK21" s="83">
        <f t="shared" si="79"/>
        <v>1</v>
      </c>
      <c r="DL21" s="83">
        <f t="shared" si="80"/>
        <v>1</v>
      </c>
      <c r="DM21" s="83">
        <f t="shared" si="81"/>
        <v>1</v>
      </c>
      <c r="DO21" s="83">
        <f t="shared" si="19"/>
        <v>1</v>
      </c>
      <c r="DP21" s="83">
        <f t="shared" si="20"/>
        <v>1</v>
      </c>
      <c r="DQ21" s="83">
        <f t="shared" si="21"/>
        <v>1</v>
      </c>
      <c r="DR21" s="83">
        <f t="shared" si="22"/>
        <v>1</v>
      </c>
      <c r="DS21" s="83">
        <f t="shared" si="23"/>
        <v>1</v>
      </c>
      <c r="DT21" s="83">
        <f t="shared" si="24"/>
        <v>1</v>
      </c>
      <c r="DU21" s="83">
        <f t="shared" si="25"/>
        <v>1</v>
      </c>
      <c r="DV21" s="83">
        <f t="shared" si="26"/>
        <v>1</v>
      </c>
      <c r="DW21" s="83">
        <f t="shared" si="27"/>
        <v>1</v>
      </c>
      <c r="DX21" s="83">
        <f t="shared" si="28"/>
        <v>1</v>
      </c>
      <c r="DY21" s="83">
        <f t="shared" si="29"/>
        <v>1</v>
      </c>
      <c r="DZ21" s="83">
        <f t="shared" si="30"/>
        <v>1</v>
      </c>
      <c r="EB21" s="115"/>
      <c r="EC21" s="36">
        <f t="shared" si="82"/>
        <v>0</v>
      </c>
      <c r="ED21" s="36">
        <f t="shared" si="31"/>
        <v>0</v>
      </c>
      <c r="EE21" s="36">
        <f t="shared" si="31"/>
        <v>0</v>
      </c>
      <c r="EF21" s="36">
        <f t="shared" si="31"/>
        <v>0</v>
      </c>
      <c r="EG21" s="36">
        <f t="shared" si="31"/>
        <v>0</v>
      </c>
      <c r="EH21" s="36">
        <f t="shared" si="31"/>
        <v>0</v>
      </c>
      <c r="EI21" s="36">
        <f t="shared" si="31"/>
        <v>0</v>
      </c>
      <c r="EJ21" s="36">
        <f t="shared" si="31"/>
        <v>0</v>
      </c>
      <c r="EK21" s="36">
        <f t="shared" si="31"/>
        <v>0</v>
      </c>
      <c r="EL21" s="36">
        <f t="shared" si="31"/>
        <v>0</v>
      </c>
      <c r="EM21" s="36">
        <f t="shared" si="31"/>
        <v>0</v>
      </c>
      <c r="EO21" s="115"/>
      <c r="EP21" s="36">
        <f t="shared" si="83"/>
        <v>0</v>
      </c>
      <c r="EQ21" s="36">
        <f t="shared" si="84"/>
        <v>0</v>
      </c>
      <c r="ER21" s="36">
        <f t="shared" si="85"/>
        <v>0</v>
      </c>
      <c r="ES21" s="36">
        <f t="shared" si="86"/>
        <v>0</v>
      </c>
      <c r="ET21" s="36">
        <f t="shared" si="87"/>
        <v>0</v>
      </c>
      <c r="EU21" s="36">
        <f t="shared" si="88"/>
        <v>0</v>
      </c>
      <c r="EV21" s="36">
        <f t="shared" si="89"/>
        <v>0</v>
      </c>
      <c r="EW21" s="36">
        <f t="shared" si="90"/>
        <v>0</v>
      </c>
      <c r="EX21" s="36">
        <f t="shared" si="91"/>
        <v>0</v>
      </c>
      <c r="EY21" s="36">
        <f t="shared" si="92"/>
        <v>0</v>
      </c>
      <c r="EZ21" s="36">
        <f t="shared" si="93"/>
        <v>0</v>
      </c>
    </row>
    <row r="22" spans="1:156" s="36" customFormat="1" ht="16" x14ac:dyDescent="0.2">
      <c r="A22" s="50"/>
      <c r="B22" s="56" t="s">
        <v>50</v>
      </c>
      <c r="C22" s="49" t="s">
        <v>14</v>
      </c>
      <c r="D22" s="57">
        <v>45082</v>
      </c>
      <c r="E22" s="57">
        <v>45758</v>
      </c>
      <c r="F22" s="58">
        <v>130000</v>
      </c>
      <c r="G22" s="56" t="s">
        <v>87</v>
      </c>
      <c r="H22" s="59">
        <v>809</v>
      </c>
      <c r="I22" s="59" t="s">
        <v>15</v>
      </c>
      <c r="J22" s="60">
        <v>0.2</v>
      </c>
      <c r="K22" s="60">
        <v>0.1</v>
      </c>
      <c r="L22" s="61"/>
      <c r="M22" s="62">
        <f t="shared" si="13"/>
        <v>1</v>
      </c>
      <c r="N22" s="63">
        <f t="shared" si="14"/>
        <v>10833.333333333334</v>
      </c>
      <c r="O22" s="63">
        <f t="shared" si="15"/>
        <v>1083.3333333333335</v>
      </c>
      <c r="P22" s="63">
        <f t="shared" si="16"/>
        <v>2166.666666666667</v>
      </c>
      <c r="Q22" s="63">
        <f t="shared" si="33"/>
        <v>14083.33</v>
      </c>
      <c r="R22" s="111"/>
      <c r="S22" s="64">
        <f>ROUND(IF(AND($D22&lt;S$10,$E22&gt;S$12),$Q22,IF(AND($D22&gt;=S$10,$D22&lt;=S$12),$Q22*(S$13+1-DAY($D22))/S$13,IF(AND($E22&gt;=S$10,$E22&lt;=S$12),$Q22*DAY($E22)/S$13,0))),2)</f>
        <v>14083.33</v>
      </c>
      <c r="T22" s="64">
        <f>ROUND(IF(AND($D22&lt;T$10,$E22&gt;T$12),$Q22,IF(AND($D22&gt;=T$10,$D22&lt;=T$12),$Q22*(T$13+1-DAY($D22))/T$13,IF(AND($E22&gt;=T$10,$E22&lt;=T$12),$Q22*DAY($E22)/T$13,0))),2)</f>
        <v>14083.33</v>
      </c>
      <c r="U22" s="64">
        <f>ROUND(IF(AND($D22&lt;U$10,$E22&gt;U$12),$Q22,IF(AND($D22&gt;=U$10,$D22&lt;=U$12),$Q22*(U$13+1-DAY($D22))/U$13,IF(AND($E22&gt;=U$10,$E22&lt;=U$12),$Q22*DAY($E22)/U$13,0))),2)</f>
        <v>14083.33</v>
      </c>
      <c r="V22" s="64">
        <f>ROUND(IF(AND($D22&lt;V$10,$E22&gt;V$12),$Q22,IF(AND($D22&gt;=V$10,$D22&lt;=V$12),$Q22*(V$13+1-DAY($D22))/V$13,IF(AND($E22&gt;=V$10,$E22&lt;=V$12),$Q22*DAY($E22)/V$13,0))),2)</f>
        <v>5163.8900000000003</v>
      </c>
      <c r="W22" s="64">
        <f>ROUND(IF(AND($D22&lt;W$10,$E22&gt;W$12),$Q22,IF(AND($D22&gt;=W$10,$D22&lt;=W$12),$Q22*(W$13+1-DAY($D22))/W$13,IF(AND($E22&gt;=W$10,$E22&lt;=W$12),$Q22*DAY($E22)/W$13,0))),2)</f>
        <v>0</v>
      </c>
      <c r="X22" s="64">
        <f>ROUND(IF(AND($D22&lt;X$10,$E22&gt;X$12),$Q22,IF(AND($D22&gt;=X$10,$D22&lt;=X$12),$Q22*(X$13+1-DAY($D22))/X$13,IF(AND($E22&gt;=X$10,$E22&lt;=X$12),$Q22*DAY($E22)/X$13,0))),2)</f>
        <v>0</v>
      </c>
      <c r="Y22" s="64">
        <f>ROUND(IF(AND($D22&lt;Y$10,$E22&gt;Y$12),$Q22,IF(AND($D22&gt;=Y$10,$D22&lt;=Y$12),$Q22*(Y$13+1-DAY($D22))/Y$13,IF(AND($E22&gt;=Y$10,$E22&lt;=Y$12),$Q22*DAY($E22)/Y$13,0))),2)</f>
        <v>0</v>
      </c>
      <c r="Z22" s="64">
        <f>ROUND(IF(AND($D22&lt;Z$10,$E22&gt;Z$12),$Q22,IF(AND($D22&gt;=Z$10,$D22&lt;=Z$12),$Q22*(Z$13+1-DAY($D22))/Z$13,IF(AND($E22&gt;=Z$10,$E22&lt;=Z$12),$Q22*DAY($E22)/Z$13,0))),2)</f>
        <v>0</v>
      </c>
      <c r="AA22" s="64">
        <f>ROUND(IF(AND($D22&lt;AA$10,$E22&gt;AA$12),$Q22,IF(AND($D22&gt;=AA$10,$D22&lt;=AA$12),$Q22*(AA$13+1-DAY($D22))/AA$13,IF(AND($E22&gt;=AA$10,$E22&lt;=AA$12),$Q22*DAY($E22)/AA$13,0))),2)</f>
        <v>0</v>
      </c>
      <c r="AB22" s="64">
        <f>ROUND(IF(AND($D22&lt;AB$10,$E22&gt;AB$12),$Q22,IF(AND($D22&gt;=AB$10,$D22&lt;=AB$12),$Q22*(AB$13+1-DAY($D22))/AB$13,IF(AND($E22&gt;=AB$10,$E22&lt;=AB$12),$Q22*DAY($E22)/AB$13,0))),2)</f>
        <v>0</v>
      </c>
      <c r="AC22" s="64">
        <f>ROUND(IF(AND($D22&lt;AC$10,$E22&gt;AC$12),$Q22,IF(AND($D22&gt;=AC$10,$D22&lt;=AC$12),$Q22*(AC$13+1-DAY($D22))/AC$13,IF(AND($E22&gt;=AC$10,$E22&lt;=AC$12),$Q22*DAY($E22)/AC$13,0))),2)</f>
        <v>0</v>
      </c>
      <c r="AD22" s="64">
        <f>ROUND(IF(AND($D22&lt;AD$10,$E22&gt;AD$12),$Q22,IF(AND($D22&gt;=AD$10,$D22&lt;=AD$12),$Q22*(AD$13+1-DAY($D22))/AD$13,IF(AND($E22&gt;=AD$10,$E22&lt;=AD$12),$Q22*DAY($E22)/AD$13,0))),2)</f>
        <v>0</v>
      </c>
      <c r="AE22" s="64">
        <f>ROUND(IF(AND($D22&lt;AE$10,$E22&gt;AE$12),$Q22,IF(AND($D22&gt;=AE$10,$D22&lt;=AE$12),$Q22*(AE$13+1-DAY($D22))/AE$13,IF(AND($E22&gt;=AE$10,$E22&lt;=AE$12),$Q22*DAY($E22)/AE$13,0))),2)</f>
        <v>0</v>
      </c>
      <c r="AF22" s="64">
        <f>ROUND(IF(AND($D22&lt;AF$10,$E22&gt;AF$12),$Q22,IF(AND($D22&gt;=AF$10,$D22&lt;=AF$12),$Q22*(AF$13+1-DAY($D22))/AF$13,IF(AND($E22&gt;=AF$10,$E22&lt;=AF$12),$Q22*DAY($E22)/AF$13,0))),2)</f>
        <v>0</v>
      </c>
      <c r="AG22" s="64">
        <f>ROUND(IF(AND($D22&lt;AG$10,$E22&gt;AG$12),$Q22,IF(AND($D22&gt;=AG$10,$D22&lt;=AG$12),$Q22*(AG$13+1-DAY($D22))/AG$13,IF(AND($E22&gt;=AG$10,$E22&lt;=AG$12),$Q22*DAY($E22)/AG$13,0))),2)</f>
        <v>0</v>
      </c>
      <c r="AH22" s="64">
        <f>ROUND(IF(AND($D22&lt;AH$10,$E22&gt;AH$12),$Q22,IF(AND($D22&gt;=AH$10,$D22&lt;=AH$12),$Q22*(AH$13+1-DAY($D22))/AH$13,IF(AND($E22&gt;=AH$10,$E22&lt;=AH$12),$Q22*DAY($E22)/AH$13,0))),2)</f>
        <v>0</v>
      </c>
      <c r="AI22" s="64">
        <f>ROUND(IF(AND($D22&lt;AI$10,$E22&gt;AI$12),$Q22,IF(AND($D22&gt;=AI$10,$D22&lt;=AI$12),$Q22*(AI$13+1-DAY($D22))/AI$13,IF(AND($E22&gt;=AI$10,$E22&lt;=AI$12),$Q22*DAY($E22)/AI$13,0))),2)</f>
        <v>0</v>
      </c>
      <c r="AJ22" s="64">
        <f>ROUND(IF(AND($D22&lt;AJ$10,$E22&gt;AJ$12),$Q22,IF(AND($D22&gt;=AJ$10,$D22&lt;=AJ$12),$Q22*(AJ$13+1-DAY($D22))/AJ$13,IF(AND($E22&gt;=AJ$10,$E22&lt;=AJ$12),$Q22*DAY($E22)/AJ$13,0))),2)</f>
        <v>0</v>
      </c>
      <c r="AK22" s="64">
        <f>ROUND(IF(AND($D22&lt;AK$10,$E22&gt;AK$12),$Q22,IF(AND($D22&gt;=AK$10,$D22&lt;=AK$12),$Q22*(AK$13+1-DAY($D22))/AK$13,IF(AND($E22&gt;=AK$10,$E22&lt;=AK$12),$Q22*DAY($E22)/AK$13,0))),2)</f>
        <v>0</v>
      </c>
      <c r="AL22" s="64">
        <f>ROUND(IF(AND($D22&lt;AL$10,$E22&gt;AL$12),$Q22,IF(AND($D22&gt;=AL$10,$D22&lt;=AL$12),$Q22*(AL$13+1-DAY($D22))/AL$13,IF(AND($E22&gt;=AL$10,$E22&lt;=AL$12),$Q22*DAY($E22)/AL$13,0))),2)</f>
        <v>0</v>
      </c>
      <c r="AM22" s="64">
        <f>ROUND(IF(AND($D22&lt;AM$10,$E22&gt;AM$12),$Q22,IF(AND($D22&gt;=AM$10,$D22&lt;=AM$12),$Q22*(AM$13+1-DAY($D22))/AM$13,IF(AND($E22&gt;=AM$10,$E22&lt;=AM$12),$Q22*DAY($E22)/AM$13,0))),2)</f>
        <v>0</v>
      </c>
      <c r="AN22" s="64">
        <f>ROUND(IF(AND($D22&lt;AN$10,$E22&gt;AN$12),$Q22,IF(AND($D22&gt;=AN$10,$D22&lt;=AN$12),$Q22*(AN$13+1-DAY($D22))/AN$13,IF(AND($E22&gt;=AN$10,$E22&lt;=AN$12),$Q22*DAY($E22)/AN$13,0))),2)</f>
        <v>0</v>
      </c>
      <c r="AO22" s="64">
        <f>ROUND(IF(AND($D22&lt;AO$10,$E22&gt;AO$12),$Q22,IF(AND($D22&gt;=AO$10,$D22&lt;=AO$12),$Q22*(AO$13+1-DAY($D22))/AO$13,IF(AND($E22&gt;=AO$10,$E22&lt;=AO$12),$Q22*DAY($E22)/AO$13,0))),2)</f>
        <v>0</v>
      </c>
      <c r="AP22" s="64">
        <f>ROUND(IF(AND($D22&lt;AP$10,$E22&gt;AP$12),$Q22,IF(AND($D22&gt;=AP$10,$D22&lt;=AP$12),$Q22*(AP$13+1-DAY($D22))/AP$13,IF(AND($E22&gt;=AP$10,$E22&lt;=AP$12),$Q22*DAY($E22)/AP$13,0))),2)</f>
        <v>0</v>
      </c>
      <c r="AQ22" s="64">
        <f>ROUND(IF(AND($D22&lt;AQ$10,$E22&gt;AQ$12),$Q22,IF(AND($D22&gt;=AQ$10,$D22&lt;=AQ$12),$Q22*(AQ$13+1-DAY($D22))/AQ$13,IF(AND($E22&gt;=AQ$10,$E22&lt;=AQ$12),$Q22*DAY($E22)/AQ$13,0))),2)</f>
        <v>0</v>
      </c>
      <c r="AR22" s="64">
        <f>ROUND(IF(AND($D22&lt;AR$10,$E22&gt;AR$12),$Q22,IF(AND($D22&gt;=AR$10,$D22&lt;=AR$12),$Q22*(AR$13+1-DAY($D22))/AR$13,IF(AND($E22&gt;=AR$10,$E22&lt;=AR$12),$Q22*DAY($E22)/AR$13,0))),2)</f>
        <v>0</v>
      </c>
      <c r="AS22" s="64">
        <f>ROUND(IF(AND($D22&lt;AS$10,$E22&gt;AS$12),$Q22,IF(AND($D22&gt;=AS$10,$D22&lt;=AS$12),$Q22*(AS$13+1-DAY($D22))/AS$13,IF(AND($E22&gt;=AS$10,$E22&lt;=AS$12),$Q22*DAY($E22)/AS$13,0))),2)</f>
        <v>0</v>
      </c>
      <c r="AT22" s="64">
        <f>ROUND(IF(AND($D22&lt;AT$10,$E22&gt;AT$12),$Q22,IF(AND($D22&gt;=AT$10,$D22&lt;=AT$12),$Q22*(AT$13+1-DAY($D22))/AT$13,IF(AND($E22&gt;=AT$10,$E22&lt;=AT$12),$Q22*DAY($E22)/AT$13,0))),2)</f>
        <v>0</v>
      </c>
      <c r="AU22" s="64">
        <f>ROUND(IF(AND($D22&lt;AU$10,$E22&gt;AU$12),$Q22,IF(AND($D22&gt;=AU$10,$D22&lt;=AU$12),$Q22*(AU$13+1-DAY($D22))/AU$13,IF(AND($E22&gt;=AU$10,$E22&lt;=AU$12),$Q22*DAY($E22)/AU$13,0))),2)</f>
        <v>0</v>
      </c>
      <c r="AV22" s="64">
        <f>ROUND(IF(AND($D22&lt;AV$10,$E22&gt;AV$12),$Q22,IF(AND($D22&gt;=AV$10,$D22&lt;=AV$12),$Q22*(AV$13+1-DAY($D22))/AV$13,IF(AND($E22&gt;=AV$10,$E22&lt;=AV$12),$Q22*DAY($E22)/AV$13,0))),2)</f>
        <v>0</v>
      </c>
      <c r="AW22" s="64">
        <f>ROUND(IF(AND($D22&lt;AW$10,$E22&gt;AW$12),$Q22,IF(AND($D22&gt;=AW$10,$D22&lt;=AW$12),$Q22*(AW$13+1-DAY($D22))/AW$13,IF(AND($E22&gt;=AW$10,$E22&lt;=AW$12),$Q22*DAY($E22)/AW$13,0))),2)</f>
        <v>0</v>
      </c>
      <c r="AX22" s="64">
        <f>ROUND(IF(AND($D22&lt;AX$10,$E22&gt;AX$12),$Q22,IF(AND($D22&gt;=AX$10,$D22&lt;=AX$12),$Q22*(AX$13+1-DAY($D22))/AX$13,IF(AND($E22&gt;=AX$10,$E22&lt;=AX$12),$Q22*DAY($E22)/AX$13,0))),2)</f>
        <v>0</v>
      </c>
      <c r="AY22" s="64">
        <f>ROUND(IF(AND($D22&lt;AY$10,$E22&gt;AY$12),$Q22,IF(AND($D22&gt;=AY$10,$D22&lt;=AY$12),$Q22*(AY$13+1-DAY($D22))/AY$13,IF(AND($E22&gt;=AY$10,$E22&lt;=AY$12),$Q22*DAY($E22)/AY$13,0))),2)</f>
        <v>0</v>
      </c>
      <c r="AZ22" s="64">
        <f>ROUND(IF(AND($D22&lt;AZ$10,$E22&gt;AZ$12),$Q22,IF(AND($D22&gt;=AZ$10,$D22&lt;=AZ$12),$Q22*(AZ$13+1-DAY($D22))/AZ$13,IF(AND($E22&gt;=AZ$10,$E22&lt;=AZ$12),$Q22*DAY($E22)/AZ$13,0))),2)</f>
        <v>0</v>
      </c>
      <c r="BA22" s="64">
        <f>ROUND(IF(AND($D22&lt;BA$10,$E22&gt;BA$12),$Q22,IF(AND($D22&gt;=BA$10,$D22&lt;=BA$12),$Q22*(BA$13+1-DAY($D22))/BA$13,IF(AND($E22&gt;=BA$10,$E22&lt;=BA$12),$Q22*DAY($E22)/BA$13,0))),2)</f>
        <v>0</v>
      </c>
      <c r="BB22" s="64">
        <f>ROUND(IF(AND($D22&lt;BB$10,$E22&gt;BB$12),$Q22,IF(AND($D22&gt;=BB$10,$D22&lt;=BB$12),$Q22*(BB$13+1-DAY($D22))/BB$13,IF(AND($E22&gt;=BB$10,$E22&lt;=BB$12),$Q22*DAY($E22)/BB$13,0))),2)</f>
        <v>0</v>
      </c>
      <c r="BC22" s="108"/>
      <c r="BD22" s="64">
        <f t="shared" si="17"/>
        <v>42249.99</v>
      </c>
      <c r="BE22" s="64">
        <f t="shared" si="17"/>
        <v>5163.8900000000003</v>
      </c>
      <c r="BF22" s="64">
        <f t="shared" si="17"/>
        <v>0</v>
      </c>
      <c r="BG22" s="64">
        <f t="shared" si="17"/>
        <v>0</v>
      </c>
      <c r="BH22" s="64">
        <f t="shared" si="17"/>
        <v>0</v>
      </c>
      <c r="BI22" s="64">
        <f t="shared" si="17"/>
        <v>0</v>
      </c>
      <c r="BJ22" s="64">
        <f t="shared" si="17"/>
        <v>0</v>
      </c>
      <c r="BK22" s="64">
        <f t="shared" si="17"/>
        <v>0</v>
      </c>
      <c r="BL22" s="64">
        <f t="shared" si="17"/>
        <v>0</v>
      </c>
      <c r="BM22" s="64">
        <f t="shared" si="17"/>
        <v>0</v>
      </c>
      <c r="BN22" s="64">
        <f t="shared" si="17"/>
        <v>0</v>
      </c>
      <c r="BO22" s="64">
        <f t="shared" si="17"/>
        <v>0</v>
      </c>
      <c r="BP22" s="65"/>
      <c r="BQ22" s="79">
        <f t="shared" si="34"/>
        <v>1</v>
      </c>
      <c r="BR22" s="79">
        <f t="shared" si="35"/>
        <v>1</v>
      </c>
      <c r="BS22" s="79">
        <f t="shared" si="36"/>
        <v>1</v>
      </c>
      <c r="BT22" s="79">
        <f t="shared" si="37"/>
        <v>0.36666683234717928</v>
      </c>
      <c r="BU22" s="79">
        <f t="shared" si="38"/>
        <v>0</v>
      </c>
      <c r="BV22" s="79">
        <f t="shared" si="39"/>
        <v>0</v>
      </c>
      <c r="BW22" s="79">
        <f t="shared" si="40"/>
        <v>0</v>
      </c>
      <c r="BX22" s="79">
        <f t="shared" si="41"/>
        <v>0</v>
      </c>
      <c r="BY22" s="79">
        <f t="shared" si="42"/>
        <v>0</v>
      </c>
      <c r="BZ22" s="79">
        <f t="shared" si="43"/>
        <v>0</v>
      </c>
      <c r="CA22" s="79">
        <f t="shared" si="44"/>
        <v>0</v>
      </c>
      <c r="CB22" s="79">
        <f t="shared" si="45"/>
        <v>0</v>
      </c>
      <c r="CC22" s="79">
        <f t="shared" si="46"/>
        <v>0</v>
      </c>
      <c r="CD22" s="79">
        <f t="shared" si="47"/>
        <v>0</v>
      </c>
      <c r="CE22" s="79">
        <f t="shared" si="48"/>
        <v>0</v>
      </c>
      <c r="CF22" s="79">
        <f t="shared" si="49"/>
        <v>0</v>
      </c>
      <c r="CG22" s="79">
        <f t="shared" si="50"/>
        <v>0</v>
      </c>
      <c r="CH22" s="79">
        <f t="shared" si="51"/>
        <v>0</v>
      </c>
      <c r="CI22" s="79">
        <f t="shared" si="52"/>
        <v>0</v>
      </c>
      <c r="CJ22" s="79">
        <f t="shared" si="53"/>
        <v>0</v>
      </c>
      <c r="CK22" s="79">
        <f t="shared" si="54"/>
        <v>0</v>
      </c>
      <c r="CL22" s="79">
        <f t="shared" si="55"/>
        <v>0</v>
      </c>
      <c r="CM22" s="79">
        <f t="shared" si="56"/>
        <v>0</v>
      </c>
      <c r="CN22" s="79">
        <f t="shared" si="57"/>
        <v>0</v>
      </c>
      <c r="CO22" s="79">
        <f t="shared" si="58"/>
        <v>0</v>
      </c>
      <c r="CP22" s="79">
        <f t="shared" si="59"/>
        <v>0</v>
      </c>
      <c r="CQ22" s="79">
        <f t="shared" si="60"/>
        <v>0</v>
      </c>
      <c r="CR22" s="79">
        <f t="shared" si="61"/>
        <v>0</v>
      </c>
      <c r="CS22" s="79">
        <f t="shared" si="62"/>
        <v>0</v>
      </c>
      <c r="CT22" s="79">
        <f t="shared" si="63"/>
        <v>0</v>
      </c>
      <c r="CU22" s="79">
        <f t="shared" si="64"/>
        <v>0</v>
      </c>
      <c r="CV22" s="79">
        <f t="shared" si="65"/>
        <v>0</v>
      </c>
      <c r="CW22" s="79">
        <f t="shared" si="66"/>
        <v>0</v>
      </c>
      <c r="CX22" s="79">
        <f t="shared" si="67"/>
        <v>0</v>
      </c>
      <c r="CY22" s="79">
        <f t="shared" si="68"/>
        <v>0</v>
      </c>
      <c r="CZ22" s="79">
        <f t="shared" si="69"/>
        <v>0</v>
      </c>
      <c r="DB22" s="83">
        <f t="shared" si="70"/>
        <v>1</v>
      </c>
      <c r="DC22" s="83">
        <f t="shared" si="71"/>
        <v>0</v>
      </c>
      <c r="DD22" s="83">
        <f t="shared" si="72"/>
        <v>0</v>
      </c>
      <c r="DE22" s="83">
        <f t="shared" si="73"/>
        <v>0</v>
      </c>
      <c r="DF22" s="83">
        <f t="shared" si="74"/>
        <v>0</v>
      </c>
      <c r="DG22" s="83">
        <f t="shared" si="75"/>
        <v>0</v>
      </c>
      <c r="DH22" s="83">
        <f t="shared" si="76"/>
        <v>0</v>
      </c>
      <c r="DI22" s="83">
        <f t="shared" si="77"/>
        <v>0</v>
      </c>
      <c r="DJ22" s="83">
        <f t="shared" si="78"/>
        <v>0</v>
      </c>
      <c r="DK22" s="83">
        <f t="shared" si="79"/>
        <v>0</v>
      </c>
      <c r="DL22" s="83">
        <f t="shared" si="80"/>
        <v>0</v>
      </c>
      <c r="DM22" s="83">
        <f t="shared" si="81"/>
        <v>0</v>
      </c>
      <c r="DO22" s="83">
        <f t="shared" si="19"/>
        <v>1</v>
      </c>
      <c r="DP22" s="83">
        <f t="shared" si="20"/>
        <v>0</v>
      </c>
      <c r="DQ22" s="83">
        <f t="shared" si="21"/>
        <v>0</v>
      </c>
      <c r="DR22" s="83">
        <f t="shared" si="22"/>
        <v>0</v>
      </c>
      <c r="DS22" s="83">
        <f t="shared" si="23"/>
        <v>0</v>
      </c>
      <c r="DT22" s="83">
        <f t="shared" si="24"/>
        <v>0</v>
      </c>
      <c r="DU22" s="83">
        <f t="shared" si="25"/>
        <v>0</v>
      </c>
      <c r="DV22" s="83">
        <f t="shared" si="26"/>
        <v>0</v>
      </c>
      <c r="DW22" s="83">
        <f t="shared" si="27"/>
        <v>0</v>
      </c>
      <c r="DX22" s="83">
        <f t="shared" si="28"/>
        <v>0</v>
      </c>
      <c r="DY22" s="83">
        <f t="shared" si="29"/>
        <v>0</v>
      </c>
      <c r="DZ22" s="83">
        <f t="shared" si="30"/>
        <v>0</v>
      </c>
      <c r="EB22" s="115"/>
      <c r="EC22" s="36">
        <f t="shared" si="82"/>
        <v>0</v>
      </c>
      <c r="ED22" s="36">
        <f t="shared" si="31"/>
        <v>0</v>
      </c>
      <c r="EE22" s="36">
        <f t="shared" si="31"/>
        <v>0</v>
      </c>
      <c r="EF22" s="36">
        <f t="shared" si="31"/>
        <v>0</v>
      </c>
      <c r="EG22" s="36">
        <f t="shared" si="31"/>
        <v>0</v>
      </c>
      <c r="EH22" s="36">
        <f t="shared" si="31"/>
        <v>0</v>
      </c>
      <c r="EI22" s="36">
        <f t="shared" si="31"/>
        <v>0</v>
      </c>
      <c r="EJ22" s="36">
        <f t="shared" si="31"/>
        <v>0</v>
      </c>
      <c r="EK22" s="36">
        <f t="shared" si="31"/>
        <v>0</v>
      </c>
      <c r="EL22" s="36">
        <f t="shared" si="31"/>
        <v>0</v>
      </c>
      <c r="EM22" s="36">
        <f t="shared" si="31"/>
        <v>0</v>
      </c>
      <c r="EO22" s="115"/>
      <c r="EP22" s="36">
        <f t="shared" si="83"/>
        <v>1</v>
      </c>
      <c r="EQ22" s="36">
        <f t="shared" si="84"/>
        <v>0</v>
      </c>
      <c r="ER22" s="36">
        <f t="shared" si="85"/>
        <v>0</v>
      </c>
      <c r="ES22" s="36">
        <f t="shared" si="86"/>
        <v>0</v>
      </c>
      <c r="ET22" s="36">
        <f t="shared" si="87"/>
        <v>0</v>
      </c>
      <c r="EU22" s="36">
        <f t="shared" si="88"/>
        <v>0</v>
      </c>
      <c r="EV22" s="36">
        <f t="shared" si="89"/>
        <v>0</v>
      </c>
      <c r="EW22" s="36">
        <f t="shared" si="90"/>
        <v>0</v>
      </c>
      <c r="EX22" s="36">
        <f t="shared" si="91"/>
        <v>0</v>
      </c>
      <c r="EY22" s="36">
        <f t="shared" si="92"/>
        <v>0</v>
      </c>
      <c r="EZ22" s="36">
        <f t="shared" si="93"/>
        <v>0</v>
      </c>
    </row>
    <row r="23" spans="1:156" s="36" customFormat="1" ht="16" x14ac:dyDescent="0.2">
      <c r="A23" s="50"/>
      <c r="B23" s="56" t="s">
        <v>43</v>
      </c>
      <c r="C23" s="49" t="s">
        <v>72</v>
      </c>
      <c r="D23" s="57">
        <v>45087</v>
      </c>
      <c r="E23" s="57">
        <v>51500</v>
      </c>
      <c r="F23" s="58">
        <v>125000</v>
      </c>
      <c r="G23" s="56" t="s">
        <v>100</v>
      </c>
      <c r="H23" s="59">
        <v>570</v>
      </c>
      <c r="I23" s="59" t="s">
        <v>15</v>
      </c>
      <c r="J23" s="60">
        <v>0.2</v>
      </c>
      <c r="K23" s="60">
        <v>0.1</v>
      </c>
      <c r="L23" s="61"/>
      <c r="M23" s="62">
        <f t="shared" si="13"/>
        <v>1</v>
      </c>
      <c r="N23" s="63">
        <f t="shared" si="14"/>
        <v>10416.666666666666</v>
      </c>
      <c r="O23" s="63">
        <f t="shared" si="15"/>
        <v>1041.6666666666667</v>
      </c>
      <c r="P23" s="63">
        <f t="shared" si="16"/>
        <v>2083.3333333333335</v>
      </c>
      <c r="Q23" s="63">
        <f t="shared" si="33"/>
        <v>13541.67</v>
      </c>
      <c r="R23" s="111"/>
      <c r="S23" s="64">
        <f>ROUND(IF(AND($D23&lt;S$10,$E23&gt;S$12),$Q23,IF(AND($D23&gt;=S$10,$D23&lt;=S$12),$Q23*(S$13+1-DAY($D23))/S$13,IF(AND($E23&gt;=S$10,$E23&lt;=S$12),$Q23*DAY($E23)/S$13,0))),2)</f>
        <v>13541.67</v>
      </c>
      <c r="T23" s="64">
        <f>ROUND(IF(AND($D23&lt;T$10,$E23&gt;T$12),$Q23,IF(AND($D23&gt;=T$10,$D23&lt;=T$12),$Q23*(T$13+1-DAY($D23))/T$13,IF(AND($E23&gt;=T$10,$E23&lt;=T$12),$Q23*DAY($E23)/T$13,0))),2)</f>
        <v>13541.67</v>
      </c>
      <c r="U23" s="64">
        <f>ROUND(IF(AND($D23&lt;U$10,$E23&gt;U$12),$Q23,IF(AND($D23&gt;=U$10,$D23&lt;=U$12),$Q23*(U$13+1-DAY($D23))/U$13,IF(AND($E23&gt;=U$10,$E23&lt;=U$12),$Q23*DAY($E23)/U$13,0))),2)</f>
        <v>13541.67</v>
      </c>
      <c r="V23" s="64">
        <f>ROUND(IF(AND($D23&lt;V$10,$E23&gt;V$12),$Q23,IF(AND($D23&gt;=V$10,$D23&lt;=V$12),$Q23*(V$13+1-DAY($D23))/V$13,IF(AND($E23&gt;=V$10,$E23&lt;=V$12),$Q23*DAY($E23)/V$13,0))),2)</f>
        <v>13541.67</v>
      </c>
      <c r="W23" s="64">
        <f>ROUND(IF(AND($D23&lt;W$10,$E23&gt;W$12),$Q23,IF(AND($D23&gt;=W$10,$D23&lt;=W$12),$Q23*(W$13+1-DAY($D23))/W$13,IF(AND($E23&gt;=W$10,$E23&lt;=W$12),$Q23*DAY($E23)/W$13,0))),2)</f>
        <v>13541.67</v>
      </c>
      <c r="X23" s="64">
        <f>ROUND(IF(AND($D23&lt;X$10,$E23&gt;X$12),$Q23,IF(AND($D23&gt;=X$10,$D23&lt;=X$12),$Q23*(X$13+1-DAY($D23))/X$13,IF(AND($E23&gt;=X$10,$E23&lt;=X$12),$Q23*DAY($E23)/X$13,0))),2)</f>
        <v>13541.67</v>
      </c>
      <c r="Y23" s="64">
        <f>ROUND(IF(AND($D23&lt;Y$10,$E23&gt;Y$12),$Q23,IF(AND($D23&gt;=Y$10,$D23&lt;=Y$12),$Q23*(Y$13+1-DAY($D23))/Y$13,IF(AND($E23&gt;=Y$10,$E23&lt;=Y$12),$Q23*DAY($E23)/Y$13,0))),2)</f>
        <v>13541.67</v>
      </c>
      <c r="Z23" s="64">
        <f>ROUND(IF(AND($D23&lt;Z$10,$E23&gt;Z$12),$Q23,IF(AND($D23&gt;=Z$10,$D23&lt;=Z$12),$Q23*(Z$13+1-DAY($D23))/Z$13,IF(AND($E23&gt;=Z$10,$E23&lt;=Z$12),$Q23*DAY($E23)/Z$13,0))),2)</f>
        <v>13541.67</v>
      </c>
      <c r="AA23" s="64">
        <f>ROUND(IF(AND($D23&lt;AA$10,$E23&gt;AA$12),$Q23,IF(AND($D23&gt;=AA$10,$D23&lt;=AA$12),$Q23*(AA$13+1-DAY($D23))/AA$13,IF(AND($E23&gt;=AA$10,$E23&lt;=AA$12),$Q23*DAY($E23)/AA$13,0))),2)</f>
        <v>13541.67</v>
      </c>
      <c r="AB23" s="64">
        <f>ROUND(IF(AND($D23&lt;AB$10,$E23&gt;AB$12),$Q23,IF(AND($D23&gt;=AB$10,$D23&lt;=AB$12),$Q23*(AB$13+1-DAY($D23))/AB$13,IF(AND($E23&gt;=AB$10,$E23&lt;=AB$12),$Q23*DAY($E23)/AB$13,0))),2)</f>
        <v>13541.67</v>
      </c>
      <c r="AC23" s="64">
        <f>ROUND(IF(AND($D23&lt;AC$10,$E23&gt;AC$12),$Q23,IF(AND($D23&gt;=AC$10,$D23&lt;=AC$12),$Q23*(AC$13+1-DAY($D23))/AC$13,IF(AND($E23&gt;=AC$10,$E23&lt;=AC$12),$Q23*DAY($E23)/AC$13,0))),2)</f>
        <v>13541.67</v>
      </c>
      <c r="AD23" s="64">
        <f>ROUND(IF(AND($D23&lt;AD$10,$E23&gt;AD$12),$Q23,IF(AND($D23&gt;=AD$10,$D23&lt;=AD$12),$Q23*(AD$13+1-DAY($D23))/AD$13,IF(AND($E23&gt;=AD$10,$E23&lt;=AD$12),$Q23*DAY($E23)/AD$13,0))),2)</f>
        <v>13541.67</v>
      </c>
      <c r="AE23" s="64">
        <f>ROUND(IF(AND($D23&lt;AE$10,$E23&gt;AE$12),$Q23,IF(AND($D23&gt;=AE$10,$D23&lt;=AE$12),$Q23*(AE$13+1-DAY($D23))/AE$13,IF(AND($E23&gt;=AE$10,$E23&lt;=AE$12),$Q23*DAY($E23)/AE$13,0))),2)</f>
        <v>13541.67</v>
      </c>
      <c r="AF23" s="64">
        <f>ROUND(IF(AND($D23&lt;AF$10,$E23&gt;AF$12),$Q23,IF(AND($D23&gt;=AF$10,$D23&lt;=AF$12),$Q23*(AF$13+1-DAY($D23))/AF$13,IF(AND($E23&gt;=AF$10,$E23&lt;=AF$12),$Q23*DAY($E23)/AF$13,0))),2)</f>
        <v>13541.67</v>
      </c>
      <c r="AG23" s="64">
        <f>ROUND(IF(AND($D23&lt;AG$10,$E23&gt;AG$12),$Q23,IF(AND($D23&gt;=AG$10,$D23&lt;=AG$12),$Q23*(AG$13+1-DAY($D23))/AG$13,IF(AND($E23&gt;=AG$10,$E23&lt;=AG$12),$Q23*DAY($E23)/AG$13,0))),2)</f>
        <v>13541.67</v>
      </c>
      <c r="AH23" s="64">
        <f>ROUND(IF(AND($D23&lt;AH$10,$E23&gt;AH$12),$Q23,IF(AND($D23&gt;=AH$10,$D23&lt;=AH$12),$Q23*(AH$13+1-DAY($D23))/AH$13,IF(AND($E23&gt;=AH$10,$E23&lt;=AH$12),$Q23*DAY($E23)/AH$13,0))),2)</f>
        <v>13541.67</v>
      </c>
      <c r="AI23" s="64">
        <f>ROUND(IF(AND($D23&lt;AI$10,$E23&gt;AI$12),$Q23,IF(AND($D23&gt;=AI$10,$D23&lt;=AI$12),$Q23*(AI$13+1-DAY($D23))/AI$13,IF(AND($E23&gt;=AI$10,$E23&lt;=AI$12),$Q23*DAY($E23)/AI$13,0))),2)</f>
        <v>13541.67</v>
      </c>
      <c r="AJ23" s="64">
        <f>ROUND(IF(AND($D23&lt;AJ$10,$E23&gt;AJ$12),$Q23,IF(AND($D23&gt;=AJ$10,$D23&lt;=AJ$12),$Q23*(AJ$13+1-DAY($D23))/AJ$13,IF(AND($E23&gt;=AJ$10,$E23&lt;=AJ$12),$Q23*DAY($E23)/AJ$13,0))),2)</f>
        <v>13541.67</v>
      </c>
      <c r="AK23" s="64">
        <f>ROUND(IF(AND($D23&lt;AK$10,$E23&gt;AK$12),$Q23,IF(AND($D23&gt;=AK$10,$D23&lt;=AK$12),$Q23*(AK$13+1-DAY($D23))/AK$13,IF(AND($E23&gt;=AK$10,$E23&lt;=AK$12),$Q23*DAY($E23)/AK$13,0))),2)</f>
        <v>13541.67</v>
      </c>
      <c r="AL23" s="64">
        <f>ROUND(IF(AND($D23&lt;AL$10,$E23&gt;AL$12),$Q23,IF(AND($D23&gt;=AL$10,$D23&lt;=AL$12),$Q23*(AL$13+1-DAY($D23))/AL$13,IF(AND($E23&gt;=AL$10,$E23&lt;=AL$12),$Q23*DAY($E23)/AL$13,0))),2)</f>
        <v>13541.67</v>
      </c>
      <c r="AM23" s="64">
        <f>ROUND(IF(AND($D23&lt;AM$10,$E23&gt;AM$12),$Q23,IF(AND($D23&gt;=AM$10,$D23&lt;=AM$12),$Q23*(AM$13+1-DAY($D23))/AM$13,IF(AND($E23&gt;=AM$10,$E23&lt;=AM$12),$Q23*DAY($E23)/AM$13,0))),2)</f>
        <v>13541.67</v>
      </c>
      <c r="AN23" s="64">
        <f>ROUND(IF(AND($D23&lt;AN$10,$E23&gt;AN$12),$Q23,IF(AND($D23&gt;=AN$10,$D23&lt;=AN$12),$Q23*(AN$13+1-DAY($D23))/AN$13,IF(AND($E23&gt;=AN$10,$E23&lt;=AN$12),$Q23*DAY($E23)/AN$13,0))),2)</f>
        <v>13541.67</v>
      </c>
      <c r="AO23" s="64">
        <f>ROUND(IF(AND($D23&lt;AO$10,$E23&gt;AO$12),$Q23,IF(AND($D23&gt;=AO$10,$D23&lt;=AO$12),$Q23*(AO$13+1-DAY($D23))/AO$13,IF(AND($E23&gt;=AO$10,$E23&lt;=AO$12),$Q23*DAY($E23)/AO$13,0))),2)</f>
        <v>13541.67</v>
      </c>
      <c r="AP23" s="64">
        <f>ROUND(IF(AND($D23&lt;AP$10,$E23&gt;AP$12),$Q23,IF(AND($D23&gt;=AP$10,$D23&lt;=AP$12),$Q23*(AP$13+1-DAY($D23))/AP$13,IF(AND($E23&gt;=AP$10,$E23&lt;=AP$12),$Q23*DAY($E23)/AP$13,0))),2)</f>
        <v>13541.67</v>
      </c>
      <c r="AQ23" s="64">
        <f>ROUND(IF(AND($D23&lt;AQ$10,$E23&gt;AQ$12),$Q23,IF(AND($D23&gt;=AQ$10,$D23&lt;=AQ$12),$Q23*(AQ$13+1-DAY($D23))/AQ$13,IF(AND($E23&gt;=AQ$10,$E23&lt;=AQ$12),$Q23*DAY($E23)/AQ$13,0))),2)</f>
        <v>13541.67</v>
      </c>
      <c r="AR23" s="64">
        <f>ROUND(IF(AND($D23&lt;AR$10,$E23&gt;AR$12),$Q23,IF(AND($D23&gt;=AR$10,$D23&lt;=AR$12),$Q23*(AR$13+1-DAY($D23))/AR$13,IF(AND($E23&gt;=AR$10,$E23&lt;=AR$12),$Q23*DAY($E23)/AR$13,0))),2)</f>
        <v>13541.67</v>
      </c>
      <c r="AS23" s="64">
        <f>ROUND(IF(AND($D23&lt;AS$10,$E23&gt;AS$12),$Q23,IF(AND($D23&gt;=AS$10,$D23&lt;=AS$12),$Q23*(AS$13+1-DAY($D23))/AS$13,IF(AND($E23&gt;=AS$10,$E23&lt;=AS$12),$Q23*DAY($E23)/AS$13,0))),2)</f>
        <v>13541.67</v>
      </c>
      <c r="AT23" s="64">
        <f>ROUND(IF(AND($D23&lt;AT$10,$E23&gt;AT$12),$Q23,IF(AND($D23&gt;=AT$10,$D23&lt;=AT$12),$Q23*(AT$13+1-DAY($D23))/AT$13,IF(AND($E23&gt;=AT$10,$E23&lt;=AT$12),$Q23*DAY($E23)/AT$13,0))),2)</f>
        <v>13541.67</v>
      </c>
      <c r="AU23" s="64">
        <f>ROUND(IF(AND($D23&lt;AU$10,$E23&gt;AU$12),$Q23,IF(AND($D23&gt;=AU$10,$D23&lt;=AU$12),$Q23*(AU$13+1-DAY($D23))/AU$13,IF(AND($E23&gt;=AU$10,$E23&lt;=AU$12),$Q23*DAY($E23)/AU$13,0))),2)</f>
        <v>13541.67</v>
      </c>
      <c r="AV23" s="64">
        <f>ROUND(IF(AND($D23&lt;AV$10,$E23&gt;AV$12),$Q23,IF(AND($D23&gt;=AV$10,$D23&lt;=AV$12),$Q23*(AV$13+1-DAY($D23))/AV$13,IF(AND($E23&gt;=AV$10,$E23&lt;=AV$12),$Q23*DAY($E23)/AV$13,0))),2)</f>
        <v>13541.67</v>
      </c>
      <c r="AW23" s="64">
        <f>ROUND(IF(AND($D23&lt;AW$10,$E23&gt;AW$12),$Q23,IF(AND($D23&gt;=AW$10,$D23&lt;=AW$12),$Q23*(AW$13+1-DAY($D23))/AW$13,IF(AND($E23&gt;=AW$10,$E23&lt;=AW$12),$Q23*DAY($E23)/AW$13,0))),2)</f>
        <v>13541.67</v>
      </c>
      <c r="AX23" s="64">
        <f>ROUND(IF(AND($D23&lt;AX$10,$E23&gt;AX$12),$Q23,IF(AND($D23&gt;=AX$10,$D23&lt;=AX$12),$Q23*(AX$13+1-DAY($D23))/AX$13,IF(AND($E23&gt;=AX$10,$E23&lt;=AX$12),$Q23*DAY($E23)/AX$13,0))),2)</f>
        <v>13541.67</v>
      </c>
      <c r="AY23" s="64">
        <f>ROUND(IF(AND($D23&lt;AY$10,$E23&gt;AY$12),$Q23,IF(AND($D23&gt;=AY$10,$D23&lt;=AY$12),$Q23*(AY$13+1-DAY($D23))/AY$13,IF(AND($E23&gt;=AY$10,$E23&lt;=AY$12),$Q23*DAY($E23)/AY$13,0))),2)</f>
        <v>13541.67</v>
      </c>
      <c r="AZ23" s="64">
        <f>ROUND(IF(AND($D23&lt;AZ$10,$E23&gt;AZ$12),$Q23,IF(AND($D23&gt;=AZ$10,$D23&lt;=AZ$12),$Q23*(AZ$13+1-DAY($D23))/AZ$13,IF(AND($E23&gt;=AZ$10,$E23&lt;=AZ$12),$Q23*DAY($E23)/AZ$13,0))),2)</f>
        <v>13541.67</v>
      </c>
      <c r="BA23" s="64">
        <f>ROUND(IF(AND($D23&lt;BA$10,$E23&gt;BA$12),$Q23,IF(AND($D23&gt;=BA$10,$D23&lt;=BA$12),$Q23*(BA$13+1-DAY($D23))/BA$13,IF(AND($E23&gt;=BA$10,$E23&lt;=BA$12),$Q23*DAY($E23)/BA$13,0))),2)</f>
        <v>13541.67</v>
      </c>
      <c r="BB23" s="64">
        <f>ROUND(IF(AND($D23&lt;BB$10,$E23&gt;BB$12),$Q23,IF(AND($D23&gt;=BB$10,$D23&lt;=BB$12),$Q23*(BB$13+1-DAY($D23))/BB$13,IF(AND($E23&gt;=BB$10,$E23&lt;=BB$12),$Q23*DAY($E23)/BB$13,0))),2)</f>
        <v>13541.67</v>
      </c>
      <c r="BC23" s="108"/>
      <c r="BD23" s="64">
        <f t="shared" si="17"/>
        <v>40625.01</v>
      </c>
      <c r="BE23" s="64">
        <f t="shared" si="17"/>
        <v>40625.01</v>
      </c>
      <c r="BF23" s="64">
        <f t="shared" si="17"/>
        <v>40625.01</v>
      </c>
      <c r="BG23" s="64">
        <f t="shared" si="17"/>
        <v>40625.01</v>
      </c>
      <c r="BH23" s="64">
        <f t="shared" si="17"/>
        <v>40625.01</v>
      </c>
      <c r="BI23" s="64">
        <f t="shared" si="17"/>
        <v>40625.01</v>
      </c>
      <c r="BJ23" s="64">
        <f t="shared" si="17"/>
        <v>40625.01</v>
      </c>
      <c r="BK23" s="64">
        <f t="shared" si="17"/>
        <v>40625.01</v>
      </c>
      <c r="BL23" s="64">
        <f t="shared" si="17"/>
        <v>40625.01</v>
      </c>
      <c r="BM23" s="64">
        <f t="shared" si="17"/>
        <v>40625.01</v>
      </c>
      <c r="BN23" s="64">
        <f t="shared" si="17"/>
        <v>40625.01</v>
      </c>
      <c r="BO23" s="64">
        <f t="shared" si="17"/>
        <v>40625.01</v>
      </c>
      <c r="BP23" s="65"/>
      <c r="BQ23" s="79">
        <f t="shared" si="34"/>
        <v>1</v>
      </c>
      <c r="BR23" s="79">
        <f t="shared" si="35"/>
        <v>1</v>
      </c>
      <c r="BS23" s="79">
        <f t="shared" si="36"/>
        <v>1</v>
      </c>
      <c r="BT23" s="79">
        <f t="shared" si="37"/>
        <v>1</v>
      </c>
      <c r="BU23" s="79">
        <f t="shared" si="38"/>
        <v>1</v>
      </c>
      <c r="BV23" s="79">
        <f t="shared" si="39"/>
        <v>1</v>
      </c>
      <c r="BW23" s="79">
        <f t="shared" si="40"/>
        <v>1</v>
      </c>
      <c r="BX23" s="79">
        <f t="shared" si="41"/>
        <v>1</v>
      </c>
      <c r="BY23" s="79">
        <f t="shared" si="42"/>
        <v>1</v>
      </c>
      <c r="BZ23" s="79">
        <f t="shared" si="43"/>
        <v>1</v>
      </c>
      <c r="CA23" s="79">
        <f t="shared" si="44"/>
        <v>1</v>
      </c>
      <c r="CB23" s="79">
        <f t="shared" si="45"/>
        <v>1</v>
      </c>
      <c r="CC23" s="79">
        <f t="shared" si="46"/>
        <v>1</v>
      </c>
      <c r="CD23" s="79">
        <f t="shared" si="47"/>
        <v>1</v>
      </c>
      <c r="CE23" s="79">
        <f t="shared" si="48"/>
        <v>1</v>
      </c>
      <c r="CF23" s="79">
        <f t="shared" si="49"/>
        <v>1</v>
      </c>
      <c r="CG23" s="79">
        <f t="shared" si="50"/>
        <v>1</v>
      </c>
      <c r="CH23" s="79">
        <f t="shared" si="51"/>
        <v>1</v>
      </c>
      <c r="CI23" s="79">
        <f t="shared" si="52"/>
        <v>1</v>
      </c>
      <c r="CJ23" s="79">
        <f t="shared" si="53"/>
        <v>1</v>
      </c>
      <c r="CK23" s="79">
        <f t="shared" si="54"/>
        <v>1</v>
      </c>
      <c r="CL23" s="79">
        <f t="shared" si="55"/>
        <v>1</v>
      </c>
      <c r="CM23" s="79">
        <f t="shared" si="56"/>
        <v>1</v>
      </c>
      <c r="CN23" s="79">
        <f t="shared" si="57"/>
        <v>1</v>
      </c>
      <c r="CO23" s="79">
        <f t="shared" si="58"/>
        <v>1</v>
      </c>
      <c r="CP23" s="79">
        <f t="shared" si="59"/>
        <v>1</v>
      </c>
      <c r="CQ23" s="79">
        <f t="shared" si="60"/>
        <v>1</v>
      </c>
      <c r="CR23" s="79">
        <f t="shared" si="61"/>
        <v>1</v>
      </c>
      <c r="CS23" s="79">
        <f t="shared" si="62"/>
        <v>1</v>
      </c>
      <c r="CT23" s="79">
        <f t="shared" si="63"/>
        <v>1</v>
      </c>
      <c r="CU23" s="79">
        <f t="shared" si="64"/>
        <v>1</v>
      </c>
      <c r="CV23" s="79">
        <f t="shared" si="65"/>
        <v>1</v>
      </c>
      <c r="CW23" s="79">
        <f t="shared" si="66"/>
        <v>1</v>
      </c>
      <c r="CX23" s="79">
        <f t="shared" si="67"/>
        <v>1</v>
      </c>
      <c r="CY23" s="79">
        <f t="shared" si="68"/>
        <v>1</v>
      </c>
      <c r="CZ23" s="79">
        <f t="shared" si="69"/>
        <v>1</v>
      </c>
      <c r="DB23" s="83">
        <f t="shared" si="70"/>
        <v>1</v>
      </c>
      <c r="DC23" s="83">
        <f t="shared" si="71"/>
        <v>1</v>
      </c>
      <c r="DD23" s="83">
        <f t="shared" si="72"/>
        <v>1</v>
      </c>
      <c r="DE23" s="83">
        <f t="shared" si="73"/>
        <v>1</v>
      </c>
      <c r="DF23" s="83">
        <f t="shared" si="74"/>
        <v>1</v>
      </c>
      <c r="DG23" s="83">
        <f t="shared" si="75"/>
        <v>1</v>
      </c>
      <c r="DH23" s="83">
        <f t="shared" si="76"/>
        <v>1</v>
      </c>
      <c r="DI23" s="83">
        <f t="shared" si="77"/>
        <v>1</v>
      </c>
      <c r="DJ23" s="83">
        <f t="shared" si="78"/>
        <v>1</v>
      </c>
      <c r="DK23" s="83">
        <f t="shared" si="79"/>
        <v>1</v>
      </c>
      <c r="DL23" s="83">
        <f t="shared" si="80"/>
        <v>1</v>
      </c>
      <c r="DM23" s="83">
        <f t="shared" si="81"/>
        <v>1</v>
      </c>
      <c r="DO23" s="83">
        <f t="shared" si="19"/>
        <v>1</v>
      </c>
      <c r="DP23" s="83">
        <f t="shared" si="20"/>
        <v>1</v>
      </c>
      <c r="DQ23" s="83">
        <f t="shared" si="21"/>
        <v>1</v>
      </c>
      <c r="DR23" s="83">
        <f t="shared" si="22"/>
        <v>1</v>
      </c>
      <c r="DS23" s="83">
        <f t="shared" si="23"/>
        <v>1</v>
      </c>
      <c r="DT23" s="83">
        <f t="shared" si="24"/>
        <v>1</v>
      </c>
      <c r="DU23" s="83">
        <f t="shared" si="25"/>
        <v>1</v>
      </c>
      <c r="DV23" s="83">
        <f t="shared" si="26"/>
        <v>1</v>
      </c>
      <c r="DW23" s="83">
        <f t="shared" si="27"/>
        <v>1</v>
      </c>
      <c r="DX23" s="83">
        <f t="shared" si="28"/>
        <v>1</v>
      </c>
      <c r="DY23" s="83">
        <f t="shared" si="29"/>
        <v>1</v>
      </c>
      <c r="DZ23" s="83">
        <f t="shared" si="30"/>
        <v>1</v>
      </c>
      <c r="EB23" s="115"/>
      <c r="EC23" s="36">
        <f t="shared" si="82"/>
        <v>0</v>
      </c>
      <c r="ED23" s="36">
        <f t="shared" si="31"/>
        <v>0</v>
      </c>
      <c r="EE23" s="36">
        <f t="shared" si="31"/>
        <v>0</v>
      </c>
      <c r="EF23" s="36">
        <f t="shared" si="31"/>
        <v>0</v>
      </c>
      <c r="EG23" s="36">
        <f t="shared" si="31"/>
        <v>0</v>
      </c>
      <c r="EH23" s="36">
        <f t="shared" si="31"/>
        <v>0</v>
      </c>
      <c r="EI23" s="36">
        <f t="shared" si="31"/>
        <v>0</v>
      </c>
      <c r="EJ23" s="36">
        <f t="shared" si="31"/>
        <v>0</v>
      </c>
      <c r="EK23" s="36">
        <f t="shared" si="31"/>
        <v>0</v>
      </c>
      <c r="EL23" s="36">
        <f t="shared" si="31"/>
        <v>0</v>
      </c>
      <c r="EM23" s="36">
        <f t="shared" si="31"/>
        <v>0</v>
      </c>
      <c r="EO23" s="115"/>
      <c r="EP23" s="36">
        <f t="shared" si="83"/>
        <v>0</v>
      </c>
      <c r="EQ23" s="36">
        <f t="shared" si="84"/>
        <v>0</v>
      </c>
      <c r="ER23" s="36">
        <f t="shared" si="85"/>
        <v>0</v>
      </c>
      <c r="ES23" s="36">
        <f t="shared" si="86"/>
        <v>0</v>
      </c>
      <c r="ET23" s="36">
        <f t="shared" si="87"/>
        <v>0</v>
      </c>
      <c r="EU23" s="36">
        <f t="shared" si="88"/>
        <v>0</v>
      </c>
      <c r="EV23" s="36">
        <f t="shared" si="89"/>
        <v>0</v>
      </c>
      <c r="EW23" s="36">
        <f t="shared" si="90"/>
        <v>0</v>
      </c>
      <c r="EX23" s="36">
        <f t="shared" si="91"/>
        <v>0</v>
      </c>
      <c r="EY23" s="36">
        <f t="shared" si="92"/>
        <v>0</v>
      </c>
      <c r="EZ23" s="36">
        <f t="shared" si="93"/>
        <v>0</v>
      </c>
    </row>
    <row r="24" spans="1:156" s="36" customFormat="1" ht="16" x14ac:dyDescent="0.2">
      <c r="A24" s="50"/>
      <c r="B24" s="56" t="s">
        <v>34</v>
      </c>
      <c r="C24" s="49" t="s">
        <v>74</v>
      </c>
      <c r="D24" s="57">
        <v>45091</v>
      </c>
      <c r="E24" s="57">
        <v>45747</v>
      </c>
      <c r="F24" s="58">
        <v>65000</v>
      </c>
      <c r="G24" s="56" t="s">
        <v>93</v>
      </c>
      <c r="H24" s="59">
        <v>651</v>
      </c>
      <c r="I24" s="59" t="s">
        <v>15</v>
      </c>
      <c r="J24" s="60">
        <v>0.2</v>
      </c>
      <c r="K24" s="60">
        <v>0.1</v>
      </c>
      <c r="L24" s="61"/>
      <c r="M24" s="62">
        <f t="shared" si="13"/>
        <v>1</v>
      </c>
      <c r="N24" s="63">
        <f t="shared" si="14"/>
        <v>5416.666666666667</v>
      </c>
      <c r="O24" s="63">
        <f t="shared" si="15"/>
        <v>541.66666666666674</v>
      </c>
      <c r="P24" s="63">
        <f t="shared" si="16"/>
        <v>1083.3333333333335</v>
      </c>
      <c r="Q24" s="63">
        <f t="shared" si="33"/>
        <v>7041.67</v>
      </c>
      <c r="R24" s="111"/>
      <c r="S24" s="64">
        <f>ROUND(IF(AND($D24&lt;S$10,$E24&gt;S$12),$Q24,IF(AND($D24&gt;=S$10,$D24&lt;=S$12),$Q24*(S$13+1-DAY($D24))/S$13,IF(AND($E24&gt;=S$10,$E24&lt;=S$12),$Q24*DAY($E24)/S$13,0))),2)</f>
        <v>7041.67</v>
      </c>
      <c r="T24" s="64">
        <f>ROUND(IF(AND($D24&lt;T$10,$E24&gt;T$12),$Q24,IF(AND($D24&gt;=T$10,$D24&lt;=T$12),$Q24*(T$13+1-DAY($D24))/T$13,IF(AND($E24&gt;=T$10,$E24&lt;=T$12),$Q24*DAY($E24)/T$13,0))),2)</f>
        <v>7041.67</v>
      </c>
      <c r="U24" s="64">
        <f>ROUND(IF(AND($D24&lt;U$10,$E24&gt;U$12),$Q24,IF(AND($D24&gt;=U$10,$D24&lt;=U$12),$Q24*(U$13+1-DAY($D24))/U$13,IF(AND($E24&gt;=U$10,$E24&lt;=U$12),$Q24*DAY($E24)/U$13,0))),2)</f>
        <v>7041.67</v>
      </c>
      <c r="V24" s="64">
        <f>ROUND(IF(AND($D24&lt;V$10,$E24&gt;V$12),$Q24,IF(AND($D24&gt;=V$10,$D24&lt;=V$12),$Q24*(V$13+1-DAY($D24))/V$13,IF(AND($E24&gt;=V$10,$E24&lt;=V$12),$Q24*DAY($E24)/V$13,0))),2)</f>
        <v>0</v>
      </c>
      <c r="W24" s="64">
        <f>ROUND(IF(AND($D24&lt;W$10,$E24&gt;W$12),$Q24,IF(AND($D24&gt;=W$10,$D24&lt;=W$12),$Q24*(W$13+1-DAY($D24))/W$13,IF(AND($E24&gt;=W$10,$E24&lt;=W$12),$Q24*DAY($E24)/W$13,0))),2)</f>
        <v>0</v>
      </c>
      <c r="X24" s="64">
        <f>ROUND(IF(AND($D24&lt;X$10,$E24&gt;X$12),$Q24,IF(AND($D24&gt;=X$10,$D24&lt;=X$12),$Q24*(X$13+1-DAY($D24))/X$13,IF(AND($E24&gt;=X$10,$E24&lt;=X$12),$Q24*DAY($E24)/X$13,0))),2)</f>
        <v>0</v>
      </c>
      <c r="Y24" s="64">
        <f>ROUND(IF(AND($D24&lt;Y$10,$E24&gt;Y$12),$Q24,IF(AND($D24&gt;=Y$10,$D24&lt;=Y$12),$Q24*(Y$13+1-DAY($D24))/Y$13,IF(AND($E24&gt;=Y$10,$E24&lt;=Y$12),$Q24*DAY($E24)/Y$13,0))),2)</f>
        <v>0</v>
      </c>
      <c r="Z24" s="64">
        <f>ROUND(IF(AND($D24&lt;Z$10,$E24&gt;Z$12),$Q24,IF(AND($D24&gt;=Z$10,$D24&lt;=Z$12),$Q24*(Z$13+1-DAY($D24))/Z$13,IF(AND($E24&gt;=Z$10,$E24&lt;=Z$12),$Q24*DAY($E24)/Z$13,0))),2)</f>
        <v>0</v>
      </c>
      <c r="AA24" s="64">
        <f>ROUND(IF(AND($D24&lt;AA$10,$E24&gt;AA$12),$Q24,IF(AND($D24&gt;=AA$10,$D24&lt;=AA$12),$Q24*(AA$13+1-DAY($D24))/AA$13,IF(AND($E24&gt;=AA$10,$E24&lt;=AA$12),$Q24*DAY($E24)/AA$13,0))),2)</f>
        <v>0</v>
      </c>
      <c r="AB24" s="64">
        <f>ROUND(IF(AND($D24&lt;AB$10,$E24&gt;AB$12),$Q24,IF(AND($D24&gt;=AB$10,$D24&lt;=AB$12),$Q24*(AB$13+1-DAY($D24))/AB$13,IF(AND($E24&gt;=AB$10,$E24&lt;=AB$12),$Q24*DAY($E24)/AB$13,0))),2)</f>
        <v>0</v>
      </c>
      <c r="AC24" s="64">
        <f>ROUND(IF(AND($D24&lt;AC$10,$E24&gt;AC$12),$Q24,IF(AND($D24&gt;=AC$10,$D24&lt;=AC$12),$Q24*(AC$13+1-DAY($D24))/AC$13,IF(AND($E24&gt;=AC$10,$E24&lt;=AC$12),$Q24*DAY($E24)/AC$13,0))),2)</f>
        <v>0</v>
      </c>
      <c r="AD24" s="64">
        <f>ROUND(IF(AND($D24&lt;AD$10,$E24&gt;AD$12),$Q24,IF(AND($D24&gt;=AD$10,$D24&lt;=AD$12),$Q24*(AD$13+1-DAY($D24))/AD$13,IF(AND($E24&gt;=AD$10,$E24&lt;=AD$12),$Q24*DAY($E24)/AD$13,0))),2)</f>
        <v>0</v>
      </c>
      <c r="AE24" s="64">
        <f>ROUND(IF(AND($D24&lt;AE$10,$E24&gt;AE$12),$Q24,IF(AND($D24&gt;=AE$10,$D24&lt;=AE$12),$Q24*(AE$13+1-DAY($D24))/AE$13,IF(AND($E24&gt;=AE$10,$E24&lt;=AE$12),$Q24*DAY($E24)/AE$13,0))),2)</f>
        <v>0</v>
      </c>
      <c r="AF24" s="64">
        <f>ROUND(IF(AND($D24&lt;AF$10,$E24&gt;AF$12),$Q24,IF(AND($D24&gt;=AF$10,$D24&lt;=AF$12),$Q24*(AF$13+1-DAY($D24))/AF$13,IF(AND($E24&gt;=AF$10,$E24&lt;=AF$12),$Q24*DAY($E24)/AF$13,0))),2)</f>
        <v>0</v>
      </c>
      <c r="AG24" s="64">
        <f>ROUND(IF(AND($D24&lt;AG$10,$E24&gt;AG$12),$Q24,IF(AND($D24&gt;=AG$10,$D24&lt;=AG$12),$Q24*(AG$13+1-DAY($D24))/AG$13,IF(AND($E24&gt;=AG$10,$E24&lt;=AG$12),$Q24*DAY($E24)/AG$13,0))),2)</f>
        <v>0</v>
      </c>
      <c r="AH24" s="64">
        <f>ROUND(IF(AND($D24&lt;AH$10,$E24&gt;AH$12),$Q24,IF(AND($D24&gt;=AH$10,$D24&lt;=AH$12),$Q24*(AH$13+1-DAY($D24))/AH$13,IF(AND($E24&gt;=AH$10,$E24&lt;=AH$12),$Q24*DAY($E24)/AH$13,0))),2)</f>
        <v>0</v>
      </c>
      <c r="AI24" s="64">
        <f>ROUND(IF(AND($D24&lt;AI$10,$E24&gt;AI$12),$Q24,IF(AND($D24&gt;=AI$10,$D24&lt;=AI$12),$Q24*(AI$13+1-DAY($D24))/AI$13,IF(AND($E24&gt;=AI$10,$E24&lt;=AI$12),$Q24*DAY($E24)/AI$13,0))),2)</f>
        <v>0</v>
      </c>
      <c r="AJ24" s="64">
        <f>ROUND(IF(AND($D24&lt;AJ$10,$E24&gt;AJ$12),$Q24,IF(AND($D24&gt;=AJ$10,$D24&lt;=AJ$12),$Q24*(AJ$13+1-DAY($D24))/AJ$13,IF(AND($E24&gt;=AJ$10,$E24&lt;=AJ$12),$Q24*DAY($E24)/AJ$13,0))),2)</f>
        <v>0</v>
      </c>
      <c r="AK24" s="64">
        <f>ROUND(IF(AND($D24&lt;AK$10,$E24&gt;AK$12),$Q24,IF(AND($D24&gt;=AK$10,$D24&lt;=AK$12),$Q24*(AK$13+1-DAY($D24))/AK$13,IF(AND($E24&gt;=AK$10,$E24&lt;=AK$12),$Q24*DAY($E24)/AK$13,0))),2)</f>
        <v>0</v>
      </c>
      <c r="AL24" s="64">
        <f>ROUND(IF(AND($D24&lt;AL$10,$E24&gt;AL$12),$Q24,IF(AND($D24&gt;=AL$10,$D24&lt;=AL$12),$Q24*(AL$13+1-DAY($D24))/AL$13,IF(AND($E24&gt;=AL$10,$E24&lt;=AL$12),$Q24*DAY($E24)/AL$13,0))),2)</f>
        <v>0</v>
      </c>
      <c r="AM24" s="64">
        <f>ROUND(IF(AND($D24&lt;AM$10,$E24&gt;AM$12),$Q24,IF(AND($D24&gt;=AM$10,$D24&lt;=AM$12),$Q24*(AM$13+1-DAY($D24))/AM$13,IF(AND($E24&gt;=AM$10,$E24&lt;=AM$12),$Q24*DAY($E24)/AM$13,0))),2)</f>
        <v>0</v>
      </c>
      <c r="AN24" s="64">
        <f>ROUND(IF(AND($D24&lt;AN$10,$E24&gt;AN$12),$Q24,IF(AND($D24&gt;=AN$10,$D24&lt;=AN$12),$Q24*(AN$13+1-DAY($D24))/AN$13,IF(AND($E24&gt;=AN$10,$E24&lt;=AN$12),$Q24*DAY($E24)/AN$13,0))),2)</f>
        <v>0</v>
      </c>
      <c r="AO24" s="64">
        <f>ROUND(IF(AND($D24&lt;AO$10,$E24&gt;AO$12),$Q24,IF(AND($D24&gt;=AO$10,$D24&lt;=AO$12),$Q24*(AO$13+1-DAY($D24))/AO$13,IF(AND($E24&gt;=AO$10,$E24&lt;=AO$12),$Q24*DAY($E24)/AO$13,0))),2)</f>
        <v>0</v>
      </c>
      <c r="AP24" s="64">
        <f>ROUND(IF(AND($D24&lt;AP$10,$E24&gt;AP$12),$Q24,IF(AND($D24&gt;=AP$10,$D24&lt;=AP$12),$Q24*(AP$13+1-DAY($D24))/AP$13,IF(AND($E24&gt;=AP$10,$E24&lt;=AP$12),$Q24*DAY($E24)/AP$13,0))),2)</f>
        <v>0</v>
      </c>
      <c r="AQ24" s="64">
        <f>ROUND(IF(AND($D24&lt;AQ$10,$E24&gt;AQ$12),$Q24,IF(AND($D24&gt;=AQ$10,$D24&lt;=AQ$12),$Q24*(AQ$13+1-DAY($D24))/AQ$13,IF(AND($E24&gt;=AQ$10,$E24&lt;=AQ$12),$Q24*DAY($E24)/AQ$13,0))),2)</f>
        <v>0</v>
      </c>
      <c r="AR24" s="64">
        <f>ROUND(IF(AND($D24&lt;AR$10,$E24&gt;AR$12),$Q24,IF(AND($D24&gt;=AR$10,$D24&lt;=AR$12),$Q24*(AR$13+1-DAY($D24))/AR$13,IF(AND($E24&gt;=AR$10,$E24&lt;=AR$12),$Q24*DAY($E24)/AR$13,0))),2)</f>
        <v>0</v>
      </c>
      <c r="AS24" s="64">
        <f>ROUND(IF(AND($D24&lt;AS$10,$E24&gt;AS$12),$Q24,IF(AND($D24&gt;=AS$10,$D24&lt;=AS$12),$Q24*(AS$13+1-DAY($D24))/AS$13,IF(AND($E24&gt;=AS$10,$E24&lt;=AS$12),$Q24*DAY($E24)/AS$13,0))),2)</f>
        <v>0</v>
      </c>
      <c r="AT24" s="64">
        <f>ROUND(IF(AND($D24&lt;AT$10,$E24&gt;AT$12),$Q24,IF(AND($D24&gt;=AT$10,$D24&lt;=AT$12),$Q24*(AT$13+1-DAY($D24))/AT$13,IF(AND($E24&gt;=AT$10,$E24&lt;=AT$12),$Q24*DAY($E24)/AT$13,0))),2)</f>
        <v>0</v>
      </c>
      <c r="AU24" s="64">
        <f>ROUND(IF(AND($D24&lt;AU$10,$E24&gt;AU$12),$Q24,IF(AND($D24&gt;=AU$10,$D24&lt;=AU$12),$Q24*(AU$13+1-DAY($D24))/AU$13,IF(AND($E24&gt;=AU$10,$E24&lt;=AU$12),$Q24*DAY($E24)/AU$13,0))),2)</f>
        <v>0</v>
      </c>
      <c r="AV24" s="64">
        <f>ROUND(IF(AND($D24&lt;AV$10,$E24&gt;AV$12),$Q24,IF(AND($D24&gt;=AV$10,$D24&lt;=AV$12),$Q24*(AV$13+1-DAY($D24))/AV$13,IF(AND($E24&gt;=AV$10,$E24&lt;=AV$12),$Q24*DAY($E24)/AV$13,0))),2)</f>
        <v>0</v>
      </c>
      <c r="AW24" s="64">
        <f>ROUND(IF(AND($D24&lt;AW$10,$E24&gt;AW$12),$Q24,IF(AND($D24&gt;=AW$10,$D24&lt;=AW$12),$Q24*(AW$13+1-DAY($D24))/AW$13,IF(AND($E24&gt;=AW$10,$E24&lt;=AW$12),$Q24*DAY($E24)/AW$13,0))),2)</f>
        <v>0</v>
      </c>
      <c r="AX24" s="64">
        <f>ROUND(IF(AND($D24&lt;AX$10,$E24&gt;AX$12),$Q24,IF(AND($D24&gt;=AX$10,$D24&lt;=AX$12),$Q24*(AX$13+1-DAY($D24))/AX$13,IF(AND($E24&gt;=AX$10,$E24&lt;=AX$12),$Q24*DAY($E24)/AX$13,0))),2)</f>
        <v>0</v>
      </c>
      <c r="AY24" s="64">
        <f>ROUND(IF(AND($D24&lt;AY$10,$E24&gt;AY$12),$Q24,IF(AND($D24&gt;=AY$10,$D24&lt;=AY$12),$Q24*(AY$13+1-DAY($D24))/AY$13,IF(AND($E24&gt;=AY$10,$E24&lt;=AY$12),$Q24*DAY($E24)/AY$13,0))),2)</f>
        <v>0</v>
      </c>
      <c r="AZ24" s="64">
        <f>ROUND(IF(AND($D24&lt;AZ$10,$E24&gt;AZ$12),$Q24,IF(AND($D24&gt;=AZ$10,$D24&lt;=AZ$12),$Q24*(AZ$13+1-DAY($D24))/AZ$13,IF(AND($E24&gt;=AZ$10,$E24&lt;=AZ$12),$Q24*DAY($E24)/AZ$13,0))),2)</f>
        <v>0</v>
      </c>
      <c r="BA24" s="64">
        <f>ROUND(IF(AND($D24&lt;BA$10,$E24&gt;BA$12),$Q24,IF(AND($D24&gt;=BA$10,$D24&lt;=BA$12),$Q24*(BA$13+1-DAY($D24))/BA$13,IF(AND($E24&gt;=BA$10,$E24&lt;=BA$12),$Q24*DAY($E24)/BA$13,0))),2)</f>
        <v>0</v>
      </c>
      <c r="BB24" s="64">
        <f>ROUND(IF(AND($D24&lt;BB$10,$E24&gt;BB$12),$Q24,IF(AND($D24&gt;=BB$10,$D24&lt;=BB$12),$Q24*(BB$13+1-DAY($D24))/BB$13,IF(AND($E24&gt;=BB$10,$E24&lt;=BB$12),$Q24*DAY($E24)/BB$13,0))),2)</f>
        <v>0</v>
      </c>
      <c r="BC24" s="108"/>
      <c r="BD24" s="64">
        <f t="shared" si="17"/>
        <v>21125.010000000002</v>
      </c>
      <c r="BE24" s="64">
        <f t="shared" si="17"/>
        <v>0</v>
      </c>
      <c r="BF24" s="64">
        <f t="shared" si="17"/>
        <v>0</v>
      </c>
      <c r="BG24" s="64">
        <f t="shared" si="17"/>
        <v>0</v>
      </c>
      <c r="BH24" s="64">
        <f t="shared" si="17"/>
        <v>0</v>
      </c>
      <c r="BI24" s="64">
        <f t="shared" si="17"/>
        <v>0</v>
      </c>
      <c r="BJ24" s="64">
        <f t="shared" si="17"/>
        <v>0</v>
      </c>
      <c r="BK24" s="64">
        <f t="shared" si="17"/>
        <v>0</v>
      </c>
      <c r="BL24" s="64">
        <f t="shared" si="17"/>
        <v>0</v>
      </c>
      <c r="BM24" s="64">
        <f t="shared" si="17"/>
        <v>0</v>
      </c>
      <c r="BN24" s="64">
        <f t="shared" si="17"/>
        <v>0</v>
      </c>
      <c r="BO24" s="64">
        <f t="shared" si="17"/>
        <v>0</v>
      </c>
      <c r="BP24" s="65"/>
      <c r="BQ24" s="79">
        <f t="shared" si="34"/>
        <v>1</v>
      </c>
      <c r="BR24" s="79">
        <f t="shared" si="35"/>
        <v>1</v>
      </c>
      <c r="BS24" s="79">
        <f t="shared" si="36"/>
        <v>1</v>
      </c>
      <c r="BT24" s="79">
        <f t="shared" si="37"/>
        <v>0</v>
      </c>
      <c r="BU24" s="79">
        <f t="shared" si="38"/>
        <v>0</v>
      </c>
      <c r="BV24" s="79">
        <f t="shared" si="39"/>
        <v>0</v>
      </c>
      <c r="BW24" s="79">
        <f t="shared" si="40"/>
        <v>0</v>
      </c>
      <c r="BX24" s="79">
        <f t="shared" si="41"/>
        <v>0</v>
      </c>
      <c r="BY24" s="79">
        <f t="shared" si="42"/>
        <v>0</v>
      </c>
      <c r="BZ24" s="79">
        <f t="shared" si="43"/>
        <v>0</v>
      </c>
      <c r="CA24" s="79">
        <f t="shared" si="44"/>
        <v>0</v>
      </c>
      <c r="CB24" s="79">
        <f t="shared" si="45"/>
        <v>0</v>
      </c>
      <c r="CC24" s="79">
        <f t="shared" si="46"/>
        <v>0</v>
      </c>
      <c r="CD24" s="79">
        <f t="shared" si="47"/>
        <v>0</v>
      </c>
      <c r="CE24" s="79">
        <f t="shared" si="48"/>
        <v>0</v>
      </c>
      <c r="CF24" s="79">
        <f t="shared" si="49"/>
        <v>0</v>
      </c>
      <c r="CG24" s="79">
        <f t="shared" si="50"/>
        <v>0</v>
      </c>
      <c r="CH24" s="79">
        <f t="shared" si="51"/>
        <v>0</v>
      </c>
      <c r="CI24" s="79">
        <f t="shared" si="52"/>
        <v>0</v>
      </c>
      <c r="CJ24" s="79">
        <f t="shared" si="53"/>
        <v>0</v>
      </c>
      <c r="CK24" s="79">
        <f t="shared" si="54"/>
        <v>0</v>
      </c>
      <c r="CL24" s="79">
        <f t="shared" si="55"/>
        <v>0</v>
      </c>
      <c r="CM24" s="79">
        <f t="shared" si="56"/>
        <v>0</v>
      </c>
      <c r="CN24" s="79">
        <f t="shared" si="57"/>
        <v>0</v>
      </c>
      <c r="CO24" s="79">
        <f t="shared" si="58"/>
        <v>0</v>
      </c>
      <c r="CP24" s="79">
        <f t="shared" si="59"/>
        <v>0</v>
      </c>
      <c r="CQ24" s="79">
        <f t="shared" si="60"/>
        <v>0</v>
      </c>
      <c r="CR24" s="79">
        <f t="shared" si="61"/>
        <v>0</v>
      </c>
      <c r="CS24" s="79">
        <f t="shared" si="62"/>
        <v>0</v>
      </c>
      <c r="CT24" s="79">
        <f t="shared" si="63"/>
        <v>0</v>
      </c>
      <c r="CU24" s="79">
        <f t="shared" si="64"/>
        <v>0</v>
      </c>
      <c r="CV24" s="79">
        <f t="shared" si="65"/>
        <v>0</v>
      </c>
      <c r="CW24" s="79">
        <f t="shared" si="66"/>
        <v>0</v>
      </c>
      <c r="CX24" s="79">
        <f t="shared" si="67"/>
        <v>0</v>
      </c>
      <c r="CY24" s="79">
        <f t="shared" si="68"/>
        <v>0</v>
      </c>
      <c r="CZ24" s="79">
        <f t="shared" si="69"/>
        <v>0</v>
      </c>
      <c r="DB24" s="83">
        <f t="shared" si="70"/>
        <v>1</v>
      </c>
      <c r="DC24" s="83">
        <f t="shared" si="71"/>
        <v>0</v>
      </c>
      <c r="DD24" s="83">
        <f t="shared" si="72"/>
        <v>0</v>
      </c>
      <c r="DE24" s="83">
        <f t="shared" si="73"/>
        <v>0</v>
      </c>
      <c r="DF24" s="83">
        <f t="shared" si="74"/>
        <v>0</v>
      </c>
      <c r="DG24" s="83">
        <f t="shared" si="75"/>
        <v>0</v>
      </c>
      <c r="DH24" s="83">
        <f t="shared" si="76"/>
        <v>0</v>
      </c>
      <c r="DI24" s="83">
        <f t="shared" si="77"/>
        <v>0</v>
      </c>
      <c r="DJ24" s="83">
        <f t="shared" si="78"/>
        <v>0</v>
      </c>
      <c r="DK24" s="83">
        <f t="shared" si="79"/>
        <v>0</v>
      </c>
      <c r="DL24" s="83">
        <f t="shared" si="80"/>
        <v>0</v>
      </c>
      <c r="DM24" s="83">
        <f t="shared" si="81"/>
        <v>0</v>
      </c>
      <c r="DO24" s="83">
        <f t="shared" si="19"/>
        <v>1</v>
      </c>
      <c r="DP24" s="83">
        <f t="shared" si="20"/>
        <v>0</v>
      </c>
      <c r="DQ24" s="83">
        <f t="shared" si="21"/>
        <v>0</v>
      </c>
      <c r="DR24" s="83">
        <f t="shared" si="22"/>
        <v>0</v>
      </c>
      <c r="DS24" s="83">
        <f t="shared" si="23"/>
        <v>0</v>
      </c>
      <c r="DT24" s="83">
        <f t="shared" si="24"/>
        <v>0</v>
      </c>
      <c r="DU24" s="83">
        <f t="shared" si="25"/>
        <v>0</v>
      </c>
      <c r="DV24" s="83">
        <f t="shared" si="26"/>
        <v>0</v>
      </c>
      <c r="DW24" s="83">
        <f t="shared" si="27"/>
        <v>0</v>
      </c>
      <c r="DX24" s="83">
        <f t="shared" si="28"/>
        <v>0</v>
      </c>
      <c r="DY24" s="83">
        <f t="shared" si="29"/>
        <v>0</v>
      </c>
      <c r="DZ24" s="83">
        <f t="shared" si="30"/>
        <v>0</v>
      </c>
      <c r="EB24" s="115"/>
      <c r="EC24" s="36">
        <f t="shared" si="82"/>
        <v>0</v>
      </c>
      <c r="ED24" s="36">
        <f t="shared" si="31"/>
        <v>0</v>
      </c>
      <c r="EE24" s="36">
        <f t="shared" si="31"/>
        <v>0</v>
      </c>
      <c r="EF24" s="36">
        <f t="shared" si="31"/>
        <v>0</v>
      </c>
      <c r="EG24" s="36">
        <f t="shared" si="31"/>
        <v>0</v>
      </c>
      <c r="EH24" s="36">
        <f t="shared" si="31"/>
        <v>0</v>
      </c>
      <c r="EI24" s="36">
        <f t="shared" si="31"/>
        <v>0</v>
      </c>
      <c r="EJ24" s="36">
        <f t="shared" si="31"/>
        <v>0</v>
      </c>
      <c r="EK24" s="36">
        <f t="shared" si="31"/>
        <v>0</v>
      </c>
      <c r="EL24" s="36">
        <f t="shared" si="31"/>
        <v>0</v>
      </c>
      <c r="EM24" s="36">
        <f t="shared" si="31"/>
        <v>0</v>
      </c>
      <c r="EO24" s="115"/>
      <c r="EP24" s="36">
        <f t="shared" si="83"/>
        <v>1</v>
      </c>
      <c r="EQ24" s="36">
        <f t="shared" si="84"/>
        <v>0</v>
      </c>
      <c r="ER24" s="36">
        <f t="shared" si="85"/>
        <v>0</v>
      </c>
      <c r="ES24" s="36">
        <f t="shared" si="86"/>
        <v>0</v>
      </c>
      <c r="ET24" s="36">
        <f t="shared" si="87"/>
        <v>0</v>
      </c>
      <c r="EU24" s="36">
        <f t="shared" si="88"/>
        <v>0</v>
      </c>
      <c r="EV24" s="36">
        <f t="shared" si="89"/>
        <v>0</v>
      </c>
      <c r="EW24" s="36">
        <f t="shared" si="90"/>
        <v>0</v>
      </c>
      <c r="EX24" s="36">
        <f t="shared" si="91"/>
        <v>0</v>
      </c>
      <c r="EY24" s="36">
        <f t="shared" si="92"/>
        <v>0</v>
      </c>
      <c r="EZ24" s="36">
        <f t="shared" si="93"/>
        <v>0</v>
      </c>
    </row>
    <row r="25" spans="1:156" s="36" customFormat="1" ht="16" x14ac:dyDescent="0.2">
      <c r="A25" s="50"/>
      <c r="B25" s="56" t="s">
        <v>54</v>
      </c>
      <c r="C25" s="49" t="s">
        <v>68</v>
      </c>
      <c r="D25" s="57">
        <v>45103</v>
      </c>
      <c r="E25" s="57">
        <v>51500</v>
      </c>
      <c r="F25" s="58">
        <v>130000</v>
      </c>
      <c r="G25" s="56" t="s">
        <v>81</v>
      </c>
      <c r="H25" s="59">
        <v>452</v>
      </c>
      <c r="I25" s="59" t="s">
        <v>15</v>
      </c>
      <c r="J25" s="60">
        <v>0.2</v>
      </c>
      <c r="K25" s="60">
        <v>0.1</v>
      </c>
      <c r="L25" s="61"/>
      <c r="M25" s="62">
        <f t="shared" si="13"/>
        <v>1</v>
      </c>
      <c r="N25" s="63">
        <f t="shared" si="14"/>
        <v>10833.333333333334</v>
      </c>
      <c r="O25" s="63">
        <f t="shared" si="15"/>
        <v>1083.3333333333335</v>
      </c>
      <c r="P25" s="63">
        <f t="shared" si="16"/>
        <v>2166.666666666667</v>
      </c>
      <c r="Q25" s="63">
        <f t="shared" si="33"/>
        <v>14083.33</v>
      </c>
      <c r="R25" s="111"/>
      <c r="S25" s="64">
        <f>ROUND(IF(AND($D25&lt;S$10,$E25&gt;S$12),$Q25,IF(AND($D25&gt;=S$10,$D25&lt;=S$12),$Q25*(S$13+1-DAY($D25))/S$13,IF(AND($E25&gt;=S$10,$E25&lt;=S$12),$Q25*DAY($E25)/S$13,0))),2)</f>
        <v>14083.33</v>
      </c>
      <c r="T25" s="64">
        <f>ROUND(IF(AND($D25&lt;T$10,$E25&gt;T$12),$Q25,IF(AND($D25&gt;=T$10,$D25&lt;=T$12),$Q25*(T$13+1-DAY($D25))/T$13,IF(AND($E25&gt;=T$10,$E25&lt;=T$12),$Q25*DAY($E25)/T$13,0))),2)</f>
        <v>14083.33</v>
      </c>
      <c r="U25" s="64">
        <f>ROUND(IF(AND($D25&lt;U$10,$E25&gt;U$12),$Q25,IF(AND($D25&gt;=U$10,$D25&lt;=U$12),$Q25*(U$13+1-DAY($D25))/U$13,IF(AND($E25&gt;=U$10,$E25&lt;=U$12),$Q25*DAY($E25)/U$13,0))),2)</f>
        <v>14083.33</v>
      </c>
      <c r="V25" s="64">
        <f>ROUND(IF(AND($D25&lt;V$10,$E25&gt;V$12),$Q25,IF(AND($D25&gt;=V$10,$D25&lt;=V$12),$Q25*(V$13+1-DAY($D25))/V$13,IF(AND($E25&gt;=V$10,$E25&lt;=V$12),$Q25*DAY($E25)/V$13,0))),2)</f>
        <v>14083.33</v>
      </c>
      <c r="W25" s="64">
        <f>ROUND(IF(AND($D25&lt;W$10,$E25&gt;W$12),$Q25,IF(AND($D25&gt;=W$10,$D25&lt;=W$12),$Q25*(W$13+1-DAY($D25))/W$13,IF(AND($E25&gt;=W$10,$E25&lt;=W$12),$Q25*DAY($E25)/W$13,0))),2)</f>
        <v>14083.33</v>
      </c>
      <c r="X25" s="64">
        <f>ROUND(IF(AND($D25&lt;X$10,$E25&gt;X$12),$Q25,IF(AND($D25&gt;=X$10,$D25&lt;=X$12),$Q25*(X$13+1-DAY($D25))/X$13,IF(AND($E25&gt;=X$10,$E25&lt;=X$12),$Q25*DAY($E25)/X$13,0))),2)</f>
        <v>14083.33</v>
      </c>
      <c r="Y25" s="64">
        <f>ROUND(IF(AND($D25&lt;Y$10,$E25&gt;Y$12),$Q25,IF(AND($D25&gt;=Y$10,$D25&lt;=Y$12),$Q25*(Y$13+1-DAY($D25))/Y$13,IF(AND($E25&gt;=Y$10,$E25&lt;=Y$12),$Q25*DAY($E25)/Y$13,0))),2)</f>
        <v>14083.33</v>
      </c>
      <c r="Z25" s="64">
        <f>ROUND(IF(AND($D25&lt;Z$10,$E25&gt;Z$12),$Q25,IF(AND($D25&gt;=Z$10,$D25&lt;=Z$12),$Q25*(Z$13+1-DAY($D25))/Z$13,IF(AND($E25&gt;=Z$10,$E25&lt;=Z$12),$Q25*DAY($E25)/Z$13,0))),2)</f>
        <v>14083.33</v>
      </c>
      <c r="AA25" s="64">
        <f>ROUND(IF(AND($D25&lt;AA$10,$E25&gt;AA$12),$Q25,IF(AND($D25&gt;=AA$10,$D25&lt;=AA$12),$Q25*(AA$13+1-DAY($D25))/AA$13,IF(AND($E25&gt;=AA$10,$E25&lt;=AA$12),$Q25*DAY($E25)/AA$13,0))),2)</f>
        <v>14083.33</v>
      </c>
      <c r="AB25" s="64">
        <f>ROUND(IF(AND($D25&lt;AB$10,$E25&gt;AB$12),$Q25,IF(AND($D25&gt;=AB$10,$D25&lt;=AB$12),$Q25*(AB$13+1-DAY($D25))/AB$13,IF(AND($E25&gt;=AB$10,$E25&lt;=AB$12),$Q25*DAY($E25)/AB$13,0))),2)</f>
        <v>14083.33</v>
      </c>
      <c r="AC25" s="64">
        <f>ROUND(IF(AND($D25&lt;AC$10,$E25&gt;AC$12),$Q25,IF(AND($D25&gt;=AC$10,$D25&lt;=AC$12),$Q25*(AC$13+1-DAY($D25))/AC$13,IF(AND($E25&gt;=AC$10,$E25&lt;=AC$12),$Q25*DAY($E25)/AC$13,0))),2)</f>
        <v>14083.33</v>
      </c>
      <c r="AD25" s="64">
        <f>ROUND(IF(AND($D25&lt;AD$10,$E25&gt;AD$12),$Q25,IF(AND($D25&gt;=AD$10,$D25&lt;=AD$12),$Q25*(AD$13+1-DAY($D25))/AD$13,IF(AND($E25&gt;=AD$10,$E25&lt;=AD$12),$Q25*DAY($E25)/AD$13,0))),2)</f>
        <v>14083.33</v>
      </c>
      <c r="AE25" s="64">
        <f>ROUND(IF(AND($D25&lt;AE$10,$E25&gt;AE$12),$Q25,IF(AND($D25&gt;=AE$10,$D25&lt;=AE$12),$Q25*(AE$13+1-DAY($D25))/AE$13,IF(AND($E25&gt;=AE$10,$E25&lt;=AE$12),$Q25*DAY($E25)/AE$13,0))),2)</f>
        <v>14083.33</v>
      </c>
      <c r="AF25" s="64">
        <f>ROUND(IF(AND($D25&lt;AF$10,$E25&gt;AF$12),$Q25,IF(AND($D25&gt;=AF$10,$D25&lt;=AF$12),$Q25*(AF$13+1-DAY($D25))/AF$13,IF(AND($E25&gt;=AF$10,$E25&lt;=AF$12),$Q25*DAY($E25)/AF$13,0))),2)</f>
        <v>14083.33</v>
      </c>
      <c r="AG25" s="64">
        <f>ROUND(IF(AND($D25&lt;AG$10,$E25&gt;AG$12),$Q25,IF(AND($D25&gt;=AG$10,$D25&lt;=AG$12),$Q25*(AG$13+1-DAY($D25))/AG$13,IF(AND($E25&gt;=AG$10,$E25&lt;=AG$12),$Q25*DAY($E25)/AG$13,0))),2)</f>
        <v>14083.33</v>
      </c>
      <c r="AH25" s="64">
        <f>ROUND(IF(AND($D25&lt;AH$10,$E25&gt;AH$12),$Q25,IF(AND($D25&gt;=AH$10,$D25&lt;=AH$12),$Q25*(AH$13+1-DAY($D25))/AH$13,IF(AND($E25&gt;=AH$10,$E25&lt;=AH$12),$Q25*DAY($E25)/AH$13,0))),2)</f>
        <v>14083.33</v>
      </c>
      <c r="AI25" s="64">
        <f>ROUND(IF(AND($D25&lt;AI$10,$E25&gt;AI$12),$Q25,IF(AND($D25&gt;=AI$10,$D25&lt;=AI$12),$Q25*(AI$13+1-DAY($D25))/AI$13,IF(AND($E25&gt;=AI$10,$E25&lt;=AI$12),$Q25*DAY($E25)/AI$13,0))),2)</f>
        <v>14083.33</v>
      </c>
      <c r="AJ25" s="64">
        <f>ROUND(IF(AND($D25&lt;AJ$10,$E25&gt;AJ$12),$Q25,IF(AND($D25&gt;=AJ$10,$D25&lt;=AJ$12),$Q25*(AJ$13+1-DAY($D25))/AJ$13,IF(AND($E25&gt;=AJ$10,$E25&lt;=AJ$12),$Q25*DAY($E25)/AJ$13,0))),2)</f>
        <v>14083.33</v>
      </c>
      <c r="AK25" s="64">
        <f>ROUND(IF(AND($D25&lt;AK$10,$E25&gt;AK$12),$Q25,IF(AND($D25&gt;=AK$10,$D25&lt;=AK$12),$Q25*(AK$13+1-DAY($D25))/AK$13,IF(AND($E25&gt;=AK$10,$E25&lt;=AK$12),$Q25*DAY($E25)/AK$13,0))),2)</f>
        <v>14083.33</v>
      </c>
      <c r="AL25" s="64">
        <f>ROUND(IF(AND($D25&lt;AL$10,$E25&gt;AL$12),$Q25,IF(AND($D25&gt;=AL$10,$D25&lt;=AL$12),$Q25*(AL$13+1-DAY($D25))/AL$13,IF(AND($E25&gt;=AL$10,$E25&lt;=AL$12),$Q25*DAY($E25)/AL$13,0))),2)</f>
        <v>14083.33</v>
      </c>
      <c r="AM25" s="64">
        <f>ROUND(IF(AND($D25&lt;AM$10,$E25&gt;AM$12),$Q25,IF(AND($D25&gt;=AM$10,$D25&lt;=AM$12),$Q25*(AM$13+1-DAY($D25))/AM$13,IF(AND($E25&gt;=AM$10,$E25&lt;=AM$12),$Q25*DAY($E25)/AM$13,0))),2)</f>
        <v>14083.33</v>
      </c>
      <c r="AN25" s="64">
        <f>ROUND(IF(AND($D25&lt;AN$10,$E25&gt;AN$12),$Q25,IF(AND($D25&gt;=AN$10,$D25&lt;=AN$12),$Q25*(AN$13+1-DAY($D25))/AN$13,IF(AND($E25&gt;=AN$10,$E25&lt;=AN$12),$Q25*DAY($E25)/AN$13,0))),2)</f>
        <v>14083.33</v>
      </c>
      <c r="AO25" s="64">
        <f>ROUND(IF(AND($D25&lt;AO$10,$E25&gt;AO$12),$Q25,IF(AND($D25&gt;=AO$10,$D25&lt;=AO$12),$Q25*(AO$13+1-DAY($D25))/AO$13,IF(AND($E25&gt;=AO$10,$E25&lt;=AO$12),$Q25*DAY($E25)/AO$13,0))),2)</f>
        <v>14083.33</v>
      </c>
      <c r="AP25" s="64">
        <f>ROUND(IF(AND($D25&lt;AP$10,$E25&gt;AP$12),$Q25,IF(AND($D25&gt;=AP$10,$D25&lt;=AP$12),$Q25*(AP$13+1-DAY($D25))/AP$13,IF(AND($E25&gt;=AP$10,$E25&lt;=AP$12),$Q25*DAY($E25)/AP$13,0))),2)</f>
        <v>14083.33</v>
      </c>
      <c r="AQ25" s="64">
        <f>ROUND(IF(AND($D25&lt;AQ$10,$E25&gt;AQ$12),$Q25,IF(AND($D25&gt;=AQ$10,$D25&lt;=AQ$12),$Q25*(AQ$13+1-DAY($D25))/AQ$13,IF(AND($E25&gt;=AQ$10,$E25&lt;=AQ$12),$Q25*DAY($E25)/AQ$13,0))),2)</f>
        <v>14083.33</v>
      </c>
      <c r="AR25" s="64">
        <f>ROUND(IF(AND($D25&lt;AR$10,$E25&gt;AR$12),$Q25,IF(AND($D25&gt;=AR$10,$D25&lt;=AR$12),$Q25*(AR$13+1-DAY($D25))/AR$13,IF(AND($E25&gt;=AR$10,$E25&lt;=AR$12),$Q25*DAY($E25)/AR$13,0))),2)</f>
        <v>14083.33</v>
      </c>
      <c r="AS25" s="64">
        <f>ROUND(IF(AND($D25&lt;AS$10,$E25&gt;AS$12),$Q25,IF(AND($D25&gt;=AS$10,$D25&lt;=AS$12),$Q25*(AS$13+1-DAY($D25))/AS$13,IF(AND($E25&gt;=AS$10,$E25&lt;=AS$12),$Q25*DAY($E25)/AS$13,0))),2)</f>
        <v>14083.33</v>
      </c>
      <c r="AT25" s="64">
        <f>ROUND(IF(AND($D25&lt;AT$10,$E25&gt;AT$12),$Q25,IF(AND($D25&gt;=AT$10,$D25&lt;=AT$12),$Q25*(AT$13+1-DAY($D25))/AT$13,IF(AND($E25&gt;=AT$10,$E25&lt;=AT$12),$Q25*DAY($E25)/AT$13,0))),2)</f>
        <v>14083.33</v>
      </c>
      <c r="AU25" s="64">
        <f>ROUND(IF(AND($D25&lt;AU$10,$E25&gt;AU$12),$Q25,IF(AND($D25&gt;=AU$10,$D25&lt;=AU$12),$Q25*(AU$13+1-DAY($D25))/AU$13,IF(AND($E25&gt;=AU$10,$E25&lt;=AU$12),$Q25*DAY($E25)/AU$13,0))),2)</f>
        <v>14083.33</v>
      </c>
      <c r="AV25" s="64">
        <f>ROUND(IF(AND($D25&lt;AV$10,$E25&gt;AV$12),$Q25,IF(AND($D25&gt;=AV$10,$D25&lt;=AV$12),$Q25*(AV$13+1-DAY($D25))/AV$13,IF(AND($E25&gt;=AV$10,$E25&lt;=AV$12),$Q25*DAY($E25)/AV$13,0))),2)</f>
        <v>14083.33</v>
      </c>
      <c r="AW25" s="64">
        <f>ROUND(IF(AND($D25&lt;AW$10,$E25&gt;AW$12),$Q25,IF(AND($D25&gt;=AW$10,$D25&lt;=AW$12),$Q25*(AW$13+1-DAY($D25))/AW$13,IF(AND($E25&gt;=AW$10,$E25&lt;=AW$12),$Q25*DAY($E25)/AW$13,0))),2)</f>
        <v>14083.33</v>
      </c>
      <c r="AX25" s="64">
        <f>ROUND(IF(AND($D25&lt;AX$10,$E25&gt;AX$12),$Q25,IF(AND($D25&gt;=AX$10,$D25&lt;=AX$12),$Q25*(AX$13+1-DAY($D25))/AX$13,IF(AND($E25&gt;=AX$10,$E25&lt;=AX$12),$Q25*DAY($E25)/AX$13,0))),2)</f>
        <v>14083.33</v>
      </c>
      <c r="AY25" s="64">
        <f>ROUND(IF(AND($D25&lt;AY$10,$E25&gt;AY$12),$Q25,IF(AND($D25&gt;=AY$10,$D25&lt;=AY$12),$Q25*(AY$13+1-DAY($D25))/AY$13,IF(AND($E25&gt;=AY$10,$E25&lt;=AY$12),$Q25*DAY($E25)/AY$13,0))),2)</f>
        <v>14083.33</v>
      </c>
      <c r="AZ25" s="64">
        <f>ROUND(IF(AND($D25&lt;AZ$10,$E25&gt;AZ$12),$Q25,IF(AND($D25&gt;=AZ$10,$D25&lt;=AZ$12),$Q25*(AZ$13+1-DAY($D25))/AZ$13,IF(AND($E25&gt;=AZ$10,$E25&lt;=AZ$12),$Q25*DAY($E25)/AZ$13,0))),2)</f>
        <v>14083.33</v>
      </c>
      <c r="BA25" s="64">
        <f>ROUND(IF(AND($D25&lt;BA$10,$E25&gt;BA$12),$Q25,IF(AND($D25&gt;=BA$10,$D25&lt;=BA$12),$Q25*(BA$13+1-DAY($D25))/BA$13,IF(AND($E25&gt;=BA$10,$E25&lt;=BA$12),$Q25*DAY($E25)/BA$13,0))),2)</f>
        <v>14083.33</v>
      </c>
      <c r="BB25" s="64">
        <f>ROUND(IF(AND($D25&lt;BB$10,$E25&gt;BB$12),$Q25,IF(AND($D25&gt;=BB$10,$D25&lt;=BB$12),$Q25*(BB$13+1-DAY($D25))/BB$13,IF(AND($E25&gt;=BB$10,$E25&lt;=BB$12),$Q25*DAY($E25)/BB$13,0))),2)</f>
        <v>14083.33</v>
      </c>
      <c r="BC25" s="108"/>
      <c r="BD25" s="64">
        <f t="shared" si="17"/>
        <v>42249.99</v>
      </c>
      <c r="BE25" s="64">
        <f t="shared" si="17"/>
        <v>42249.99</v>
      </c>
      <c r="BF25" s="64">
        <f t="shared" si="17"/>
        <v>42249.99</v>
      </c>
      <c r="BG25" s="64">
        <f t="shared" si="17"/>
        <v>42249.99</v>
      </c>
      <c r="BH25" s="64">
        <f t="shared" si="17"/>
        <v>42249.99</v>
      </c>
      <c r="BI25" s="64">
        <f t="shared" si="17"/>
        <v>42249.99</v>
      </c>
      <c r="BJ25" s="64">
        <f t="shared" si="17"/>
        <v>42249.99</v>
      </c>
      <c r="BK25" s="64">
        <f t="shared" si="17"/>
        <v>42249.99</v>
      </c>
      <c r="BL25" s="64">
        <f t="shared" si="17"/>
        <v>42249.99</v>
      </c>
      <c r="BM25" s="64">
        <f t="shared" si="17"/>
        <v>42249.99</v>
      </c>
      <c r="BN25" s="64">
        <f t="shared" si="17"/>
        <v>42249.99</v>
      </c>
      <c r="BO25" s="64">
        <f t="shared" si="17"/>
        <v>42249.99</v>
      </c>
      <c r="BP25" s="65"/>
      <c r="BQ25" s="79">
        <f t="shared" si="34"/>
        <v>1</v>
      </c>
      <c r="BR25" s="79">
        <f t="shared" si="35"/>
        <v>1</v>
      </c>
      <c r="BS25" s="79">
        <f t="shared" si="36"/>
        <v>1</v>
      </c>
      <c r="BT25" s="79">
        <f t="shared" si="37"/>
        <v>1</v>
      </c>
      <c r="BU25" s="79">
        <f t="shared" si="38"/>
        <v>1</v>
      </c>
      <c r="BV25" s="79">
        <f t="shared" si="39"/>
        <v>1</v>
      </c>
      <c r="BW25" s="79">
        <f t="shared" si="40"/>
        <v>1</v>
      </c>
      <c r="BX25" s="79">
        <f t="shared" si="41"/>
        <v>1</v>
      </c>
      <c r="BY25" s="79">
        <f t="shared" si="42"/>
        <v>1</v>
      </c>
      <c r="BZ25" s="79">
        <f t="shared" si="43"/>
        <v>1</v>
      </c>
      <c r="CA25" s="79">
        <f t="shared" si="44"/>
        <v>1</v>
      </c>
      <c r="CB25" s="79">
        <f t="shared" si="45"/>
        <v>1</v>
      </c>
      <c r="CC25" s="79">
        <f t="shared" si="46"/>
        <v>1</v>
      </c>
      <c r="CD25" s="79">
        <f t="shared" si="47"/>
        <v>1</v>
      </c>
      <c r="CE25" s="79">
        <f t="shared" si="48"/>
        <v>1</v>
      </c>
      <c r="CF25" s="79">
        <f t="shared" si="49"/>
        <v>1</v>
      </c>
      <c r="CG25" s="79">
        <f t="shared" si="50"/>
        <v>1</v>
      </c>
      <c r="CH25" s="79">
        <f t="shared" si="51"/>
        <v>1</v>
      </c>
      <c r="CI25" s="79">
        <f t="shared" si="52"/>
        <v>1</v>
      </c>
      <c r="CJ25" s="79">
        <f t="shared" si="53"/>
        <v>1</v>
      </c>
      <c r="CK25" s="79">
        <f t="shared" si="54"/>
        <v>1</v>
      </c>
      <c r="CL25" s="79">
        <f t="shared" si="55"/>
        <v>1</v>
      </c>
      <c r="CM25" s="79">
        <f t="shared" si="56"/>
        <v>1</v>
      </c>
      <c r="CN25" s="79">
        <f t="shared" si="57"/>
        <v>1</v>
      </c>
      <c r="CO25" s="79">
        <f t="shared" si="58"/>
        <v>1</v>
      </c>
      <c r="CP25" s="79">
        <f t="shared" si="59"/>
        <v>1</v>
      </c>
      <c r="CQ25" s="79">
        <f t="shared" si="60"/>
        <v>1</v>
      </c>
      <c r="CR25" s="79">
        <f t="shared" si="61"/>
        <v>1</v>
      </c>
      <c r="CS25" s="79">
        <f t="shared" si="62"/>
        <v>1</v>
      </c>
      <c r="CT25" s="79">
        <f t="shared" si="63"/>
        <v>1</v>
      </c>
      <c r="CU25" s="79">
        <f t="shared" si="64"/>
        <v>1</v>
      </c>
      <c r="CV25" s="79">
        <f t="shared" si="65"/>
        <v>1</v>
      </c>
      <c r="CW25" s="79">
        <f t="shared" si="66"/>
        <v>1</v>
      </c>
      <c r="CX25" s="79">
        <f t="shared" si="67"/>
        <v>1</v>
      </c>
      <c r="CY25" s="79">
        <f t="shared" si="68"/>
        <v>1</v>
      </c>
      <c r="CZ25" s="79">
        <f t="shared" si="69"/>
        <v>1</v>
      </c>
      <c r="DB25" s="83">
        <f t="shared" si="70"/>
        <v>1</v>
      </c>
      <c r="DC25" s="83">
        <f t="shared" si="71"/>
        <v>1</v>
      </c>
      <c r="DD25" s="83">
        <f t="shared" si="72"/>
        <v>1</v>
      </c>
      <c r="DE25" s="83">
        <f t="shared" si="73"/>
        <v>1</v>
      </c>
      <c r="DF25" s="83">
        <f t="shared" si="74"/>
        <v>1</v>
      </c>
      <c r="DG25" s="83">
        <f t="shared" si="75"/>
        <v>1</v>
      </c>
      <c r="DH25" s="83">
        <f t="shared" si="76"/>
        <v>1</v>
      </c>
      <c r="DI25" s="83">
        <f t="shared" si="77"/>
        <v>1</v>
      </c>
      <c r="DJ25" s="83">
        <f t="shared" si="78"/>
        <v>1</v>
      </c>
      <c r="DK25" s="83">
        <f t="shared" si="79"/>
        <v>1</v>
      </c>
      <c r="DL25" s="83">
        <f t="shared" si="80"/>
        <v>1</v>
      </c>
      <c r="DM25" s="83">
        <f t="shared" si="81"/>
        <v>1</v>
      </c>
      <c r="DO25" s="83">
        <f t="shared" si="19"/>
        <v>1</v>
      </c>
      <c r="DP25" s="83">
        <f t="shared" si="20"/>
        <v>1</v>
      </c>
      <c r="DQ25" s="83">
        <f t="shared" si="21"/>
        <v>1</v>
      </c>
      <c r="DR25" s="83">
        <f t="shared" si="22"/>
        <v>1</v>
      </c>
      <c r="DS25" s="83">
        <f t="shared" si="23"/>
        <v>1</v>
      </c>
      <c r="DT25" s="83">
        <f t="shared" si="24"/>
        <v>1</v>
      </c>
      <c r="DU25" s="83">
        <f t="shared" si="25"/>
        <v>1</v>
      </c>
      <c r="DV25" s="83">
        <f t="shared" si="26"/>
        <v>1</v>
      </c>
      <c r="DW25" s="83">
        <f t="shared" si="27"/>
        <v>1</v>
      </c>
      <c r="DX25" s="83">
        <f t="shared" si="28"/>
        <v>1</v>
      </c>
      <c r="DY25" s="83">
        <f t="shared" si="29"/>
        <v>1</v>
      </c>
      <c r="DZ25" s="83">
        <f t="shared" si="30"/>
        <v>1</v>
      </c>
      <c r="EB25" s="115"/>
      <c r="EC25" s="36">
        <f t="shared" si="82"/>
        <v>0</v>
      </c>
      <c r="ED25" s="36">
        <f t="shared" si="31"/>
        <v>0</v>
      </c>
      <c r="EE25" s="36">
        <f t="shared" si="31"/>
        <v>0</v>
      </c>
      <c r="EF25" s="36">
        <f t="shared" si="31"/>
        <v>0</v>
      </c>
      <c r="EG25" s="36">
        <f t="shared" si="31"/>
        <v>0</v>
      </c>
      <c r="EH25" s="36">
        <f t="shared" si="31"/>
        <v>0</v>
      </c>
      <c r="EI25" s="36">
        <f t="shared" si="31"/>
        <v>0</v>
      </c>
      <c r="EJ25" s="36">
        <f t="shared" si="31"/>
        <v>0</v>
      </c>
      <c r="EK25" s="36">
        <f t="shared" si="31"/>
        <v>0</v>
      </c>
      <c r="EL25" s="36">
        <f t="shared" si="31"/>
        <v>0</v>
      </c>
      <c r="EM25" s="36">
        <f t="shared" si="31"/>
        <v>0</v>
      </c>
      <c r="EO25" s="115"/>
      <c r="EP25" s="36">
        <f t="shared" si="83"/>
        <v>0</v>
      </c>
      <c r="EQ25" s="36">
        <f t="shared" si="84"/>
        <v>0</v>
      </c>
      <c r="ER25" s="36">
        <f t="shared" si="85"/>
        <v>0</v>
      </c>
      <c r="ES25" s="36">
        <f t="shared" si="86"/>
        <v>0</v>
      </c>
      <c r="ET25" s="36">
        <f t="shared" si="87"/>
        <v>0</v>
      </c>
      <c r="EU25" s="36">
        <f t="shared" si="88"/>
        <v>0</v>
      </c>
      <c r="EV25" s="36">
        <f t="shared" si="89"/>
        <v>0</v>
      </c>
      <c r="EW25" s="36">
        <f t="shared" si="90"/>
        <v>0</v>
      </c>
      <c r="EX25" s="36">
        <f t="shared" si="91"/>
        <v>0</v>
      </c>
      <c r="EY25" s="36">
        <f t="shared" si="92"/>
        <v>0</v>
      </c>
      <c r="EZ25" s="36">
        <f t="shared" si="93"/>
        <v>0</v>
      </c>
    </row>
    <row r="26" spans="1:156" s="36" customFormat="1" ht="16" x14ac:dyDescent="0.2">
      <c r="A26" s="50"/>
      <c r="B26" s="56" t="s">
        <v>22</v>
      </c>
      <c r="C26" s="49" t="s">
        <v>14</v>
      </c>
      <c r="D26" s="57">
        <v>45108</v>
      </c>
      <c r="E26" s="57">
        <v>51500</v>
      </c>
      <c r="F26" s="58">
        <v>95000</v>
      </c>
      <c r="G26" s="56" t="s">
        <v>91</v>
      </c>
      <c r="H26" s="59">
        <v>937</v>
      </c>
      <c r="I26" s="59" t="s">
        <v>15</v>
      </c>
      <c r="J26" s="60">
        <v>0.2</v>
      </c>
      <c r="K26" s="60">
        <v>0.1</v>
      </c>
      <c r="L26" s="61"/>
      <c r="M26" s="62">
        <f t="shared" si="13"/>
        <v>1</v>
      </c>
      <c r="N26" s="63">
        <f t="shared" si="14"/>
        <v>7916.666666666667</v>
      </c>
      <c r="O26" s="63">
        <f t="shared" si="15"/>
        <v>791.66666666666674</v>
      </c>
      <c r="P26" s="63">
        <f t="shared" si="16"/>
        <v>1583.3333333333335</v>
      </c>
      <c r="Q26" s="63">
        <f t="shared" si="33"/>
        <v>10291.67</v>
      </c>
      <c r="R26" s="111"/>
      <c r="S26" s="64">
        <f>ROUND(IF(AND($D26&lt;S$10,$E26&gt;S$12),$Q26,IF(AND($D26&gt;=S$10,$D26&lt;=S$12),$Q26*(S$13+1-DAY($D26))/S$13,IF(AND($E26&gt;=S$10,$E26&lt;=S$12),$Q26*DAY($E26)/S$13,0))),2)</f>
        <v>10291.67</v>
      </c>
      <c r="T26" s="64">
        <f>ROUND(IF(AND($D26&lt;T$10,$E26&gt;T$12),$Q26,IF(AND($D26&gt;=T$10,$D26&lt;=T$12),$Q26*(T$13+1-DAY($D26))/T$13,IF(AND($E26&gt;=T$10,$E26&lt;=T$12),$Q26*DAY($E26)/T$13,0))),2)</f>
        <v>10291.67</v>
      </c>
      <c r="U26" s="64">
        <f>ROUND(IF(AND($D26&lt;U$10,$E26&gt;U$12),$Q26,IF(AND($D26&gt;=U$10,$D26&lt;=U$12),$Q26*(U$13+1-DAY($D26))/U$13,IF(AND($E26&gt;=U$10,$E26&lt;=U$12),$Q26*DAY($E26)/U$13,0))),2)</f>
        <v>10291.67</v>
      </c>
      <c r="V26" s="64">
        <f>ROUND(IF(AND($D26&lt;V$10,$E26&gt;V$12),$Q26,IF(AND($D26&gt;=V$10,$D26&lt;=V$12),$Q26*(V$13+1-DAY($D26))/V$13,IF(AND($E26&gt;=V$10,$E26&lt;=V$12),$Q26*DAY($E26)/V$13,0))),2)</f>
        <v>10291.67</v>
      </c>
      <c r="W26" s="64">
        <f>ROUND(IF(AND($D26&lt;W$10,$E26&gt;W$12),$Q26,IF(AND($D26&gt;=W$10,$D26&lt;=W$12),$Q26*(W$13+1-DAY($D26))/W$13,IF(AND($E26&gt;=W$10,$E26&lt;=W$12),$Q26*DAY($E26)/W$13,0))),2)</f>
        <v>10291.67</v>
      </c>
      <c r="X26" s="64">
        <f>ROUND(IF(AND($D26&lt;X$10,$E26&gt;X$12),$Q26,IF(AND($D26&gt;=X$10,$D26&lt;=X$12),$Q26*(X$13+1-DAY($D26))/X$13,IF(AND($E26&gt;=X$10,$E26&lt;=X$12),$Q26*DAY($E26)/X$13,0))),2)</f>
        <v>10291.67</v>
      </c>
      <c r="Y26" s="64">
        <f>ROUND(IF(AND($D26&lt;Y$10,$E26&gt;Y$12),$Q26,IF(AND($D26&gt;=Y$10,$D26&lt;=Y$12),$Q26*(Y$13+1-DAY($D26))/Y$13,IF(AND($E26&gt;=Y$10,$E26&lt;=Y$12),$Q26*DAY($E26)/Y$13,0))),2)</f>
        <v>10291.67</v>
      </c>
      <c r="Z26" s="64">
        <f>ROUND(IF(AND($D26&lt;Z$10,$E26&gt;Z$12),$Q26,IF(AND($D26&gt;=Z$10,$D26&lt;=Z$12),$Q26*(Z$13+1-DAY($D26))/Z$13,IF(AND($E26&gt;=Z$10,$E26&lt;=Z$12),$Q26*DAY($E26)/Z$13,0))),2)</f>
        <v>10291.67</v>
      </c>
      <c r="AA26" s="64">
        <f>ROUND(IF(AND($D26&lt;AA$10,$E26&gt;AA$12),$Q26,IF(AND($D26&gt;=AA$10,$D26&lt;=AA$12),$Q26*(AA$13+1-DAY($D26))/AA$13,IF(AND($E26&gt;=AA$10,$E26&lt;=AA$12),$Q26*DAY($E26)/AA$13,0))),2)</f>
        <v>10291.67</v>
      </c>
      <c r="AB26" s="64">
        <f>ROUND(IF(AND($D26&lt;AB$10,$E26&gt;AB$12),$Q26,IF(AND($D26&gt;=AB$10,$D26&lt;=AB$12),$Q26*(AB$13+1-DAY($D26))/AB$13,IF(AND($E26&gt;=AB$10,$E26&lt;=AB$12),$Q26*DAY($E26)/AB$13,0))),2)</f>
        <v>10291.67</v>
      </c>
      <c r="AC26" s="64">
        <f>ROUND(IF(AND($D26&lt;AC$10,$E26&gt;AC$12),$Q26,IF(AND($D26&gt;=AC$10,$D26&lt;=AC$12),$Q26*(AC$13+1-DAY($D26))/AC$13,IF(AND($E26&gt;=AC$10,$E26&lt;=AC$12),$Q26*DAY($E26)/AC$13,0))),2)</f>
        <v>10291.67</v>
      </c>
      <c r="AD26" s="64">
        <f>ROUND(IF(AND($D26&lt;AD$10,$E26&gt;AD$12),$Q26,IF(AND($D26&gt;=AD$10,$D26&lt;=AD$12),$Q26*(AD$13+1-DAY($D26))/AD$13,IF(AND($E26&gt;=AD$10,$E26&lt;=AD$12),$Q26*DAY($E26)/AD$13,0))),2)</f>
        <v>10291.67</v>
      </c>
      <c r="AE26" s="64">
        <f>ROUND(IF(AND($D26&lt;AE$10,$E26&gt;AE$12),$Q26,IF(AND($D26&gt;=AE$10,$D26&lt;=AE$12),$Q26*(AE$13+1-DAY($D26))/AE$13,IF(AND($E26&gt;=AE$10,$E26&lt;=AE$12),$Q26*DAY($E26)/AE$13,0))),2)</f>
        <v>10291.67</v>
      </c>
      <c r="AF26" s="64">
        <f>ROUND(IF(AND($D26&lt;AF$10,$E26&gt;AF$12),$Q26,IF(AND($D26&gt;=AF$10,$D26&lt;=AF$12),$Q26*(AF$13+1-DAY($D26))/AF$13,IF(AND($E26&gt;=AF$10,$E26&lt;=AF$12),$Q26*DAY($E26)/AF$13,0))),2)</f>
        <v>10291.67</v>
      </c>
      <c r="AG26" s="64">
        <f>ROUND(IF(AND($D26&lt;AG$10,$E26&gt;AG$12),$Q26,IF(AND($D26&gt;=AG$10,$D26&lt;=AG$12),$Q26*(AG$13+1-DAY($D26))/AG$13,IF(AND($E26&gt;=AG$10,$E26&lt;=AG$12),$Q26*DAY($E26)/AG$13,0))),2)</f>
        <v>10291.67</v>
      </c>
      <c r="AH26" s="64">
        <f>ROUND(IF(AND($D26&lt;AH$10,$E26&gt;AH$12),$Q26,IF(AND($D26&gt;=AH$10,$D26&lt;=AH$12),$Q26*(AH$13+1-DAY($D26))/AH$13,IF(AND($E26&gt;=AH$10,$E26&lt;=AH$12),$Q26*DAY($E26)/AH$13,0))),2)</f>
        <v>10291.67</v>
      </c>
      <c r="AI26" s="64">
        <f>ROUND(IF(AND($D26&lt;AI$10,$E26&gt;AI$12),$Q26,IF(AND($D26&gt;=AI$10,$D26&lt;=AI$12),$Q26*(AI$13+1-DAY($D26))/AI$13,IF(AND($E26&gt;=AI$10,$E26&lt;=AI$12),$Q26*DAY($E26)/AI$13,0))),2)</f>
        <v>10291.67</v>
      </c>
      <c r="AJ26" s="64">
        <f>ROUND(IF(AND($D26&lt;AJ$10,$E26&gt;AJ$12),$Q26,IF(AND($D26&gt;=AJ$10,$D26&lt;=AJ$12),$Q26*(AJ$13+1-DAY($D26))/AJ$13,IF(AND($E26&gt;=AJ$10,$E26&lt;=AJ$12),$Q26*DAY($E26)/AJ$13,0))),2)</f>
        <v>10291.67</v>
      </c>
      <c r="AK26" s="64">
        <f>ROUND(IF(AND($D26&lt;AK$10,$E26&gt;AK$12),$Q26,IF(AND($D26&gt;=AK$10,$D26&lt;=AK$12),$Q26*(AK$13+1-DAY($D26))/AK$13,IF(AND($E26&gt;=AK$10,$E26&lt;=AK$12),$Q26*DAY($E26)/AK$13,0))),2)</f>
        <v>10291.67</v>
      </c>
      <c r="AL26" s="64">
        <f>ROUND(IF(AND($D26&lt;AL$10,$E26&gt;AL$12),$Q26,IF(AND($D26&gt;=AL$10,$D26&lt;=AL$12),$Q26*(AL$13+1-DAY($D26))/AL$13,IF(AND($E26&gt;=AL$10,$E26&lt;=AL$12),$Q26*DAY($E26)/AL$13,0))),2)</f>
        <v>10291.67</v>
      </c>
      <c r="AM26" s="64">
        <f>ROUND(IF(AND($D26&lt;AM$10,$E26&gt;AM$12),$Q26,IF(AND($D26&gt;=AM$10,$D26&lt;=AM$12),$Q26*(AM$13+1-DAY($D26))/AM$13,IF(AND($E26&gt;=AM$10,$E26&lt;=AM$12),$Q26*DAY($E26)/AM$13,0))),2)</f>
        <v>10291.67</v>
      </c>
      <c r="AN26" s="64">
        <f>ROUND(IF(AND($D26&lt;AN$10,$E26&gt;AN$12),$Q26,IF(AND($D26&gt;=AN$10,$D26&lt;=AN$12),$Q26*(AN$13+1-DAY($D26))/AN$13,IF(AND($E26&gt;=AN$10,$E26&lt;=AN$12),$Q26*DAY($E26)/AN$13,0))),2)</f>
        <v>10291.67</v>
      </c>
      <c r="AO26" s="64">
        <f>ROUND(IF(AND($D26&lt;AO$10,$E26&gt;AO$12),$Q26,IF(AND($D26&gt;=AO$10,$D26&lt;=AO$12),$Q26*(AO$13+1-DAY($D26))/AO$13,IF(AND($E26&gt;=AO$10,$E26&lt;=AO$12),$Q26*DAY($E26)/AO$13,0))),2)</f>
        <v>10291.67</v>
      </c>
      <c r="AP26" s="64">
        <f>ROUND(IF(AND($D26&lt;AP$10,$E26&gt;AP$12),$Q26,IF(AND($D26&gt;=AP$10,$D26&lt;=AP$12),$Q26*(AP$13+1-DAY($D26))/AP$13,IF(AND($E26&gt;=AP$10,$E26&lt;=AP$12),$Q26*DAY($E26)/AP$13,0))),2)</f>
        <v>10291.67</v>
      </c>
      <c r="AQ26" s="64">
        <f>ROUND(IF(AND($D26&lt;AQ$10,$E26&gt;AQ$12),$Q26,IF(AND($D26&gt;=AQ$10,$D26&lt;=AQ$12),$Q26*(AQ$13+1-DAY($D26))/AQ$13,IF(AND($E26&gt;=AQ$10,$E26&lt;=AQ$12),$Q26*DAY($E26)/AQ$13,0))),2)</f>
        <v>10291.67</v>
      </c>
      <c r="AR26" s="64">
        <f>ROUND(IF(AND($D26&lt;AR$10,$E26&gt;AR$12),$Q26,IF(AND($D26&gt;=AR$10,$D26&lt;=AR$12),$Q26*(AR$13+1-DAY($D26))/AR$13,IF(AND($E26&gt;=AR$10,$E26&lt;=AR$12),$Q26*DAY($E26)/AR$13,0))),2)</f>
        <v>10291.67</v>
      </c>
      <c r="AS26" s="64">
        <f>ROUND(IF(AND($D26&lt;AS$10,$E26&gt;AS$12),$Q26,IF(AND($D26&gt;=AS$10,$D26&lt;=AS$12),$Q26*(AS$13+1-DAY($D26))/AS$13,IF(AND($E26&gt;=AS$10,$E26&lt;=AS$12),$Q26*DAY($E26)/AS$13,0))),2)</f>
        <v>10291.67</v>
      </c>
      <c r="AT26" s="64">
        <f>ROUND(IF(AND($D26&lt;AT$10,$E26&gt;AT$12),$Q26,IF(AND($D26&gt;=AT$10,$D26&lt;=AT$12),$Q26*(AT$13+1-DAY($D26))/AT$13,IF(AND($E26&gt;=AT$10,$E26&lt;=AT$12),$Q26*DAY($E26)/AT$13,0))),2)</f>
        <v>10291.67</v>
      </c>
      <c r="AU26" s="64">
        <f>ROUND(IF(AND($D26&lt;AU$10,$E26&gt;AU$12),$Q26,IF(AND($D26&gt;=AU$10,$D26&lt;=AU$12),$Q26*(AU$13+1-DAY($D26))/AU$13,IF(AND($E26&gt;=AU$10,$E26&lt;=AU$12),$Q26*DAY($E26)/AU$13,0))),2)</f>
        <v>10291.67</v>
      </c>
      <c r="AV26" s="64">
        <f>ROUND(IF(AND($D26&lt;AV$10,$E26&gt;AV$12),$Q26,IF(AND($D26&gt;=AV$10,$D26&lt;=AV$12),$Q26*(AV$13+1-DAY($D26))/AV$13,IF(AND($E26&gt;=AV$10,$E26&lt;=AV$12),$Q26*DAY($E26)/AV$13,0))),2)</f>
        <v>10291.67</v>
      </c>
      <c r="AW26" s="64">
        <f>ROUND(IF(AND($D26&lt;AW$10,$E26&gt;AW$12),$Q26,IF(AND($D26&gt;=AW$10,$D26&lt;=AW$12),$Q26*(AW$13+1-DAY($D26))/AW$13,IF(AND($E26&gt;=AW$10,$E26&lt;=AW$12),$Q26*DAY($E26)/AW$13,0))),2)</f>
        <v>10291.67</v>
      </c>
      <c r="AX26" s="64">
        <f>ROUND(IF(AND($D26&lt;AX$10,$E26&gt;AX$12),$Q26,IF(AND($D26&gt;=AX$10,$D26&lt;=AX$12),$Q26*(AX$13+1-DAY($D26))/AX$13,IF(AND($E26&gt;=AX$10,$E26&lt;=AX$12),$Q26*DAY($E26)/AX$13,0))),2)</f>
        <v>10291.67</v>
      </c>
      <c r="AY26" s="64">
        <f>ROUND(IF(AND($D26&lt;AY$10,$E26&gt;AY$12),$Q26,IF(AND($D26&gt;=AY$10,$D26&lt;=AY$12),$Q26*(AY$13+1-DAY($D26))/AY$13,IF(AND($E26&gt;=AY$10,$E26&lt;=AY$12),$Q26*DAY($E26)/AY$13,0))),2)</f>
        <v>10291.67</v>
      </c>
      <c r="AZ26" s="64">
        <f>ROUND(IF(AND($D26&lt;AZ$10,$E26&gt;AZ$12),$Q26,IF(AND($D26&gt;=AZ$10,$D26&lt;=AZ$12),$Q26*(AZ$13+1-DAY($D26))/AZ$13,IF(AND($E26&gt;=AZ$10,$E26&lt;=AZ$12),$Q26*DAY($E26)/AZ$13,0))),2)</f>
        <v>10291.67</v>
      </c>
      <c r="BA26" s="64">
        <f>ROUND(IF(AND($D26&lt;BA$10,$E26&gt;BA$12),$Q26,IF(AND($D26&gt;=BA$10,$D26&lt;=BA$12),$Q26*(BA$13+1-DAY($D26))/BA$13,IF(AND($E26&gt;=BA$10,$E26&lt;=BA$12),$Q26*DAY($E26)/BA$13,0))),2)</f>
        <v>10291.67</v>
      </c>
      <c r="BB26" s="64">
        <f>ROUND(IF(AND($D26&lt;BB$10,$E26&gt;BB$12),$Q26,IF(AND($D26&gt;=BB$10,$D26&lt;=BB$12),$Q26*(BB$13+1-DAY($D26))/BB$13,IF(AND($E26&gt;=BB$10,$E26&lt;=BB$12),$Q26*DAY($E26)/BB$13,0))),2)</f>
        <v>10291.67</v>
      </c>
      <c r="BC26" s="108"/>
      <c r="BD26" s="64">
        <f t="shared" si="17"/>
        <v>30875.010000000002</v>
      </c>
      <c r="BE26" s="64">
        <f t="shared" si="17"/>
        <v>30875.010000000002</v>
      </c>
      <c r="BF26" s="64">
        <f t="shared" si="17"/>
        <v>30875.010000000002</v>
      </c>
      <c r="BG26" s="64">
        <f t="shared" si="17"/>
        <v>30875.010000000002</v>
      </c>
      <c r="BH26" s="64">
        <f t="shared" si="17"/>
        <v>30875.010000000002</v>
      </c>
      <c r="BI26" s="64">
        <f t="shared" si="17"/>
        <v>30875.010000000002</v>
      </c>
      <c r="BJ26" s="64">
        <f t="shared" si="17"/>
        <v>30875.010000000002</v>
      </c>
      <c r="BK26" s="64">
        <f t="shared" si="17"/>
        <v>30875.010000000002</v>
      </c>
      <c r="BL26" s="64">
        <f t="shared" si="17"/>
        <v>30875.010000000002</v>
      </c>
      <c r="BM26" s="64">
        <f t="shared" si="17"/>
        <v>30875.010000000002</v>
      </c>
      <c r="BN26" s="64">
        <f t="shared" si="17"/>
        <v>30875.010000000002</v>
      </c>
      <c r="BO26" s="64">
        <f t="shared" si="17"/>
        <v>30875.010000000002</v>
      </c>
      <c r="BP26" s="65"/>
      <c r="BQ26" s="79">
        <f t="shared" si="34"/>
        <v>1</v>
      </c>
      <c r="BR26" s="79">
        <f t="shared" si="35"/>
        <v>1</v>
      </c>
      <c r="BS26" s="79">
        <f t="shared" si="36"/>
        <v>1</v>
      </c>
      <c r="BT26" s="79">
        <f t="shared" si="37"/>
        <v>1</v>
      </c>
      <c r="BU26" s="79">
        <f t="shared" si="38"/>
        <v>1</v>
      </c>
      <c r="BV26" s="79">
        <f t="shared" si="39"/>
        <v>1</v>
      </c>
      <c r="BW26" s="79">
        <f t="shared" si="40"/>
        <v>1</v>
      </c>
      <c r="BX26" s="79">
        <f t="shared" si="41"/>
        <v>1</v>
      </c>
      <c r="BY26" s="79">
        <f t="shared" si="42"/>
        <v>1</v>
      </c>
      <c r="BZ26" s="79">
        <f t="shared" si="43"/>
        <v>1</v>
      </c>
      <c r="CA26" s="79">
        <f t="shared" si="44"/>
        <v>1</v>
      </c>
      <c r="CB26" s="79">
        <f t="shared" si="45"/>
        <v>1</v>
      </c>
      <c r="CC26" s="79">
        <f t="shared" si="46"/>
        <v>1</v>
      </c>
      <c r="CD26" s="79">
        <f t="shared" si="47"/>
        <v>1</v>
      </c>
      <c r="CE26" s="79">
        <f t="shared" si="48"/>
        <v>1</v>
      </c>
      <c r="CF26" s="79">
        <f t="shared" si="49"/>
        <v>1</v>
      </c>
      <c r="CG26" s="79">
        <f t="shared" si="50"/>
        <v>1</v>
      </c>
      <c r="CH26" s="79">
        <f t="shared" si="51"/>
        <v>1</v>
      </c>
      <c r="CI26" s="79">
        <f t="shared" si="52"/>
        <v>1</v>
      </c>
      <c r="CJ26" s="79">
        <f t="shared" si="53"/>
        <v>1</v>
      </c>
      <c r="CK26" s="79">
        <f t="shared" si="54"/>
        <v>1</v>
      </c>
      <c r="CL26" s="79">
        <f t="shared" si="55"/>
        <v>1</v>
      </c>
      <c r="CM26" s="79">
        <f t="shared" si="56"/>
        <v>1</v>
      </c>
      <c r="CN26" s="79">
        <f t="shared" si="57"/>
        <v>1</v>
      </c>
      <c r="CO26" s="79">
        <f t="shared" si="58"/>
        <v>1</v>
      </c>
      <c r="CP26" s="79">
        <f t="shared" si="59"/>
        <v>1</v>
      </c>
      <c r="CQ26" s="79">
        <f t="shared" si="60"/>
        <v>1</v>
      </c>
      <c r="CR26" s="79">
        <f t="shared" si="61"/>
        <v>1</v>
      </c>
      <c r="CS26" s="79">
        <f t="shared" si="62"/>
        <v>1</v>
      </c>
      <c r="CT26" s="79">
        <f t="shared" si="63"/>
        <v>1</v>
      </c>
      <c r="CU26" s="79">
        <f t="shared" si="64"/>
        <v>1</v>
      </c>
      <c r="CV26" s="79">
        <f t="shared" si="65"/>
        <v>1</v>
      </c>
      <c r="CW26" s="79">
        <f t="shared" si="66"/>
        <v>1</v>
      </c>
      <c r="CX26" s="79">
        <f t="shared" si="67"/>
        <v>1</v>
      </c>
      <c r="CY26" s="79">
        <f t="shared" si="68"/>
        <v>1</v>
      </c>
      <c r="CZ26" s="79">
        <f t="shared" si="69"/>
        <v>1</v>
      </c>
      <c r="DB26" s="83">
        <f t="shared" si="70"/>
        <v>1</v>
      </c>
      <c r="DC26" s="83">
        <f t="shared" si="71"/>
        <v>1</v>
      </c>
      <c r="DD26" s="83">
        <f t="shared" si="72"/>
        <v>1</v>
      </c>
      <c r="DE26" s="83">
        <f t="shared" si="73"/>
        <v>1</v>
      </c>
      <c r="DF26" s="83">
        <f t="shared" si="74"/>
        <v>1</v>
      </c>
      <c r="DG26" s="83">
        <f t="shared" si="75"/>
        <v>1</v>
      </c>
      <c r="DH26" s="83">
        <f t="shared" si="76"/>
        <v>1</v>
      </c>
      <c r="DI26" s="83">
        <f t="shared" si="77"/>
        <v>1</v>
      </c>
      <c r="DJ26" s="83">
        <f t="shared" si="78"/>
        <v>1</v>
      </c>
      <c r="DK26" s="83">
        <f t="shared" si="79"/>
        <v>1</v>
      </c>
      <c r="DL26" s="83">
        <f t="shared" si="80"/>
        <v>1</v>
      </c>
      <c r="DM26" s="83">
        <f t="shared" si="81"/>
        <v>1</v>
      </c>
      <c r="DO26" s="83">
        <f t="shared" si="19"/>
        <v>1</v>
      </c>
      <c r="DP26" s="83">
        <f t="shared" si="20"/>
        <v>1</v>
      </c>
      <c r="DQ26" s="83">
        <f t="shared" si="21"/>
        <v>1</v>
      </c>
      <c r="DR26" s="83">
        <f t="shared" si="22"/>
        <v>1</v>
      </c>
      <c r="DS26" s="83">
        <f t="shared" si="23"/>
        <v>1</v>
      </c>
      <c r="DT26" s="83">
        <f t="shared" si="24"/>
        <v>1</v>
      </c>
      <c r="DU26" s="83">
        <f t="shared" si="25"/>
        <v>1</v>
      </c>
      <c r="DV26" s="83">
        <f t="shared" si="26"/>
        <v>1</v>
      </c>
      <c r="DW26" s="83">
        <f t="shared" si="27"/>
        <v>1</v>
      </c>
      <c r="DX26" s="83">
        <f t="shared" si="28"/>
        <v>1</v>
      </c>
      <c r="DY26" s="83">
        <f t="shared" si="29"/>
        <v>1</v>
      </c>
      <c r="DZ26" s="83">
        <f t="shared" si="30"/>
        <v>1</v>
      </c>
      <c r="EB26" s="115"/>
      <c r="EC26" s="36">
        <f t="shared" si="82"/>
        <v>0</v>
      </c>
      <c r="ED26" s="36">
        <f t="shared" si="31"/>
        <v>0</v>
      </c>
      <c r="EE26" s="36">
        <f t="shared" si="31"/>
        <v>0</v>
      </c>
      <c r="EF26" s="36">
        <f t="shared" si="31"/>
        <v>0</v>
      </c>
      <c r="EG26" s="36">
        <f t="shared" si="31"/>
        <v>0</v>
      </c>
      <c r="EH26" s="36">
        <f t="shared" si="31"/>
        <v>0</v>
      </c>
      <c r="EI26" s="36">
        <f t="shared" si="31"/>
        <v>0</v>
      </c>
      <c r="EJ26" s="36">
        <f t="shared" si="31"/>
        <v>0</v>
      </c>
      <c r="EK26" s="36">
        <f t="shared" si="31"/>
        <v>0</v>
      </c>
      <c r="EL26" s="36">
        <f t="shared" si="31"/>
        <v>0</v>
      </c>
      <c r="EM26" s="36">
        <f t="shared" si="31"/>
        <v>0</v>
      </c>
      <c r="EO26" s="115"/>
      <c r="EP26" s="36">
        <f t="shared" si="83"/>
        <v>0</v>
      </c>
      <c r="EQ26" s="36">
        <f t="shared" si="84"/>
        <v>0</v>
      </c>
      <c r="ER26" s="36">
        <f t="shared" si="85"/>
        <v>0</v>
      </c>
      <c r="ES26" s="36">
        <f t="shared" si="86"/>
        <v>0</v>
      </c>
      <c r="ET26" s="36">
        <f t="shared" si="87"/>
        <v>0</v>
      </c>
      <c r="EU26" s="36">
        <f t="shared" si="88"/>
        <v>0</v>
      </c>
      <c r="EV26" s="36">
        <f t="shared" si="89"/>
        <v>0</v>
      </c>
      <c r="EW26" s="36">
        <f t="shared" si="90"/>
        <v>0</v>
      </c>
      <c r="EX26" s="36">
        <f t="shared" si="91"/>
        <v>0</v>
      </c>
      <c r="EY26" s="36">
        <f t="shared" si="92"/>
        <v>0</v>
      </c>
      <c r="EZ26" s="36">
        <f t="shared" si="93"/>
        <v>0</v>
      </c>
    </row>
    <row r="27" spans="1:156" s="36" customFormat="1" ht="16" x14ac:dyDescent="0.2">
      <c r="A27" s="50"/>
      <c r="B27" s="56" t="s">
        <v>55</v>
      </c>
      <c r="C27" s="49" t="s">
        <v>69</v>
      </c>
      <c r="D27" s="57">
        <v>45117</v>
      </c>
      <c r="E27" s="57">
        <v>51500</v>
      </c>
      <c r="F27" s="58">
        <v>175000</v>
      </c>
      <c r="G27" s="56" t="s">
        <v>110</v>
      </c>
      <c r="H27" s="59">
        <v>533</v>
      </c>
      <c r="I27" s="59" t="s">
        <v>15</v>
      </c>
      <c r="J27" s="60">
        <v>0.2</v>
      </c>
      <c r="K27" s="60">
        <v>0.1</v>
      </c>
      <c r="L27" s="61"/>
      <c r="M27" s="62">
        <f t="shared" si="13"/>
        <v>1</v>
      </c>
      <c r="N27" s="63">
        <f t="shared" si="14"/>
        <v>14583.333333333334</v>
      </c>
      <c r="O27" s="63">
        <f t="shared" si="15"/>
        <v>1458.3333333333335</v>
      </c>
      <c r="P27" s="63">
        <f t="shared" si="16"/>
        <v>2916.666666666667</v>
      </c>
      <c r="Q27" s="63">
        <f t="shared" si="33"/>
        <v>18958.330000000002</v>
      </c>
      <c r="R27" s="111"/>
      <c r="S27" s="64">
        <f>ROUND(IF(AND($D27&lt;S$10,$E27&gt;S$12),$Q27,IF(AND($D27&gt;=S$10,$D27&lt;=S$12),$Q27*(S$13+1-DAY($D27))/S$13,IF(AND($E27&gt;=S$10,$E27&lt;=S$12),$Q27*DAY($E27)/S$13,0))),2)</f>
        <v>18958.330000000002</v>
      </c>
      <c r="T27" s="64">
        <f>ROUND(IF(AND($D27&lt;T$10,$E27&gt;T$12),$Q27,IF(AND($D27&gt;=T$10,$D27&lt;=T$12),$Q27*(T$13+1-DAY($D27))/T$13,IF(AND($E27&gt;=T$10,$E27&lt;=T$12),$Q27*DAY($E27)/T$13,0))),2)</f>
        <v>18958.330000000002</v>
      </c>
      <c r="U27" s="64">
        <f>ROUND(IF(AND($D27&lt;U$10,$E27&gt;U$12),$Q27,IF(AND($D27&gt;=U$10,$D27&lt;=U$12),$Q27*(U$13+1-DAY($D27))/U$13,IF(AND($E27&gt;=U$10,$E27&lt;=U$12),$Q27*DAY($E27)/U$13,0))),2)</f>
        <v>18958.330000000002</v>
      </c>
      <c r="V27" s="64">
        <f>ROUND(IF(AND($D27&lt;V$10,$E27&gt;V$12),$Q27,IF(AND($D27&gt;=V$10,$D27&lt;=V$12),$Q27*(V$13+1-DAY($D27))/V$13,IF(AND($E27&gt;=V$10,$E27&lt;=V$12),$Q27*DAY($E27)/V$13,0))),2)</f>
        <v>18958.330000000002</v>
      </c>
      <c r="W27" s="64">
        <f>ROUND(IF(AND($D27&lt;W$10,$E27&gt;W$12),$Q27,IF(AND($D27&gt;=W$10,$D27&lt;=W$12),$Q27*(W$13+1-DAY($D27))/W$13,IF(AND($E27&gt;=W$10,$E27&lt;=W$12),$Q27*DAY($E27)/W$13,0))),2)</f>
        <v>18958.330000000002</v>
      </c>
      <c r="X27" s="64">
        <f>ROUND(IF(AND($D27&lt;X$10,$E27&gt;X$12),$Q27,IF(AND($D27&gt;=X$10,$D27&lt;=X$12),$Q27*(X$13+1-DAY($D27))/X$13,IF(AND($E27&gt;=X$10,$E27&lt;=X$12),$Q27*DAY($E27)/X$13,0))),2)</f>
        <v>18958.330000000002</v>
      </c>
      <c r="Y27" s="64">
        <f>ROUND(IF(AND($D27&lt;Y$10,$E27&gt;Y$12),$Q27,IF(AND($D27&gt;=Y$10,$D27&lt;=Y$12),$Q27*(Y$13+1-DAY($D27))/Y$13,IF(AND($E27&gt;=Y$10,$E27&lt;=Y$12),$Q27*DAY($E27)/Y$13,0))),2)</f>
        <v>18958.330000000002</v>
      </c>
      <c r="Z27" s="64">
        <f>ROUND(IF(AND($D27&lt;Z$10,$E27&gt;Z$12),$Q27,IF(AND($D27&gt;=Z$10,$D27&lt;=Z$12),$Q27*(Z$13+1-DAY($D27))/Z$13,IF(AND($E27&gt;=Z$10,$E27&lt;=Z$12),$Q27*DAY($E27)/Z$13,0))),2)</f>
        <v>18958.330000000002</v>
      </c>
      <c r="AA27" s="64">
        <f>ROUND(IF(AND($D27&lt;AA$10,$E27&gt;AA$12),$Q27,IF(AND($D27&gt;=AA$10,$D27&lt;=AA$12),$Q27*(AA$13+1-DAY($D27))/AA$13,IF(AND($E27&gt;=AA$10,$E27&lt;=AA$12),$Q27*DAY($E27)/AA$13,0))),2)</f>
        <v>18958.330000000002</v>
      </c>
      <c r="AB27" s="64">
        <f>ROUND(IF(AND($D27&lt;AB$10,$E27&gt;AB$12),$Q27,IF(AND($D27&gt;=AB$10,$D27&lt;=AB$12),$Q27*(AB$13+1-DAY($D27))/AB$13,IF(AND($E27&gt;=AB$10,$E27&lt;=AB$12),$Q27*DAY($E27)/AB$13,0))),2)</f>
        <v>18958.330000000002</v>
      </c>
      <c r="AC27" s="64">
        <f>ROUND(IF(AND($D27&lt;AC$10,$E27&gt;AC$12),$Q27,IF(AND($D27&gt;=AC$10,$D27&lt;=AC$12),$Q27*(AC$13+1-DAY($D27))/AC$13,IF(AND($E27&gt;=AC$10,$E27&lt;=AC$12),$Q27*DAY($E27)/AC$13,0))),2)</f>
        <v>18958.330000000002</v>
      </c>
      <c r="AD27" s="64">
        <f>ROUND(IF(AND($D27&lt;AD$10,$E27&gt;AD$12),$Q27,IF(AND($D27&gt;=AD$10,$D27&lt;=AD$12),$Q27*(AD$13+1-DAY($D27))/AD$13,IF(AND($E27&gt;=AD$10,$E27&lt;=AD$12),$Q27*DAY($E27)/AD$13,0))),2)</f>
        <v>18958.330000000002</v>
      </c>
      <c r="AE27" s="64">
        <f>ROUND(IF(AND($D27&lt;AE$10,$E27&gt;AE$12),$Q27,IF(AND($D27&gt;=AE$10,$D27&lt;=AE$12),$Q27*(AE$13+1-DAY($D27))/AE$13,IF(AND($E27&gt;=AE$10,$E27&lt;=AE$12),$Q27*DAY($E27)/AE$13,0))),2)</f>
        <v>18958.330000000002</v>
      </c>
      <c r="AF27" s="64">
        <f>ROUND(IF(AND($D27&lt;AF$10,$E27&gt;AF$12),$Q27,IF(AND($D27&gt;=AF$10,$D27&lt;=AF$12),$Q27*(AF$13+1-DAY($D27))/AF$13,IF(AND($E27&gt;=AF$10,$E27&lt;=AF$12),$Q27*DAY($E27)/AF$13,0))),2)</f>
        <v>18958.330000000002</v>
      </c>
      <c r="AG27" s="64">
        <f>ROUND(IF(AND($D27&lt;AG$10,$E27&gt;AG$12),$Q27,IF(AND($D27&gt;=AG$10,$D27&lt;=AG$12),$Q27*(AG$13+1-DAY($D27))/AG$13,IF(AND($E27&gt;=AG$10,$E27&lt;=AG$12),$Q27*DAY($E27)/AG$13,0))),2)</f>
        <v>18958.330000000002</v>
      </c>
      <c r="AH27" s="64">
        <f>ROUND(IF(AND($D27&lt;AH$10,$E27&gt;AH$12),$Q27,IF(AND($D27&gt;=AH$10,$D27&lt;=AH$12),$Q27*(AH$13+1-DAY($D27))/AH$13,IF(AND($E27&gt;=AH$10,$E27&lt;=AH$12),$Q27*DAY($E27)/AH$13,0))),2)</f>
        <v>18958.330000000002</v>
      </c>
      <c r="AI27" s="64">
        <f>ROUND(IF(AND($D27&lt;AI$10,$E27&gt;AI$12),$Q27,IF(AND($D27&gt;=AI$10,$D27&lt;=AI$12),$Q27*(AI$13+1-DAY($D27))/AI$13,IF(AND($E27&gt;=AI$10,$E27&lt;=AI$12),$Q27*DAY($E27)/AI$13,0))),2)</f>
        <v>18958.330000000002</v>
      </c>
      <c r="AJ27" s="64">
        <f>ROUND(IF(AND($D27&lt;AJ$10,$E27&gt;AJ$12),$Q27,IF(AND($D27&gt;=AJ$10,$D27&lt;=AJ$12),$Q27*(AJ$13+1-DAY($D27))/AJ$13,IF(AND($E27&gt;=AJ$10,$E27&lt;=AJ$12),$Q27*DAY($E27)/AJ$13,0))),2)</f>
        <v>18958.330000000002</v>
      </c>
      <c r="AK27" s="64">
        <f>ROUND(IF(AND($D27&lt;AK$10,$E27&gt;AK$12),$Q27,IF(AND($D27&gt;=AK$10,$D27&lt;=AK$12),$Q27*(AK$13+1-DAY($D27))/AK$13,IF(AND($E27&gt;=AK$10,$E27&lt;=AK$12),$Q27*DAY($E27)/AK$13,0))),2)</f>
        <v>18958.330000000002</v>
      </c>
      <c r="AL27" s="64">
        <f>ROUND(IF(AND($D27&lt;AL$10,$E27&gt;AL$12),$Q27,IF(AND($D27&gt;=AL$10,$D27&lt;=AL$12),$Q27*(AL$13+1-DAY($D27))/AL$13,IF(AND($E27&gt;=AL$10,$E27&lt;=AL$12),$Q27*DAY($E27)/AL$13,0))),2)</f>
        <v>18958.330000000002</v>
      </c>
      <c r="AM27" s="64">
        <f>ROUND(IF(AND($D27&lt;AM$10,$E27&gt;AM$12),$Q27,IF(AND($D27&gt;=AM$10,$D27&lt;=AM$12),$Q27*(AM$13+1-DAY($D27))/AM$13,IF(AND($E27&gt;=AM$10,$E27&lt;=AM$12),$Q27*DAY($E27)/AM$13,0))),2)</f>
        <v>18958.330000000002</v>
      </c>
      <c r="AN27" s="64">
        <f>ROUND(IF(AND($D27&lt;AN$10,$E27&gt;AN$12),$Q27,IF(AND($D27&gt;=AN$10,$D27&lt;=AN$12),$Q27*(AN$13+1-DAY($D27))/AN$13,IF(AND($E27&gt;=AN$10,$E27&lt;=AN$12),$Q27*DAY($E27)/AN$13,0))),2)</f>
        <v>18958.330000000002</v>
      </c>
      <c r="AO27" s="64">
        <f>ROUND(IF(AND($D27&lt;AO$10,$E27&gt;AO$12),$Q27,IF(AND($D27&gt;=AO$10,$D27&lt;=AO$12),$Q27*(AO$13+1-DAY($D27))/AO$13,IF(AND($E27&gt;=AO$10,$E27&lt;=AO$12),$Q27*DAY($E27)/AO$13,0))),2)</f>
        <v>18958.330000000002</v>
      </c>
      <c r="AP27" s="64">
        <f>ROUND(IF(AND($D27&lt;AP$10,$E27&gt;AP$12),$Q27,IF(AND($D27&gt;=AP$10,$D27&lt;=AP$12),$Q27*(AP$13+1-DAY($D27))/AP$13,IF(AND($E27&gt;=AP$10,$E27&lt;=AP$12),$Q27*DAY($E27)/AP$13,0))),2)</f>
        <v>18958.330000000002</v>
      </c>
      <c r="AQ27" s="64">
        <f>ROUND(IF(AND($D27&lt;AQ$10,$E27&gt;AQ$12),$Q27,IF(AND($D27&gt;=AQ$10,$D27&lt;=AQ$12),$Q27*(AQ$13+1-DAY($D27))/AQ$13,IF(AND($E27&gt;=AQ$10,$E27&lt;=AQ$12),$Q27*DAY($E27)/AQ$13,0))),2)</f>
        <v>18958.330000000002</v>
      </c>
      <c r="AR27" s="64">
        <f>ROUND(IF(AND($D27&lt;AR$10,$E27&gt;AR$12),$Q27,IF(AND($D27&gt;=AR$10,$D27&lt;=AR$12),$Q27*(AR$13+1-DAY($D27))/AR$13,IF(AND($E27&gt;=AR$10,$E27&lt;=AR$12),$Q27*DAY($E27)/AR$13,0))),2)</f>
        <v>18958.330000000002</v>
      </c>
      <c r="AS27" s="64">
        <f>ROUND(IF(AND($D27&lt;AS$10,$E27&gt;AS$12),$Q27,IF(AND($D27&gt;=AS$10,$D27&lt;=AS$12),$Q27*(AS$13+1-DAY($D27))/AS$13,IF(AND($E27&gt;=AS$10,$E27&lt;=AS$12),$Q27*DAY($E27)/AS$13,0))),2)</f>
        <v>18958.330000000002</v>
      </c>
      <c r="AT27" s="64">
        <f>ROUND(IF(AND($D27&lt;AT$10,$E27&gt;AT$12),$Q27,IF(AND($D27&gt;=AT$10,$D27&lt;=AT$12),$Q27*(AT$13+1-DAY($D27))/AT$13,IF(AND($E27&gt;=AT$10,$E27&lt;=AT$12),$Q27*DAY($E27)/AT$13,0))),2)</f>
        <v>18958.330000000002</v>
      </c>
      <c r="AU27" s="64">
        <f>ROUND(IF(AND($D27&lt;AU$10,$E27&gt;AU$12),$Q27,IF(AND($D27&gt;=AU$10,$D27&lt;=AU$12),$Q27*(AU$13+1-DAY($D27))/AU$13,IF(AND($E27&gt;=AU$10,$E27&lt;=AU$12),$Q27*DAY($E27)/AU$13,0))),2)</f>
        <v>18958.330000000002</v>
      </c>
      <c r="AV27" s="64">
        <f>ROUND(IF(AND($D27&lt;AV$10,$E27&gt;AV$12),$Q27,IF(AND($D27&gt;=AV$10,$D27&lt;=AV$12),$Q27*(AV$13+1-DAY($D27))/AV$13,IF(AND($E27&gt;=AV$10,$E27&lt;=AV$12),$Q27*DAY($E27)/AV$13,0))),2)</f>
        <v>18958.330000000002</v>
      </c>
      <c r="AW27" s="64">
        <f>ROUND(IF(AND($D27&lt;AW$10,$E27&gt;AW$12),$Q27,IF(AND($D27&gt;=AW$10,$D27&lt;=AW$12),$Q27*(AW$13+1-DAY($D27))/AW$13,IF(AND($E27&gt;=AW$10,$E27&lt;=AW$12),$Q27*DAY($E27)/AW$13,0))),2)</f>
        <v>18958.330000000002</v>
      </c>
      <c r="AX27" s="64">
        <f>ROUND(IF(AND($D27&lt;AX$10,$E27&gt;AX$12),$Q27,IF(AND($D27&gt;=AX$10,$D27&lt;=AX$12),$Q27*(AX$13+1-DAY($D27))/AX$13,IF(AND($E27&gt;=AX$10,$E27&lt;=AX$12),$Q27*DAY($E27)/AX$13,0))),2)</f>
        <v>18958.330000000002</v>
      </c>
      <c r="AY27" s="64">
        <f>ROUND(IF(AND($D27&lt;AY$10,$E27&gt;AY$12),$Q27,IF(AND($D27&gt;=AY$10,$D27&lt;=AY$12),$Q27*(AY$13+1-DAY($D27))/AY$13,IF(AND($E27&gt;=AY$10,$E27&lt;=AY$12),$Q27*DAY($E27)/AY$13,0))),2)</f>
        <v>18958.330000000002</v>
      </c>
      <c r="AZ27" s="64">
        <f>ROUND(IF(AND($D27&lt;AZ$10,$E27&gt;AZ$12),$Q27,IF(AND($D27&gt;=AZ$10,$D27&lt;=AZ$12),$Q27*(AZ$13+1-DAY($D27))/AZ$13,IF(AND($E27&gt;=AZ$10,$E27&lt;=AZ$12),$Q27*DAY($E27)/AZ$13,0))),2)</f>
        <v>18958.330000000002</v>
      </c>
      <c r="BA27" s="64">
        <f>ROUND(IF(AND($D27&lt;BA$10,$E27&gt;BA$12),$Q27,IF(AND($D27&gt;=BA$10,$D27&lt;=BA$12),$Q27*(BA$13+1-DAY($D27))/BA$13,IF(AND($E27&gt;=BA$10,$E27&lt;=BA$12),$Q27*DAY($E27)/BA$13,0))),2)</f>
        <v>18958.330000000002</v>
      </c>
      <c r="BB27" s="64">
        <f>ROUND(IF(AND($D27&lt;BB$10,$E27&gt;BB$12),$Q27,IF(AND($D27&gt;=BB$10,$D27&lt;=BB$12),$Q27*(BB$13+1-DAY($D27))/BB$13,IF(AND($E27&gt;=BB$10,$E27&lt;=BB$12),$Q27*DAY($E27)/BB$13,0))),2)</f>
        <v>18958.330000000002</v>
      </c>
      <c r="BC27" s="108"/>
      <c r="BD27" s="64">
        <f t="shared" ref="BD27:BO36" si="94">SUMIFS($S27:$BB27,$S$14:$BB$14,BD$14,$S$15:$BB$15,BD$15)</f>
        <v>56874.990000000005</v>
      </c>
      <c r="BE27" s="64">
        <f t="shared" si="94"/>
        <v>56874.990000000005</v>
      </c>
      <c r="BF27" s="64">
        <f t="shared" si="94"/>
        <v>56874.990000000005</v>
      </c>
      <c r="BG27" s="64">
        <f t="shared" si="94"/>
        <v>56874.990000000005</v>
      </c>
      <c r="BH27" s="64">
        <f t="shared" si="94"/>
        <v>56874.990000000005</v>
      </c>
      <c r="BI27" s="64">
        <f t="shared" si="94"/>
        <v>56874.990000000005</v>
      </c>
      <c r="BJ27" s="64">
        <f t="shared" si="94"/>
        <v>56874.990000000005</v>
      </c>
      <c r="BK27" s="64">
        <f t="shared" si="94"/>
        <v>56874.990000000005</v>
      </c>
      <c r="BL27" s="64">
        <f t="shared" si="94"/>
        <v>56874.990000000005</v>
      </c>
      <c r="BM27" s="64">
        <f t="shared" si="94"/>
        <v>56874.990000000005</v>
      </c>
      <c r="BN27" s="64">
        <f t="shared" si="94"/>
        <v>56874.990000000005</v>
      </c>
      <c r="BO27" s="64">
        <f t="shared" si="94"/>
        <v>56874.990000000005</v>
      </c>
      <c r="BP27" s="65"/>
      <c r="BQ27" s="79">
        <f t="shared" si="34"/>
        <v>1</v>
      </c>
      <c r="BR27" s="79">
        <f t="shared" si="35"/>
        <v>1</v>
      </c>
      <c r="BS27" s="79">
        <f t="shared" si="36"/>
        <v>1</v>
      </c>
      <c r="BT27" s="79">
        <f t="shared" si="37"/>
        <v>1</v>
      </c>
      <c r="BU27" s="79">
        <f t="shared" si="38"/>
        <v>1</v>
      </c>
      <c r="BV27" s="79">
        <f t="shared" si="39"/>
        <v>1</v>
      </c>
      <c r="BW27" s="79">
        <f t="shared" si="40"/>
        <v>1</v>
      </c>
      <c r="BX27" s="79">
        <f t="shared" si="41"/>
        <v>1</v>
      </c>
      <c r="BY27" s="79">
        <f t="shared" si="42"/>
        <v>1</v>
      </c>
      <c r="BZ27" s="79">
        <f t="shared" si="43"/>
        <v>1</v>
      </c>
      <c r="CA27" s="79">
        <f t="shared" si="44"/>
        <v>1</v>
      </c>
      <c r="CB27" s="79">
        <f t="shared" si="45"/>
        <v>1</v>
      </c>
      <c r="CC27" s="79">
        <f t="shared" si="46"/>
        <v>1</v>
      </c>
      <c r="CD27" s="79">
        <f t="shared" si="47"/>
        <v>1</v>
      </c>
      <c r="CE27" s="79">
        <f t="shared" si="48"/>
        <v>1</v>
      </c>
      <c r="CF27" s="79">
        <f t="shared" si="49"/>
        <v>1</v>
      </c>
      <c r="CG27" s="79">
        <f t="shared" si="50"/>
        <v>1</v>
      </c>
      <c r="CH27" s="79">
        <f t="shared" si="51"/>
        <v>1</v>
      </c>
      <c r="CI27" s="79">
        <f t="shared" si="52"/>
        <v>1</v>
      </c>
      <c r="CJ27" s="79">
        <f t="shared" si="53"/>
        <v>1</v>
      </c>
      <c r="CK27" s="79">
        <f t="shared" si="54"/>
        <v>1</v>
      </c>
      <c r="CL27" s="79">
        <f t="shared" si="55"/>
        <v>1</v>
      </c>
      <c r="CM27" s="79">
        <f t="shared" si="56"/>
        <v>1</v>
      </c>
      <c r="CN27" s="79">
        <f t="shared" si="57"/>
        <v>1</v>
      </c>
      <c r="CO27" s="79">
        <f t="shared" si="58"/>
        <v>1</v>
      </c>
      <c r="CP27" s="79">
        <f t="shared" si="59"/>
        <v>1</v>
      </c>
      <c r="CQ27" s="79">
        <f t="shared" si="60"/>
        <v>1</v>
      </c>
      <c r="CR27" s="79">
        <f t="shared" si="61"/>
        <v>1</v>
      </c>
      <c r="CS27" s="79">
        <f t="shared" si="62"/>
        <v>1</v>
      </c>
      <c r="CT27" s="79">
        <f t="shared" si="63"/>
        <v>1</v>
      </c>
      <c r="CU27" s="79">
        <f t="shared" si="64"/>
        <v>1</v>
      </c>
      <c r="CV27" s="79">
        <f t="shared" si="65"/>
        <v>1</v>
      </c>
      <c r="CW27" s="79">
        <f t="shared" si="66"/>
        <v>1</v>
      </c>
      <c r="CX27" s="79">
        <f t="shared" si="67"/>
        <v>1</v>
      </c>
      <c r="CY27" s="79">
        <f t="shared" si="68"/>
        <v>1</v>
      </c>
      <c r="CZ27" s="79">
        <f t="shared" si="69"/>
        <v>1</v>
      </c>
      <c r="DB27" s="83">
        <f t="shared" si="70"/>
        <v>1</v>
      </c>
      <c r="DC27" s="83">
        <f t="shared" si="71"/>
        <v>1</v>
      </c>
      <c r="DD27" s="83">
        <f t="shared" si="72"/>
        <v>1</v>
      </c>
      <c r="DE27" s="83">
        <f t="shared" si="73"/>
        <v>1</v>
      </c>
      <c r="DF27" s="83">
        <f t="shared" si="74"/>
        <v>1</v>
      </c>
      <c r="DG27" s="83">
        <f t="shared" si="75"/>
        <v>1</v>
      </c>
      <c r="DH27" s="83">
        <f t="shared" si="76"/>
        <v>1</v>
      </c>
      <c r="DI27" s="83">
        <f t="shared" si="77"/>
        <v>1</v>
      </c>
      <c r="DJ27" s="83">
        <f t="shared" si="78"/>
        <v>1</v>
      </c>
      <c r="DK27" s="83">
        <f t="shared" si="79"/>
        <v>1</v>
      </c>
      <c r="DL27" s="83">
        <f t="shared" si="80"/>
        <v>1</v>
      </c>
      <c r="DM27" s="83">
        <f t="shared" si="81"/>
        <v>1</v>
      </c>
      <c r="DO27" s="83">
        <f t="shared" si="19"/>
        <v>1</v>
      </c>
      <c r="DP27" s="83">
        <f t="shared" si="20"/>
        <v>1</v>
      </c>
      <c r="DQ27" s="83">
        <f t="shared" si="21"/>
        <v>1</v>
      </c>
      <c r="DR27" s="83">
        <f t="shared" si="22"/>
        <v>1</v>
      </c>
      <c r="DS27" s="83">
        <f t="shared" si="23"/>
        <v>1</v>
      </c>
      <c r="DT27" s="83">
        <f t="shared" si="24"/>
        <v>1</v>
      </c>
      <c r="DU27" s="83">
        <f t="shared" si="25"/>
        <v>1</v>
      </c>
      <c r="DV27" s="83">
        <f t="shared" si="26"/>
        <v>1</v>
      </c>
      <c r="DW27" s="83">
        <f t="shared" si="27"/>
        <v>1</v>
      </c>
      <c r="DX27" s="83">
        <f t="shared" si="28"/>
        <v>1</v>
      </c>
      <c r="DY27" s="83">
        <f t="shared" si="29"/>
        <v>1</v>
      </c>
      <c r="DZ27" s="83">
        <f t="shared" si="30"/>
        <v>1</v>
      </c>
      <c r="EB27" s="115"/>
      <c r="EC27" s="36">
        <f t="shared" si="82"/>
        <v>0</v>
      </c>
      <c r="ED27" s="36">
        <f t="shared" si="31"/>
        <v>0</v>
      </c>
      <c r="EE27" s="36">
        <f t="shared" si="31"/>
        <v>0</v>
      </c>
      <c r="EF27" s="36">
        <f t="shared" si="31"/>
        <v>0</v>
      </c>
      <c r="EG27" s="36">
        <f t="shared" si="31"/>
        <v>0</v>
      </c>
      <c r="EH27" s="36">
        <f t="shared" si="31"/>
        <v>0</v>
      </c>
      <c r="EI27" s="36">
        <f t="shared" si="31"/>
        <v>0</v>
      </c>
      <c r="EJ27" s="36">
        <f t="shared" si="31"/>
        <v>0</v>
      </c>
      <c r="EK27" s="36">
        <f t="shared" si="31"/>
        <v>0</v>
      </c>
      <c r="EL27" s="36">
        <f t="shared" si="31"/>
        <v>0</v>
      </c>
      <c r="EM27" s="36">
        <f t="shared" si="31"/>
        <v>0</v>
      </c>
      <c r="EO27" s="115"/>
      <c r="EP27" s="36">
        <f t="shared" si="83"/>
        <v>0</v>
      </c>
      <c r="EQ27" s="36">
        <f t="shared" si="84"/>
        <v>0</v>
      </c>
      <c r="ER27" s="36">
        <f t="shared" si="85"/>
        <v>0</v>
      </c>
      <c r="ES27" s="36">
        <f t="shared" si="86"/>
        <v>0</v>
      </c>
      <c r="ET27" s="36">
        <f t="shared" si="87"/>
        <v>0</v>
      </c>
      <c r="EU27" s="36">
        <f t="shared" si="88"/>
        <v>0</v>
      </c>
      <c r="EV27" s="36">
        <f t="shared" si="89"/>
        <v>0</v>
      </c>
      <c r="EW27" s="36">
        <f t="shared" si="90"/>
        <v>0</v>
      </c>
      <c r="EX27" s="36">
        <f t="shared" si="91"/>
        <v>0</v>
      </c>
      <c r="EY27" s="36">
        <f t="shared" si="92"/>
        <v>0</v>
      </c>
      <c r="EZ27" s="36">
        <f t="shared" si="93"/>
        <v>0</v>
      </c>
    </row>
    <row r="28" spans="1:156" s="36" customFormat="1" ht="16" x14ac:dyDescent="0.2">
      <c r="A28" s="50"/>
      <c r="B28" s="56" t="s">
        <v>64</v>
      </c>
      <c r="C28" s="49" t="s">
        <v>72</v>
      </c>
      <c r="D28" s="57">
        <v>45167</v>
      </c>
      <c r="E28" s="57">
        <v>51500</v>
      </c>
      <c r="F28" s="58">
        <v>115000</v>
      </c>
      <c r="G28" s="56" t="s">
        <v>105</v>
      </c>
      <c r="H28" s="59">
        <v>684</v>
      </c>
      <c r="I28" s="59" t="s">
        <v>15</v>
      </c>
      <c r="J28" s="60">
        <v>0.2</v>
      </c>
      <c r="K28" s="60">
        <v>0.1</v>
      </c>
      <c r="L28" s="61"/>
      <c r="M28" s="62">
        <f t="shared" si="13"/>
        <v>1</v>
      </c>
      <c r="N28" s="63">
        <f t="shared" si="14"/>
        <v>9583.3333333333339</v>
      </c>
      <c r="O28" s="63">
        <f t="shared" si="15"/>
        <v>958.33333333333348</v>
      </c>
      <c r="P28" s="63">
        <f t="shared" si="16"/>
        <v>1916.666666666667</v>
      </c>
      <c r="Q28" s="63">
        <f t="shared" si="33"/>
        <v>12458.33</v>
      </c>
      <c r="R28" s="111"/>
      <c r="S28" s="64">
        <f>ROUND(IF(AND($D28&lt;S$10,$E28&gt;S$12),$Q28,IF(AND($D28&gt;=S$10,$D28&lt;=S$12),$Q28*(S$13+1-DAY($D28))/S$13,IF(AND($E28&gt;=S$10,$E28&lt;=S$12),$Q28*DAY($E28)/S$13,0))),2)</f>
        <v>12458.33</v>
      </c>
      <c r="T28" s="64">
        <f>ROUND(IF(AND($D28&lt;T$10,$E28&gt;T$12),$Q28,IF(AND($D28&gt;=T$10,$D28&lt;=T$12),$Q28*(T$13+1-DAY($D28))/T$13,IF(AND($E28&gt;=T$10,$E28&lt;=T$12),$Q28*DAY($E28)/T$13,0))),2)</f>
        <v>12458.33</v>
      </c>
      <c r="U28" s="64">
        <f>ROUND(IF(AND($D28&lt;U$10,$E28&gt;U$12),$Q28,IF(AND($D28&gt;=U$10,$D28&lt;=U$12),$Q28*(U$13+1-DAY($D28))/U$13,IF(AND($E28&gt;=U$10,$E28&lt;=U$12),$Q28*DAY($E28)/U$13,0))),2)</f>
        <v>12458.33</v>
      </c>
      <c r="V28" s="64">
        <f>ROUND(IF(AND($D28&lt;V$10,$E28&gt;V$12),$Q28,IF(AND($D28&gt;=V$10,$D28&lt;=V$12),$Q28*(V$13+1-DAY($D28))/V$13,IF(AND($E28&gt;=V$10,$E28&lt;=V$12),$Q28*DAY($E28)/V$13,0))),2)</f>
        <v>12458.33</v>
      </c>
      <c r="W28" s="64">
        <f>ROUND(IF(AND($D28&lt;W$10,$E28&gt;W$12),$Q28,IF(AND($D28&gt;=W$10,$D28&lt;=W$12),$Q28*(W$13+1-DAY($D28))/W$13,IF(AND($E28&gt;=W$10,$E28&lt;=W$12),$Q28*DAY($E28)/W$13,0))),2)</f>
        <v>12458.33</v>
      </c>
      <c r="X28" s="64">
        <f>ROUND(IF(AND($D28&lt;X$10,$E28&gt;X$12),$Q28,IF(AND($D28&gt;=X$10,$D28&lt;=X$12),$Q28*(X$13+1-DAY($D28))/X$13,IF(AND($E28&gt;=X$10,$E28&lt;=X$12),$Q28*DAY($E28)/X$13,0))),2)</f>
        <v>12458.33</v>
      </c>
      <c r="Y28" s="64">
        <f>ROUND(IF(AND($D28&lt;Y$10,$E28&gt;Y$12),$Q28,IF(AND($D28&gt;=Y$10,$D28&lt;=Y$12),$Q28*(Y$13+1-DAY($D28))/Y$13,IF(AND($E28&gt;=Y$10,$E28&lt;=Y$12),$Q28*DAY($E28)/Y$13,0))),2)</f>
        <v>12458.33</v>
      </c>
      <c r="Z28" s="64">
        <f>ROUND(IF(AND($D28&lt;Z$10,$E28&gt;Z$12),$Q28,IF(AND($D28&gt;=Z$10,$D28&lt;=Z$12),$Q28*(Z$13+1-DAY($D28))/Z$13,IF(AND($E28&gt;=Z$10,$E28&lt;=Z$12),$Q28*DAY($E28)/Z$13,0))),2)</f>
        <v>12458.33</v>
      </c>
      <c r="AA28" s="64">
        <f>ROUND(IF(AND($D28&lt;AA$10,$E28&gt;AA$12),$Q28,IF(AND($D28&gt;=AA$10,$D28&lt;=AA$12),$Q28*(AA$13+1-DAY($D28))/AA$13,IF(AND($E28&gt;=AA$10,$E28&lt;=AA$12),$Q28*DAY($E28)/AA$13,0))),2)</f>
        <v>12458.33</v>
      </c>
      <c r="AB28" s="64">
        <f>ROUND(IF(AND($D28&lt;AB$10,$E28&gt;AB$12),$Q28,IF(AND($D28&gt;=AB$10,$D28&lt;=AB$12),$Q28*(AB$13+1-DAY($D28))/AB$13,IF(AND($E28&gt;=AB$10,$E28&lt;=AB$12),$Q28*DAY($E28)/AB$13,0))),2)</f>
        <v>12458.33</v>
      </c>
      <c r="AC28" s="64">
        <f>ROUND(IF(AND($D28&lt;AC$10,$E28&gt;AC$12),$Q28,IF(AND($D28&gt;=AC$10,$D28&lt;=AC$12),$Q28*(AC$13+1-DAY($D28))/AC$13,IF(AND($E28&gt;=AC$10,$E28&lt;=AC$12),$Q28*DAY($E28)/AC$13,0))),2)</f>
        <v>12458.33</v>
      </c>
      <c r="AD28" s="64">
        <f>ROUND(IF(AND($D28&lt;AD$10,$E28&gt;AD$12),$Q28,IF(AND($D28&gt;=AD$10,$D28&lt;=AD$12),$Q28*(AD$13+1-DAY($D28))/AD$13,IF(AND($E28&gt;=AD$10,$E28&lt;=AD$12),$Q28*DAY($E28)/AD$13,0))),2)</f>
        <v>12458.33</v>
      </c>
      <c r="AE28" s="64">
        <f>ROUND(IF(AND($D28&lt;AE$10,$E28&gt;AE$12),$Q28,IF(AND($D28&gt;=AE$10,$D28&lt;=AE$12),$Q28*(AE$13+1-DAY($D28))/AE$13,IF(AND($E28&gt;=AE$10,$E28&lt;=AE$12),$Q28*DAY($E28)/AE$13,0))),2)</f>
        <v>12458.33</v>
      </c>
      <c r="AF28" s="64">
        <f>ROUND(IF(AND($D28&lt;AF$10,$E28&gt;AF$12),$Q28,IF(AND($D28&gt;=AF$10,$D28&lt;=AF$12),$Q28*(AF$13+1-DAY($D28))/AF$13,IF(AND($E28&gt;=AF$10,$E28&lt;=AF$12),$Q28*DAY($E28)/AF$13,0))),2)</f>
        <v>12458.33</v>
      </c>
      <c r="AG28" s="64">
        <f>ROUND(IF(AND($D28&lt;AG$10,$E28&gt;AG$12),$Q28,IF(AND($D28&gt;=AG$10,$D28&lt;=AG$12),$Q28*(AG$13+1-DAY($D28))/AG$13,IF(AND($E28&gt;=AG$10,$E28&lt;=AG$12),$Q28*DAY($E28)/AG$13,0))),2)</f>
        <v>12458.33</v>
      </c>
      <c r="AH28" s="64">
        <f>ROUND(IF(AND($D28&lt;AH$10,$E28&gt;AH$12),$Q28,IF(AND($D28&gt;=AH$10,$D28&lt;=AH$12),$Q28*(AH$13+1-DAY($D28))/AH$13,IF(AND($E28&gt;=AH$10,$E28&lt;=AH$12),$Q28*DAY($E28)/AH$13,0))),2)</f>
        <v>12458.33</v>
      </c>
      <c r="AI28" s="64">
        <f>ROUND(IF(AND($D28&lt;AI$10,$E28&gt;AI$12),$Q28,IF(AND($D28&gt;=AI$10,$D28&lt;=AI$12),$Q28*(AI$13+1-DAY($D28))/AI$13,IF(AND($E28&gt;=AI$10,$E28&lt;=AI$12),$Q28*DAY($E28)/AI$13,0))),2)</f>
        <v>12458.33</v>
      </c>
      <c r="AJ28" s="64">
        <f>ROUND(IF(AND($D28&lt;AJ$10,$E28&gt;AJ$12),$Q28,IF(AND($D28&gt;=AJ$10,$D28&lt;=AJ$12),$Q28*(AJ$13+1-DAY($D28))/AJ$13,IF(AND($E28&gt;=AJ$10,$E28&lt;=AJ$12),$Q28*DAY($E28)/AJ$13,0))),2)</f>
        <v>12458.33</v>
      </c>
      <c r="AK28" s="64">
        <f>ROUND(IF(AND($D28&lt;AK$10,$E28&gt;AK$12),$Q28,IF(AND($D28&gt;=AK$10,$D28&lt;=AK$12),$Q28*(AK$13+1-DAY($D28))/AK$13,IF(AND($E28&gt;=AK$10,$E28&lt;=AK$12),$Q28*DAY($E28)/AK$13,0))),2)</f>
        <v>12458.33</v>
      </c>
      <c r="AL28" s="64">
        <f>ROUND(IF(AND($D28&lt;AL$10,$E28&gt;AL$12),$Q28,IF(AND($D28&gt;=AL$10,$D28&lt;=AL$12),$Q28*(AL$13+1-DAY($D28))/AL$13,IF(AND($E28&gt;=AL$10,$E28&lt;=AL$12),$Q28*DAY($E28)/AL$13,0))),2)</f>
        <v>12458.33</v>
      </c>
      <c r="AM28" s="64">
        <f>ROUND(IF(AND($D28&lt;AM$10,$E28&gt;AM$12),$Q28,IF(AND($D28&gt;=AM$10,$D28&lt;=AM$12),$Q28*(AM$13+1-DAY($D28))/AM$13,IF(AND($E28&gt;=AM$10,$E28&lt;=AM$12),$Q28*DAY($E28)/AM$13,0))),2)</f>
        <v>12458.33</v>
      </c>
      <c r="AN28" s="64">
        <f>ROUND(IF(AND($D28&lt;AN$10,$E28&gt;AN$12),$Q28,IF(AND($D28&gt;=AN$10,$D28&lt;=AN$12),$Q28*(AN$13+1-DAY($D28))/AN$13,IF(AND($E28&gt;=AN$10,$E28&lt;=AN$12),$Q28*DAY($E28)/AN$13,0))),2)</f>
        <v>12458.33</v>
      </c>
      <c r="AO28" s="64">
        <f>ROUND(IF(AND($D28&lt;AO$10,$E28&gt;AO$12),$Q28,IF(AND($D28&gt;=AO$10,$D28&lt;=AO$12),$Q28*(AO$13+1-DAY($D28))/AO$13,IF(AND($E28&gt;=AO$10,$E28&lt;=AO$12),$Q28*DAY($E28)/AO$13,0))),2)</f>
        <v>12458.33</v>
      </c>
      <c r="AP28" s="64">
        <f>ROUND(IF(AND($D28&lt;AP$10,$E28&gt;AP$12),$Q28,IF(AND($D28&gt;=AP$10,$D28&lt;=AP$12),$Q28*(AP$13+1-DAY($D28))/AP$13,IF(AND($E28&gt;=AP$10,$E28&lt;=AP$12),$Q28*DAY($E28)/AP$13,0))),2)</f>
        <v>12458.33</v>
      </c>
      <c r="AQ28" s="64">
        <f>ROUND(IF(AND($D28&lt;AQ$10,$E28&gt;AQ$12),$Q28,IF(AND($D28&gt;=AQ$10,$D28&lt;=AQ$12),$Q28*(AQ$13+1-DAY($D28))/AQ$13,IF(AND($E28&gt;=AQ$10,$E28&lt;=AQ$12),$Q28*DAY($E28)/AQ$13,0))),2)</f>
        <v>12458.33</v>
      </c>
      <c r="AR28" s="64">
        <f>ROUND(IF(AND($D28&lt;AR$10,$E28&gt;AR$12),$Q28,IF(AND($D28&gt;=AR$10,$D28&lt;=AR$12),$Q28*(AR$13+1-DAY($D28))/AR$13,IF(AND($E28&gt;=AR$10,$E28&lt;=AR$12),$Q28*DAY($E28)/AR$13,0))),2)</f>
        <v>12458.33</v>
      </c>
      <c r="AS28" s="64">
        <f>ROUND(IF(AND($D28&lt;AS$10,$E28&gt;AS$12),$Q28,IF(AND($D28&gt;=AS$10,$D28&lt;=AS$12),$Q28*(AS$13+1-DAY($D28))/AS$13,IF(AND($E28&gt;=AS$10,$E28&lt;=AS$12),$Q28*DAY($E28)/AS$13,0))),2)</f>
        <v>12458.33</v>
      </c>
      <c r="AT28" s="64">
        <f>ROUND(IF(AND($D28&lt;AT$10,$E28&gt;AT$12),$Q28,IF(AND($D28&gt;=AT$10,$D28&lt;=AT$12),$Q28*(AT$13+1-DAY($D28))/AT$13,IF(AND($E28&gt;=AT$10,$E28&lt;=AT$12),$Q28*DAY($E28)/AT$13,0))),2)</f>
        <v>12458.33</v>
      </c>
      <c r="AU28" s="64">
        <f>ROUND(IF(AND($D28&lt;AU$10,$E28&gt;AU$12),$Q28,IF(AND($D28&gt;=AU$10,$D28&lt;=AU$12),$Q28*(AU$13+1-DAY($D28))/AU$13,IF(AND($E28&gt;=AU$10,$E28&lt;=AU$12),$Q28*DAY($E28)/AU$13,0))),2)</f>
        <v>12458.33</v>
      </c>
      <c r="AV28" s="64">
        <f>ROUND(IF(AND($D28&lt;AV$10,$E28&gt;AV$12),$Q28,IF(AND($D28&gt;=AV$10,$D28&lt;=AV$12),$Q28*(AV$13+1-DAY($D28))/AV$13,IF(AND($E28&gt;=AV$10,$E28&lt;=AV$12),$Q28*DAY($E28)/AV$13,0))),2)</f>
        <v>12458.33</v>
      </c>
      <c r="AW28" s="64">
        <f>ROUND(IF(AND($D28&lt;AW$10,$E28&gt;AW$12),$Q28,IF(AND($D28&gt;=AW$10,$D28&lt;=AW$12),$Q28*(AW$13+1-DAY($D28))/AW$13,IF(AND($E28&gt;=AW$10,$E28&lt;=AW$12),$Q28*DAY($E28)/AW$13,0))),2)</f>
        <v>12458.33</v>
      </c>
      <c r="AX28" s="64">
        <f>ROUND(IF(AND($D28&lt;AX$10,$E28&gt;AX$12),$Q28,IF(AND($D28&gt;=AX$10,$D28&lt;=AX$12),$Q28*(AX$13+1-DAY($D28))/AX$13,IF(AND($E28&gt;=AX$10,$E28&lt;=AX$12),$Q28*DAY($E28)/AX$13,0))),2)</f>
        <v>12458.33</v>
      </c>
      <c r="AY28" s="64">
        <f>ROUND(IF(AND($D28&lt;AY$10,$E28&gt;AY$12),$Q28,IF(AND($D28&gt;=AY$10,$D28&lt;=AY$12),$Q28*(AY$13+1-DAY($D28))/AY$13,IF(AND($E28&gt;=AY$10,$E28&lt;=AY$12),$Q28*DAY($E28)/AY$13,0))),2)</f>
        <v>12458.33</v>
      </c>
      <c r="AZ28" s="64">
        <f>ROUND(IF(AND($D28&lt;AZ$10,$E28&gt;AZ$12),$Q28,IF(AND($D28&gt;=AZ$10,$D28&lt;=AZ$12),$Q28*(AZ$13+1-DAY($D28))/AZ$13,IF(AND($E28&gt;=AZ$10,$E28&lt;=AZ$12),$Q28*DAY($E28)/AZ$13,0))),2)</f>
        <v>12458.33</v>
      </c>
      <c r="BA28" s="64">
        <f>ROUND(IF(AND($D28&lt;BA$10,$E28&gt;BA$12),$Q28,IF(AND($D28&gt;=BA$10,$D28&lt;=BA$12),$Q28*(BA$13+1-DAY($D28))/BA$13,IF(AND($E28&gt;=BA$10,$E28&lt;=BA$12),$Q28*DAY($E28)/BA$13,0))),2)</f>
        <v>12458.33</v>
      </c>
      <c r="BB28" s="64">
        <f>ROUND(IF(AND($D28&lt;BB$10,$E28&gt;BB$12),$Q28,IF(AND($D28&gt;=BB$10,$D28&lt;=BB$12),$Q28*(BB$13+1-DAY($D28))/BB$13,IF(AND($E28&gt;=BB$10,$E28&lt;=BB$12),$Q28*DAY($E28)/BB$13,0))),2)</f>
        <v>12458.33</v>
      </c>
      <c r="BC28" s="108"/>
      <c r="BD28" s="64">
        <f t="shared" si="94"/>
        <v>37374.99</v>
      </c>
      <c r="BE28" s="64">
        <f t="shared" si="94"/>
        <v>37374.99</v>
      </c>
      <c r="BF28" s="64">
        <f t="shared" si="94"/>
        <v>37374.99</v>
      </c>
      <c r="BG28" s="64">
        <f t="shared" si="94"/>
        <v>37374.99</v>
      </c>
      <c r="BH28" s="64">
        <f t="shared" si="94"/>
        <v>37374.99</v>
      </c>
      <c r="BI28" s="64">
        <f t="shared" si="94"/>
        <v>37374.99</v>
      </c>
      <c r="BJ28" s="64">
        <f t="shared" si="94"/>
        <v>37374.99</v>
      </c>
      <c r="BK28" s="64">
        <f t="shared" si="94"/>
        <v>37374.99</v>
      </c>
      <c r="BL28" s="64">
        <f t="shared" si="94"/>
        <v>37374.99</v>
      </c>
      <c r="BM28" s="64">
        <f t="shared" si="94"/>
        <v>37374.99</v>
      </c>
      <c r="BN28" s="64">
        <f t="shared" si="94"/>
        <v>37374.99</v>
      </c>
      <c r="BO28" s="64">
        <f t="shared" si="94"/>
        <v>37374.99</v>
      </c>
      <c r="BP28" s="65"/>
      <c r="BQ28" s="79">
        <f t="shared" si="34"/>
        <v>1</v>
      </c>
      <c r="BR28" s="79">
        <f t="shared" si="35"/>
        <v>1</v>
      </c>
      <c r="BS28" s="79">
        <f t="shared" si="36"/>
        <v>1</v>
      </c>
      <c r="BT28" s="79">
        <f t="shared" si="37"/>
        <v>1</v>
      </c>
      <c r="BU28" s="79">
        <f t="shared" si="38"/>
        <v>1</v>
      </c>
      <c r="BV28" s="79">
        <f t="shared" si="39"/>
        <v>1</v>
      </c>
      <c r="BW28" s="79">
        <f t="shared" si="40"/>
        <v>1</v>
      </c>
      <c r="BX28" s="79">
        <f t="shared" si="41"/>
        <v>1</v>
      </c>
      <c r="BY28" s="79">
        <f t="shared" si="42"/>
        <v>1</v>
      </c>
      <c r="BZ28" s="79">
        <f t="shared" si="43"/>
        <v>1</v>
      </c>
      <c r="CA28" s="79">
        <f t="shared" si="44"/>
        <v>1</v>
      </c>
      <c r="CB28" s="79">
        <f t="shared" si="45"/>
        <v>1</v>
      </c>
      <c r="CC28" s="79">
        <f t="shared" si="46"/>
        <v>1</v>
      </c>
      <c r="CD28" s="79">
        <f t="shared" si="47"/>
        <v>1</v>
      </c>
      <c r="CE28" s="79">
        <f t="shared" si="48"/>
        <v>1</v>
      </c>
      <c r="CF28" s="79">
        <f t="shared" si="49"/>
        <v>1</v>
      </c>
      <c r="CG28" s="79">
        <f t="shared" si="50"/>
        <v>1</v>
      </c>
      <c r="CH28" s="79">
        <f t="shared" si="51"/>
        <v>1</v>
      </c>
      <c r="CI28" s="79">
        <f t="shared" si="52"/>
        <v>1</v>
      </c>
      <c r="CJ28" s="79">
        <f t="shared" si="53"/>
        <v>1</v>
      </c>
      <c r="CK28" s="79">
        <f t="shared" si="54"/>
        <v>1</v>
      </c>
      <c r="CL28" s="79">
        <f t="shared" si="55"/>
        <v>1</v>
      </c>
      <c r="CM28" s="79">
        <f t="shared" si="56"/>
        <v>1</v>
      </c>
      <c r="CN28" s="79">
        <f t="shared" si="57"/>
        <v>1</v>
      </c>
      <c r="CO28" s="79">
        <f t="shared" si="58"/>
        <v>1</v>
      </c>
      <c r="CP28" s="79">
        <f t="shared" si="59"/>
        <v>1</v>
      </c>
      <c r="CQ28" s="79">
        <f t="shared" si="60"/>
        <v>1</v>
      </c>
      <c r="CR28" s="79">
        <f t="shared" si="61"/>
        <v>1</v>
      </c>
      <c r="CS28" s="79">
        <f t="shared" si="62"/>
        <v>1</v>
      </c>
      <c r="CT28" s="79">
        <f t="shared" si="63"/>
        <v>1</v>
      </c>
      <c r="CU28" s="79">
        <f t="shared" si="64"/>
        <v>1</v>
      </c>
      <c r="CV28" s="79">
        <f t="shared" si="65"/>
        <v>1</v>
      </c>
      <c r="CW28" s="79">
        <f t="shared" si="66"/>
        <v>1</v>
      </c>
      <c r="CX28" s="79">
        <f t="shared" si="67"/>
        <v>1</v>
      </c>
      <c r="CY28" s="79">
        <f t="shared" si="68"/>
        <v>1</v>
      </c>
      <c r="CZ28" s="79">
        <f t="shared" si="69"/>
        <v>1</v>
      </c>
      <c r="DB28" s="83">
        <f t="shared" si="70"/>
        <v>1</v>
      </c>
      <c r="DC28" s="83">
        <f t="shared" si="71"/>
        <v>1</v>
      </c>
      <c r="DD28" s="83">
        <f t="shared" si="72"/>
        <v>1</v>
      </c>
      <c r="DE28" s="83">
        <f t="shared" si="73"/>
        <v>1</v>
      </c>
      <c r="DF28" s="83">
        <f t="shared" si="74"/>
        <v>1</v>
      </c>
      <c r="DG28" s="83">
        <f t="shared" si="75"/>
        <v>1</v>
      </c>
      <c r="DH28" s="83">
        <f t="shared" si="76"/>
        <v>1</v>
      </c>
      <c r="DI28" s="83">
        <f t="shared" si="77"/>
        <v>1</v>
      </c>
      <c r="DJ28" s="83">
        <f t="shared" si="78"/>
        <v>1</v>
      </c>
      <c r="DK28" s="83">
        <f t="shared" si="79"/>
        <v>1</v>
      </c>
      <c r="DL28" s="83">
        <f t="shared" si="80"/>
        <v>1</v>
      </c>
      <c r="DM28" s="83">
        <f t="shared" si="81"/>
        <v>1</v>
      </c>
      <c r="DO28" s="83">
        <f t="shared" si="19"/>
        <v>1</v>
      </c>
      <c r="DP28" s="83">
        <f t="shared" si="20"/>
        <v>1</v>
      </c>
      <c r="DQ28" s="83">
        <f t="shared" si="21"/>
        <v>1</v>
      </c>
      <c r="DR28" s="83">
        <f t="shared" si="22"/>
        <v>1</v>
      </c>
      <c r="DS28" s="83">
        <f t="shared" si="23"/>
        <v>1</v>
      </c>
      <c r="DT28" s="83">
        <f t="shared" si="24"/>
        <v>1</v>
      </c>
      <c r="DU28" s="83">
        <f t="shared" si="25"/>
        <v>1</v>
      </c>
      <c r="DV28" s="83">
        <f t="shared" si="26"/>
        <v>1</v>
      </c>
      <c r="DW28" s="83">
        <f t="shared" si="27"/>
        <v>1</v>
      </c>
      <c r="DX28" s="83">
        <f t="shared" si="28"/>
        <v>1</v>
      </c>
      <c r="DY28" s="83">
        <f t="shared" si="29"/>
        <v>1</v>
      </c>
      <c r="DZ28" s="83">
        <f t="shared" si="30"/>
        <v>1</v>
      </c>
      <c r="EB28" s="115"/>
      <c r="EC28" s="36">
        <f t="shared" si="82"/>
        <v>0</v>
      </c>
      <c r="ED28" s="36">
        <f t="shared" si="31"/>
        <v>0</v>
      </c>
      <c r="EE28" s="36">
        <f t="shared" si="31"/>
        <v>0</v>
      </c>
      <c r="EF28" s="36">
        <f t="shared" si="31"/>
        <v>0</v>
      </c>
      <c r="EG28" s="36">
        <f t="shared" si="31"/>
        <v>0</v>
      </c>
      <c r="EH28" s="36">
        <f t="shared" si="31"/>
        <v>0</v>
      </c>
      <c r="EI28" s="36">
        <f t="shared" si="31"/>
        <v>0</v>
      </c>
      <c r="EJ28" s="36">
        <f t="shared" si="31"/>
        <v>0</v>
      </c>
      <c r="EK28" s="36">
        <f t="shared" si="31"/>
        <v>0</v>
      </c>
      <c r="EL28" s="36">
        <f t="shared" si="31"/>
        <v>0</v>
      </c>
      <c r="EM28" s="36">
        <f t="shared" si="31"/>
        <v>0</v>
      </c>
      <c r="EO28" s="115"/>
      <c r="EP28" s="36">
        <f t="shared" si="83"/>
        <v>0</v>
      </c>
      <c r="EQ28" s="36">
        <f t="shared" si="84"/>
        <v>0</v>
      </c>
      <c r="ER28" s="36">
        <f t="shared" si="85"/>
        <v>0</v>
      </c>
      <c r="ES28" s="36">
        <f t="shared" si="86"/>
        <v>0</v>
      </c>
      <c r="ET28" s="36">
        <f t="shared" si="87"/>
        <v>0</v>
      </c>
      <c r="EU28" s="36">
        <f t="shared" si="88"/>
        <v>0</v>
      </c>
      <c r="EV28" s="36">
        <f t="shared" si="89"/>
        <v>0</v>
      </c>
      <c r="EW28" s="36">
        <f t="shared" si="90"/>
        <v>0</v>
      </c>
      <c r="EX28" s="36">
        <f t="shared" si="91"/>
        <v>0</v>
      </c>
      <c r="EY28" s="36">
        <f t="shared" si="92"/>
        <v>0</v>
      </c>
      <c r="EZ28" s="36">
        <f t="shared" si="93"/>
        <v>0</v>
      </c>
    </row>
    <row r="29" spans="1:156" s="36" customFormat="1" ht="16" x14ac:dyDescent="0.2">
      <c r="A29" s="50"/>
      <c r="B29" s="56" t="s">
        <v>41</v>
      </c>
      <c r="C29" s="49" t="s">
        <v>70</v>
      </c>
      <c r="D29" s="57">
        <v>45171</v>
      </c>
      <c r="E29" s="57">
        <v>51500</v>
      </c>
      <c r="F29" s="58">
        <v>115000</v>
      </c>
      <c r="G29" s="56" t="s">
        <v>98</v>
      </c>
      <c r="H29" s="59">
        <v>736</v>
      </c>
      <c r="I29" s="59" t="s">
        <v>15</v>
      </c>
      <c r="J29" s="60">
        <v>0.2</v>
      </c>
      <c r="K29" s="60">
        <v>0.1</v>
      </c>
      <c r="L29" s="61"/>
      <c r="M29" s="62">
        <f t="shared" si="13"/>
        <v>1</v>
      </c>
      <c r="N29" s="63">
        <f t="shared" si="14"/>
        <v>9583.3333333333339</v>
      </c>
      <c r="O29" s="63">
        <f t="shared" si="15"/>
        <v>958.33333333333348</v>
      </c>
      <c r="P29" s="63">
        <f t="shared" si="16"/>
        <v>1916.666666666667</v>
      </c>
      <c r="Q29" s="63">
        <f t="shared" si="33"/>
        <v>12458.33</v>
      </c>
      <c r="R29" s="111"/>
      <c r="S29" s="64">
        <f>ROUND(IF(AND($D29&lt;S$10,$E29&gt;S$12),$Q29,IF(AND($D29&gt;=S$10,$D29&lt;=S$12),$Q29*(S$13+1-DAY($D29))/S$13,IF(AND($E29&gt;=S$10,$E29&lt;=S$12),$Q29*DAY($E29)/S$13,0))),2)</f>
        <v>12458.33</v>
      </c>
      <c r="T29" s="64">
        <f>ROUND(IF(AND($D29&lt;T$10,$E29&gt;T$12),$Q29,IF(AND($D29&gt;=T$10,$D29&lt;=T$12),$Q29*(T$13+1-DAY($D29))/T$13,IF(AND($E29&gt;=T$10,$E29&lt;=T$12),$Q29*DAY($E29)/T$13,0))),2)</f>
        <v>12458.33</v>
      </c>
      <c r="U29" s="64">
        <f>ROUND(IF(AND($D29&lt;U$10,$E29&gt;U$12),$Q29,IF(AND($D29&gt;=U$10,$D29&lt;=U$12),$Q29*(U$13+1-DAY($D29))/U$13,IF(AND($E29&gt;=U$10,$E29&lt;=U$12),$Q29*DAY($E29)/U$13,0))),2)</f>
        <v>12458.33</v>
      </c>
      <c r="V29" s="64">
        <f>ROUND(IF(AND($D29&lt;V$10,$E29&gt;V$12),$Q29,IF(AND($D29&gt;=V$10,$D29&lt;=V$12),$Q29*(V$13+1-DAY($D29))/V$13,IF(AND($E29&gt;=V$10,$E29&lt;=V$12),$Q29*DAY($E29)/V$13,0))),2)</f>
        <v>12458.33</v>
      </c>
      <c r="W29" s="64">
        <f>ROUND(IF(AND($D29&lt;W$10,$E29&gt;W$12),$Q29,IF(AND($D29&gt;=W$10,$D29&lt;=W$12),$Q29*(W$13+1-DAY($D29))/W$13,IF(AND($E29&gt;=W$10,$E29&lt;=W$12),$Q29*DAY($E29)/W$13,0))),2)</f>
        <v>12458.33</v>
      </c>
      <c r="X29" s="64">
        <f>ROUND(IF(AND($D29&lt;X$10,$E29&gt;X$12),$Q29,IF(AND($D29&gt;=X$10,$D29&lt;=X$12),$Q29*(X$13+1-DAY($D29))/X$13,IF(AND($E29&gt;=X$10,$E29&lt;=X$12),$Q29*DAY($E29)/X$13,0))),2)</f>
        <v>12458.33</v>
      </c>
      <c r="Y29" s="64">
        <f>ROUND(IF(AND($D29&lt;Y$10,$E29&gt;Y$12),$Q29,IF(AND($D29&gt;=Y$10,$D29&lt;=Y$12),$Q29*(Y$13+1-DAY($D29))/Y$13,IF(AND($E29&gt;=Y$10,$E29&lt;=Y$12),$Q29*DAY($E29)/Y$13,0))),2)</f>
        <v>12458.33</v>
      </c>
      <c r="Z29" s="64">
        <f>ROUND(IF(AND($D29&lt;Z$10,$E29&gt;Z$12),$Q29,IF(AND($D29&gt;=Z$10,$D29&lt;=Z$12),$Q29*(Z$13+1-DAY($D29))/Z$13,IF(AND($E29&gt;=Z$10,$E29&lt;=Z$12),$Q29*DAY($E29)/Z$13,0))),2)</f>
        <v>12458.33</v>
      </c>
      <c r="AA29" s="64">
        <f>ROUND(IF(AND($D29&lt;AA$10,$E29&gt;AA$12),$Q29,IF(AND($D29&gt;=AA$10,$D29&lt;=AA$12),$Q29*(AA$13+1-DAY($D29))/AA$13,IF(AND($E29&gt;=AA$10,$E29&lt;=AA$12),$Q29*DAY($E29)/AA$13,0))),2)</f>
        <v>12458.33</v>
      </c>
      <c r="AB29" s="64">
        <f>ROUND(IF(AND($D29&lt;AB$10,$E29&gt;AB$12),$Q29,IF(AND($D29&gt;=AB$10,$D29&lt;=AB$12),$Q29*(AB$13+1-DAY($D29))/AB$13,IF(AND($E29&gt;=AB$10,$E29&lt;=AB$12),$Q29*DAY($E29)/AB$13,0))),2)</f>
        <v>12458.33</v>
      </c>
      <c r="AC29" s="64">
        <f>ROUND(IF(AND($D29&lt;AC$10,$E29&gt;AC$12),$Q29,IF(AND($D29&gt;=AC$10,$D29&lt;=AC$12),$Q29*(AC$13+1-DAY($D29))/AC$13,IF(AND($E29&gt;=AC$10,$E29&lt;=AC$12),$Q29*DAY($E29)/AC$13,0))),2)</f>
        <v>12458.33</v>
      </c>
      <c r="AD29" s="64">
        <f>ROUND(IF(AND($D29&lt;AD$10,$E29&gt;AD$12),$Q29,IF(AND($D29&gt;=AD$10,$D29&lt;=AD$12),$Q29*(AD$13+1-DAY($D29))/AD$13,IF(AND($E29&gt;=AD$10,$E29&lt;=AD$12),$Q29*DAY($E29)/AD$13,0))),2)</f>
        <v>12458.33</v>
      </c>
      <c r="AE29" s="64">
        <f>ROUND(IF(AND($D29&lt;AE$10,$E29&gt;AE$12),$Q29,IF(AND($D29&gt;=AE$10,$D29&lt;=AE$12),$Q29*(AE$13+1-DAY($D29))/AE$13,IF(AND($E29&gt;=AE$10,$E29&lt;=AE$12),$Q29*DAY($E29)/AE$13,0))),2)</f>
        <v>12458.33</v>
      </c>
      <c r="AF29" s="64">
        <f>ROUND(IF(AND($D29&lt;AF$10,$E29&gt;AF$12),$Q29,IF(AND($D29&gt;=AF$10,$D29&lt;=AF$12),$Q29*(AF$13+1-DAY($D29))/AF$13,IF(AND($E29&gt;=AF$10,$E29&lt;=AF$12),$Q29*DAY($E29)/AF$13,0))),2)</f>
        <v>12458.33</v>
      </c>
      <c r="AG29" s="64">
        <f>ROUND(IF(AND($D29&lt;AG$10,$E29&gt;AG$12),$Q29,IF(AND($D29&gt;=AG$10,$D29&lt;=AG$12),$Q29*(AG$13+1-DAY($D29))/AG$13,IF(AND($E29&gt;=AG$10,$E29&lt;=AG$12),$Q29*DAY($E29)/AG$13,0))),2)</f>
        <v>12458.33</v>
      </c>
      <c r="AH29" s="64">
        <f>ROUND(IF(AND($D29&lt;AH$10,$E29&gt;AH$12),$Q29,IF(AND($D29&gt;=AH$10,$D29&lt;=AH$12),$Q29*(AH$13+1-DAY($D29))/AH$13,IF(AND($E29&gt;=AH$10,$E29&lt;=AH$12),$Q29*DAY($E29)/AH$13,0))),2)</f>
        <v>12458.33</v>
      </c>
      <c r="AI29" s="64">
        <f>ROUND(IF(AND($D29&lt;AI$10,$E29&gt;AI$12),$Q29,IF(AND($D29&gt;=AI$10,$D29&lt;=AI$12),$Q29*(AI$13+1-DAY($D29))/AI$13,IF(AND($E29&gt;=AI$10,$E29&lt;=AI$12),$Q29*DAY($E29)/AI$13,0))),2)</f>
        <v>12458.33</v>
      </c>
      <c r="AJ29" s="64">
        <f>ROUND(IF(AND($D29&lt;AJ$10,$E29&gt;AJ$12),$Q29,IF(AND($D29&gt;=AJ$10,$D29&lt;=AJ$12),$Q29*(AJ$13+1-DAY($D29))/AJ$13,IF(AND($E29&gt;=AJ$10,$E29&lt;=AJ$12),$Q29*DAY($E29)/AJ$13,0))),2)</f>
        <v>12458.33</v>
      </c>
      <c r="AK29" s="64">
        <f>ROUND(IF(AND($D29&lt;AK$10,$E29&gt;AK$12),$Q29,IF(AND($D29&gt;=AK$10,$D29&lt;=AK$12),$Q29*(AK$13+1-DAY($D29))/AK$13,IF(AND($E29&gt;=AK$10,$E29&lt;=AK$12),$Q29*DAY($E29)/AK$13,0))),2)</f>
        <v>12458.33</v>
      </c>
      <c r="AL29" s="64">
        <f>ROUND(IF(AND($D29&lt;AL$10,$E29&gt;AL$12),$Q29,IF(AND($D29&gt;=AL$10,$D29&lt;=AL$12),$Q29*(AL$13+1-DAY($D29))/AL$13,IF(AND($E29&gt;=AL$10,$E29&lt;=AL$12),$Q29*DAY($E29)/AL$13,0))),2)</f>
        <v>12458.33</v>
      </c>
      <c r="AM29" s="64">
        <f>ROUND(IF(AND($D29&lt;AM$10,$E29&gt;AM$12),$Q29,IF(AND($D29&gt;=AM$10,$D29&lt;=AM$12),$Q29*(AM$13+1-DAY($D29))/AM$13,IF(AND($E29&gt;=AM$10,$E29&lt;=AM$12),$Q29*DAY($E29)/AM$13,0))),2)</f>
        <v>12458.33</v>
      </c>
      <c r="AN29" s="64">
        <f>ROUND(IF(AND($D29&lt;AN$10,$E29&gt;AN$12),$Q29,IF(AND($D29&gt;=AN$10,$D29&lt;=AN$12),$Q29*(AN$13+1-DAY($D29))/AN$13,IF(AND($E29&gt;=AN$10,$E29&lt;=AN$12),$Q29*DAY($E29)/AN$13,0))),2)</f>
        <v>12458.33</v>
      </c>
      <c r="AO29" s="64">
        <f>ROUND(IF(AND($D29&lt;AO$10,$E29&gt;AO$12),$Q29,IF(AND($D29&gt;=AO$10,$D29&lt;=AO$12),$Q29*(AO$13+1-DAY($D29))/AO$13,IF(AND($E29&gt;=AO$10,$E29&lt;=AO$12),$Q29*DAY($E29)/AO$13,0))),2)</f>
        <v>12458.33</v>
      </c>
      <c r="AP29" s="64">
        <f>ROUND(IF(AND($D29&lt;AP$10,$E29&gt;AP$12),$Q29,IF(AND($D29&gt;=AP$10,$D29&lt;=AP$12),$Q29*(AP$13+1-DAY($D29))/AP$13,IF(AND($E29&gt;=AP$10,$E29&lt;=AP$12),$Q29*DAY($E29)/AP$13,0))),2)</f>
        <v>12458.33</v>
      </c>
      <c r="AQ29" s="64">
        <f>ROUND(IF(AND($D29&lt;AQ$10,$E29&gt;AQ$12),$Q29,IF(AND($D29&gt;=AQ$10,$D29&lt;=AQ$12),$Q29*(AQ$13+1-DAY($D29))/AQ$13,IF(AND($E29&gt;=AQ$10,$E29&lt;=AQ$12),$Q29*DAY($E29)/AQ$13,0))),2)</f>
        <v>12458.33</v>
      </c>
      <c r="AR29" s="64">
        <f>ROUND(IF(AND($D29&lt;AR$10,$E29&gt;AR$12),$Q29,IF(AND($D29&gt;=AR$10,$D29&lt;=AR$12),$Q29*(AR$13+1-DAY($D29))/AR$13,IF(AND($E29&gt;=AR$10,$E29&lt;=AR$12),$Q29*DAY($E29)/AR$13,0))),2)</f>
        <v>12458.33</v>
      </c>
      <c r="AS29" s="64">
        <f>ROUND(IF(AND($D29&lt;AS$10,$E29&gt;AS$12),$Q29,IF(AND($D29&gt;=AS$10,$D29&lt;=AS$12),$Q29*(AS$13+1-DAY($D29))/AS$13,IF(AND($E29&gt;=AS$10,$E29&lt;=AS$12),$Q29*DAY($E29)/AS$13,0))),2)</f>
        <v>12458.33</v>
      </c>
      <c r="AT29" s="64">
        <f>ROUND(IF(AND($D29&lt;AT$10,$E29&gt;AT$12),$Q29,IF(AND($D29&gt;=AT$10,$D29&lt;=AT$12),$Q29*(AT$13+1-DAY($D29))/AT$13,IF(AND($E29&gt;=AT$10,$E29&lt;=AT$12),$Q29*DAY($E29)/AT$13,0))),2)</f>
        <v>12458.33</v>
      </c>
      <c r="AU29" s="64">
        <f>ROUND(IF(AND($D29&lt;AU$10,$E29&gt;AU$12),$Q29,IF(AND($D29&gt;=AU$10,$D29&lt;=AU$12),$Q29*(AU$13+1-DAY($D29))/AU$13,IF(AND($E29&gt;=AU$10,$E29&lt;=AU$12),$Q29*DAY($E29)/AU$13,0))),2)</f>
        <v>12458.33</v>
      </c>
      <c r="AV29" s="64">
        <f>ROUND(IF(AND($D29&lt;AV$10,$E29&gt;AV$12),$Q29,IF(AND($D29&gt;=AV$10,$D29&lt;=AV$12),$Q29*(AV$13+1-DAY($D29))/AV$13,IF(AND($E29&gt;=AV$10,$E29&lt;=AV$12),$Q29*DAY($E29)/AV$13,0))),2)</f>
        <v>12458.33</v>
      </c>
      <c r="AW29" s="64">
        <f>ROUND(IF(AND($D29&lt;AW$10,$E29&gt;AW$12),$Q29,IF(AND($D29&gt;=AW$10,$D29&lt;=AW$12),$Q29*(AW$13+1-DAY($D29))/AW$13,IF(AND($E29&gt;=AW$10,$E29&lt;=AW$12),$Q29*DAY($E29)/AW$13,0))),2)</f>
        <v>12458.33</v>
      </c>
      <c r="AX29" s="64">
        <f>ROUND(IF(AND($D29&lt;AX$10,$E29&gt;AX$12),$Q29,IF(AND($D29&gt;=AX$10,$D29&lt;=AX$12),$Q29*(AX$13+1-DAY($D29))/AX$13,IF(AND($E29&gt;=AX$10,$E29&lt;=AX$12),$Q29*DAY($E29)/AX$13,0))),2)</f>
        <v>12458.33</v>
      </c>
      <c r="AY29" s="64">
        <f>ROUND(IF(AND($D29&lt;AY$10,$E29&gt;AY$12),$Q29,IF(AND($D29&gt;=AY$10,$D29&lt;=AY$12),$Q29*(AY$13+1-DAY($D29))/AY$13,IF(AND($E29&gt;=AY$10,$E29&lt;=AY$12),$Q29*DAY($E29)/AY$13,0))),2)</f>
        <v>12458.33</v>
      </c>
      <c r="AZ29" s="64">
        <f>ROUND(IF(AND($D29&lt;AZ$10,$E29&gt;AZ$12),$Q29,IF(AND($D29&gt;=AZ$10,$D29&lt;=AZ$12),$Q29*(AZ$13+1-DAY($D29))/AZ$13,IF(AND($E29&gt;=AZ$10,$E29&lt;=AZ$12),$Q29*DAY($E29)/AZ$13,0))),2)</f>
        <v>12458.33</v>
      </c>
      <c r="BA29" s="64">
        <f>ROUND(IF(AND($D29&lt;BA$10,$E29&gt;BA$12),$Q29,IF(AND($D29&gt;=BA$10,$D29&lt;=BA$12),$Q29*(BA$13+1-DAY($D29))/BA$13,IF(AND($E29&gt;=BA$10,$E29&lt;=BA$12),$Q29*DAY($E29)/BA$13,0))),2)</f>
        <v>12458.33</v>
      </c>
      <c r="BB29" s="64">
        <f>ROUND(IF(AND($D29&lt;BB$10,$E29&gt;BB$12),$Q29,IF(AND($D29&gt;=BB$10,$D29&lt;=BB$12),$Q29*(BB$13+1-DAY($D29))/BB$13,IF(AND($E29&gt;=BB$10,$E29&lt;=BB$12),$Q29*DAY($E29)/BB$13,0))),2)</f>
        <v>12458.33</v>
      </c>
      <c r="BC29" s="108"/>
      <c r="BD29" s="64">
        <f t="shared" si="94"/>
        <v>37374.99</v>
      </c>
      <c r="BE29" s="64">
        <f t="shared" si="94"/>
        <v>37374.99</v>
      </c>
      <c r="BF29" s="64">
        <f t="shared" si="94"/>
        <v>37374.99</v>
      </c>
      <c r="BG29" s="64">
        <f t="shared" si="94"/>
        <v>37374.99</v>
      </c>
      <c r="BH29" s="64">
        <f t="shared" si="94"/>
        <v>37374.99</v>
      </c>
      <c r="BI29" s="64">
        <f t="shared" si="94"/>
        <v>37374.99</v>
      </c>
      <c r="BJ29" s="64">
        <f t="shared" si="94"/>
        <v>37374.99</v>
      </c>
      <c r="BK29" s="64">
        <f t="shared" si="94"/>
        <v>37374.99</v>
      </c>
      <c r="BL29" s="64">
        <f t="shared" si="94"/>
        <v>37374.99</v>
      </c>
      <c r="BM29" s="64">
        <f t="shared" si="94"/>
        <v>37374.99</v>
      </c>
      <c r="BN29" s="64">
        <f t="shared" si="94"/>
        <v>37374.99</v>
      </c>
      <c r="BO29" s="64">
        <f t="shared" si="94"/>
        <v>37374.99</v>
      </c>
      <c r="BP29" s="65"/>
      <c r="BQ29" s="79">
        <f t="shared" si="34"/>
        <v>1</v>
      </c>
      <c r="BR29" s="79">
        <f t="shared" si="35"/>
        <v>1</v>
      </c>
      <c r="BS29" s="79">
        <f t="shared" si="36"/>
        <v>1</v>
      </c>
      <c r="BT29" s="79">
        <f t="shared" si="37"/>
        <v>1</v>
      </c>
      <c r="BU29" s="79">
        <f t="shared" si="38"/>
        <v>1</v>
      </c>
      <c r="BV29" s="79">
        <f t="shared" si="39"/>
        <v>1</v>
      </c>
      <c r="BW29" s="79">
        <f t="shared" si="40"/>
        <v>1</v>
      </c>
      <c r="BX29" s="79">
        <f t="shared" si="41"/>
        <v>1</v>
      </c>
      <c r="BY29" s="79">
        <f t="shared" si="42"/>
        <v>1</v>
      </c>
      <c r="BZ29" s="79">
        <f t="shared" si="43"/>
        <v>1</v>
      </c>
      <c r="CA29" s="79">
        <f t="shared" si="44"/>
        <v>1</v>
      </c>
      <c r="CB29" s="79">
        <f t="shared" si="45"/>
        <v>1</v>
      </c>
      <c r="CC29" s="79">
        <f t="shared" si="46"/>
        <v>1</v>
      </c>
      <c r="CD29" s="79">
        <f t="shared" si="47"/>
        <v>1</v>
      </c>
      <c r="CE29" s="79">
        <f t="shared" si="48"/>
        <v>1</v>
      </c>
      <c r="CF29" s="79">
        <f t="shared" si="49"/>
        <v>1</v>
      </c>
      <c r="CG29" s="79">
        <f t="shared" si="50"/>
        <v>1</v>
      </c>
      <c r="CH29" s="79">
        <f t="shared" si="51"/>
        <v>1</v>
      </c>
      <c r="CI29" s="79">
        <f t="shared" si="52"/>
        <v>1</v>
      </c>
      <c r="CJ29" s="79">
        <f t="shared" si="53"/>
        <v>1</v>
      </c>
      <c r="CK29" s="79">
        <f t="shared" si="54"/>
        <v>1</v>
      </c>
      <c r="CL29" s="79">
        <f t="shared" si="55"/>
        <v>1</v>
      </c>
      <c r="CM29" s="79">
        <f t="shared" si="56"/>
        <v>1</v>
      </c>
      <c r="CN29" s="79">
        <f t="shared" si="57"/>
        <v>1</v>
      </c>
      <c r="CO29" s="79">
        <f t="shared" si="58"/>
        <v>1</v>
      </c>
      <c r="CP29" s="79">
        <f t="shared" si="59"/>
        <v>1</v>
      </c>
      <c r="CQ29" s="79">
        <f t="shared" si="60"/>
        <v>1</v>
      </c>
      <c r="CR29" s="79">
        <f t="shared" si="61"/>
        <v>1</v>
      </c>
      <c r="CS29" s="79">
        <f t="shared" si="62"/>
        <v>1</v>
      </c>
      <c r="CT29" s="79">
        <f t="shared" si="63"/>
        <v>1</v>
      </c>
      <c r="CU29" s="79">
        <f t="shared" si="64"/>
        <v>1</v>
      </c>
      <c r="CV29" s="79">
        <f t="shared" si="65"/>
        <v>1</v>
      </c>
      <c r="CW29" s="79">
        <f t="shared" si="66"/>
        <v>1</v>
      </c>
      <c r="CX29" s="79">
        <f t="shared" si="67"/>
        <v>1</v>
      </c>
      <c r="CY29" s="79">
        <f t="shared" si="68"/>
        <v>1</v>
      </c>
      <c r="CZ29" s="79">
        <f t="shared" si="69"/>
        <v>1</v>
      </c>
      <c r="DB29" s="83">
        <f t="shared" si="70"/>
        <v>1</v>
      </c>
      <c r="DC29" s="83">
        <f t="shared" si="71"/>
        <v>1</v>
      </c>
      <c r="DD29" s="83">
        <f t="shared" si="72"/>
        <v>1</v>
      </c>
      <c r="DE29" s="83">
        <f t="shared" si="73"/>
        <v>1</v>
      </c>
      <c r="DF29" s="83">
        <f t="shared" si="74"/>
        <v>1</v>
      </c>
      <c r="DG29" s="83">
        <f t="shared" si="75"/>
        <v>1</v>
      </c>
      <c r="DH29" s="83">
        <f t="shared" si="76"/>
        <v>1</v>
      </c>
      <c r="DI29" s="83">
        <f t="shared" si="77"/>
        <v>1</v>
      </c>
      <c r="DJ29" s="83">
        <f t="shared" si="78"/>
        <v>1</v>
      </c>
      <c r="DK29" s="83">
        <f t="shared" si="79"/>
        <v>1</v>
      </c>
      <c r="DL29" s="83">
        <f t="shared" si="80"/>
        <v>1</v>
      </c>
      <c r="DM29" s="83">
        <f t="shared" si="81"/>
        <v>1</v>
      </c>
      <c r="DO29" s="83">
        <f t="shared" si="19"/>
        <v>1</v>
      </c>
      <c r="DP29" s="83">
        <f t="shared" si="20"/>
        <v>1</v>
      </c>
      <c r="DQ29" s="83">
        <f t="shared" si="21"/>
        <v>1</v>
      </c>
      <c r="DR29" s="83">
        <f t="shared" si="22"/>
        <v>1</v>
      </c>
      <c r="DS29" s="83">
        <f t="shared" si="23"/>
        <v>1</v>
      </c>
      <c r="DT29" s="83">
        <f t="shared" si="24"/>
        <v>1</v>
      </c>
      <c r="DU29" s="83">
        <f t="shared" si="25"/>
        <v>1</v>
      </c>
      <c r="DV29" s="83">
        <f t="shared" si="26"/>
        <v>1</v>
      </c>
      <c r="DW29" s="83">
        <f t="shared" si="27"/>
        <v>1</v>
      </c>
      <c r="DX29" s="83">
        <f t="shared" si="28"/>
        <v>1</v>
      </c>
      <c r="DY29" s="83">
        <f t="shared" si="29"/>
        <v>1</v>
      </c>
      <c r="DZ29" s="83">
        <f t="shared" si="30"/>
        <v>1</v>
      </c>
      <c r="EB29" s="115"/>
      <c r="EC29" s="36">
        <f t="shared" si="82"/>
        <v>0</v>
      </c>
      <c r="ED29" s="36">
        <f t="shared" si="31"/>
        <v>0</v>
      </c>
      <c r="EE29" s="36">
        <f t="shared" si="31"/>
        <v>0</v>
      </c>
      <c r="EF29" s="36">
        <f t="shared" si="31"/>
        <v>0</v>
      </c>
      <c r="EG29" s="36">
        <f t="shared" si="31"/>
        <v>0</v>
      </c>
      <c r="EH29" s="36">
        <f t="shared" si="31"/>
        <v>0</v>
      </c>
      <c r="EI29" s="36">
        <f t="shared" si="31"/>
        <v>0</v>
      </c>
      <c r="EJ29" s="36">
        <f t="shared" si="31"/>
        <v>0</v>
      </c>
      <c r="EK29" s="36">
        <f t="shared" si="31"/>
        <v>0</v>
      </c>
      <c r="EL29" s="36">
        <f t="shared" si="31"/>
        <v>0</v>
      </c>
      <c r="EM29" s="36">
        <f t="shared" si="31"/>
        <v>0</v>
      </c>
      <c r="EO29" s="115"/>
      <c r="EP29" s="36">
        <f t="shared" si="83"/>
        <v>0</v>
      </c>
      <c r="EQ29" s="36">
        <f t="shared" si="84"/>
        <v>0</v>
      </c>
      <c r="ER29" s="36">
        <f t="shared" si="85"/>
        <v>0</v>
      </c>
      <c r="ES29" s="36">
        <f t="shared" si="86"/>
        <v>0</v>
      </c>
      <c r="ET29" s="36">
        <f t="shared" si="87"/>
        <v>0</v>
      </c>
      <c r="EU29" s="36">
        <f t="shared" si="88"/>
        <v>0</v>
      </c>
      <c r="EV29" s="36">
        <f t="shared" si="89"/>
        <v>0</v>
      </c>
      <c r="EW29" s="36">
        <f t="shared" si="90"/>
        <v>0</v>
      </c>
      <c r="EX29" s="36">
        <f t="shared" si="91"/>
        <v>0</v>
      </c>
      <c r="EY29" s="36">
        <f t="shared" si="92"/>
        <v>0</v>
      </c>
      <c r="EZ29" s="36">
        <f t="shared" si="93"/>
        <v>0</v>
      </c>
    </row>
    <row r="30" spans="1:156" s="36" customFormat="1" ht="16" x14ac:dyDescent="0.2">
      <c r="A30" s="50"/>
      <c r="B30" s="56" t="s">
        <v>51</v>
      </c>
      <c r="C30" s="49" t="s">
        <v>16</v>
      </c>
      <c r="D30" s="57">
        <v>45176</v>
      </c>
      <c r="E30" s="57">
        <v>51500</v>
      </c>
      <c r="F30" s="58">
        <v>100000</v>
      </c>
      <c r="G30" s="56" t="s">
        <v>88</v>
      </c>
      <c r="H30" s="59">
        <v>683</v>
      </c>
      <c r="I30" s="59" t="s">
        <v>15</v>
      </c>
      <c r="J30" s="60">
        <v>0.2</v>
      </c>
      <c r="K30" s="60">
        <v>0.1</v>
      </c>
      <c r="L30" s="61"/>
      <c r="M30" s="62">
        <f t="shared" si="13"/>
        <v>1</v>
      </c>
      <c r="N30" s="63">
        <f t="shared" si="14"/>
        <v>8333.3333333333339</v>
      </c>
      <c r="O30" s="63">
        <f t="shared" si="15"/>
        <v>833.33333333333348</v>
      </c>
      <c r="P30" s="63">
        <f t="shared" si="16"/>
        <v>1666.666666666667</v>
      </c>
      <c r="Q30" s="63">
        <f t="shared" si="33"/>
        <v>10833.33</v>
      </c>
      <c r="R30" s="111"/>
      <c r="S30" s="64">
        <f>ROUND(IF(AND($D30&lt;S$10,$E30&gt;S$12),$Q30,IF(AND($D30&gt;=S$10,$D30&lt;=S$12),$Q30*(S$13+1-DAY($D30))/S$13,IF(AND($E30&gt;=S$10,$E30&lt;=S$12),$Q30*DAY($E30)/S$13,0))),2)</f>
        <v>10833.33</v>
      </c>
      <c r="T30" s="64">
        <f>ROUND(IF(AND($D30&lt;T$10,$E30&gt;T$12),$Q30,IF(AND($D30&gt;=T$10,$D30&lt;=T$12),$Q30*(T$13+1-DAY($D30))/T$13,IF(AND($E30&gt;=T$10,$E30&lt;=T$12),$Q30*DAY($E30)/T$13,0))),2)</f>
        <v>10833.33</v>
      </c>
      <c r="U30" s="64">
        <f>ROUND(IF(AND($D30&lt;U$10,$E30&gt;U$12),$Q30,IF(AND($D30&gt;=U$10,$D30&lt;=U$12),$Q30*(U$13+1-DAY($D30))/U$13,IF(AND($E30&gt;=U$10,$E30&lt;=U$12),$Q30*DAY($E30)/U$13,0))),2)</f>
        <v>10833.33</v>
      </c>
      <c r="V30" s="64">
        <f>ROUND(IF(AND($D30&lt;V$10,$E30&gt;V$12),$Q30,IF(AND($D30&gt;=V$10,$D30&lt;=V$12),$Q30*(V$13+1-DAY($D30))/V$13,IF(AND($E30&gt;=V$10,$E30&lt;=V$12),$Q30*DAY($E30)/V$13,0))),2)</f>
        <v>10833.33</v>
      </c>
      <c r="W30" s="64">
        <f>ROUND(IF(AND($D30&lt;W$10,$E30&gt;W$12),$Q30,IF(AND($D30&gt;=W$10,$D30&lt;=W$12),$Q30*(W$13+1-DAY($D30))/W$13,IF(AND($E30&gt;=W$10,$E30&lt;=W$12),$Q30*DAY($E30)/W$13,0))),2)</f>
        <v>10833.33</v>
      </c>
      <c r="X30" s="64">
        <f>ROUND(IF(AND($D30&lt;X$10,$E30&gt;X$12),$Q30,IF(AND($D30&gt;=X$10,$D30&lt;=X$12),$Q30*(X$13+1-DAY($D30))/X$13,IF(AND($E30&gt;=X$10,$E30&lt;=X$12),$Q30*DAY($E30)/X$13,0))),2)</f>
        <v>10833.33</v>
      </c>
      <c r="Y30" s="64">
        <f>ROUND(IF(AND($D30&lt;Y$10,$E30&gt;Y$12),$Q30,IF(AND($D30&gt;=Y$10,$D30&lt;=Y$12),$Q30*(Y$13+1-DAY($D30))/Y$13,IF(AND($E30&gt;=Y$10,$E30&lt;=Y$12),$Q30*DAY($E30)/Y$13,0))),2)</f>
        <v>10833.33</v>
      </c>
      <c r="Z30" s="64">
        <f>ROUND(IF(AND($D30&lt;Z$10,$E30&gt;Z$12),$Q30,IF(AND($D30&gt;=Z$10,$D30&lt;=Z$12),$Q30*(Z$13+1-DAY($D30))/Z$13,IF(AND($E30&gt;=Z$10,$E30&lt;=Z$12),$Q30*DAY($E30)/Z$13,0))),2)</f>
        <v>10833.33</v>
      </c>
      <c r="AA30" s="64">
        <f>ROUND(IF(AND($D30&lt;AA$10,$E30&gt;AA$12),$Q30,IF(AND($D30&gt;=AA$10,$D30&lt;=AA$12),$Q30*(AA$13+1-DAY($D30))/AA$13,IF(AND($E30&gt;=AA$10,$E30&lt;=AA$12),$Q30*DAY($E30)/AA$13,0))),2)</f>
        <v>10833.33</v>
      </c>
      <c r="AB30" s="64">
        <f>ROUND(IF(AND($D30&lt;AB$10,$E30&gt;AB$12),$Q30,IF(AND($D30&gt;=AB$10,$D30&lt;=AB$12),$Q30*(AB$13+1-DAY($D30))/AB$13,IF(AND($E30&gt;=AB$10,$E30&lt;=AB$12),$Q30*DAY($E30)/AB$13,0))),2)</f>
        <v>10833.33</v>
      </c>
      <c r="AC30" s="64">
        <f>ROUND(IF(AND($D30&lt;AC$10,$E30&gt;AC$12),$Q30,IF(AND($D30&gt;=AC$10,$D30&lt;=AC$12),$Q30*(AC$13+1-DAY($D30))/AC$13,IF(AND($E30&gt;=AC$10,$E30&lt;=AC$12),$Q30*DAY($E30)/AC$13,0))),2)</f>
        <v>10833.33</v>
      </c>
      <c r="AD30" s="64">
        <f>ROUND(IF(AND($D30&lt;AD$10,$E30&gt;AD$12),$Q30,IF(AND($D30&gt;=AD$10,$D30&lt;=AD$12),$Q30*(AD$13+1-DAY($D30))/AD$13,IF(AND($E30&gt;=AD$10,$E30&lt;=AD$12),$Q30*DAY($E30)/AD$13,0))),2)</f>
        <v>10833.33</v>
      </c>
      <c r="AE30" s="64">
        <f>ROUND(IF(AND($D30&lt;AE$10,$E30&gt;AE$12),$Q30,IF(AND($D30&gt;=AE$10,$D30&lt;=AE$12),$Q30*(AE$13+1-DAY($D30))/AE$13,IF(AND($E30&gt;=AE$10,$E30&lt;=AE$12),$Q30*DAY($E30)/AE$13,0))),2)</f>
        <v>10833.33</v>
      </c>
      <c r="AF30" s="64">
        <f>ROUND(IF(AND($D30&lt;AF$10,$E30&gt;AF$12),$Q30,IF(AND($D30&gt;=AF$10,$D30&lt;=AF$12),$Q30*(AF$13+1-DAY($D30))/AF$13,IF(AND($E30&gt;=AF$10,$E30&lt;=AF$12),$Q30*DAY($E30)/AF$13,0))),2)</f>
        <v>10833.33</v>
      </c>
      <c r="AG30" s="64">
        <f>ROUND(IF(AND($D30&lt;AG$10,$E30&gt;AG$12),$Q30,IF(AND($D30&gt;=AG$10,$D30&lt;=AG$12),$Q30*(AG$13+1-DAY($D30))/AG$13,IF(AND($E30&gt;=AG$10,$E30&lt;=AG$12),$Q30*DAY($E30)/AG$13,0))),2)</f>
        <v>10833.33</v>
      </c>
      <c r="AH30" s="64">
        <f>ROUND(IF(AND($D30&lt;AH$10,$E30&gt;AH$12),$Q30,IF(AND($D30&gt;=AH$10,$D30&lt;=AH$12),$Q30*(AH$13+1-DAY($D30))/AH$13,IF(AND($E30&gt;=AH$10,$E30&lt;=AH$12),$Q30*DAY($E30)/AH$13,0))),2)</f>
        <v>10833.33</v>
      </c>
      <c r="AI30" s="64">
        <f>ROUND(IF(AND($D30&lt;AI$10,$E30&gt;AI$12),$Q30,IF(AND($D30&gt;=AI$10,$D30&lt;=AI$12),$Q30*(AI$13+1-DAY($D30))/AI$13,IF(AND($E30&gt;=AI$10,$E30&lt;=AI$12),$Q30*DAY($E30)/AI$13,0))),2)</f>
        <v>10833.33</v>
      </c>
      <c r="AJ30" s="64">
        <f>ROUND(IF(AND($D30&lt;AJ$10,$E30&gt;AJ$12),$Q30,IF(AND($D30&gt;=AJ$10,$D30&lt;=AJ$12),$Q30*(AJ$13+1-DAY($D30))/AJ$13,IF(AND($E30&gt;=AJ$10,$E30&lt;=AJ$12),$Q30*DAY($E30)/AJ$13,0))),2)</f>
        <v>10833.33</v>
      </c>
      <c r="AK30" s="64">
        <f>ROUND(IF(AND($D30&lt;AK$10,$E30&gt;AK$12),$Q30,IF(AND($D30&gt;=AK$10,$D30&lt;=AK$12),$Q30*(AK$13+1-DAY($D30))/AK$13,IF(AND($E30&gt;=AK$10,$E30&lt;=AK$12),$Q30*DAY($E30)/AK$13,0))),2)</f>
        <v>10833.33</v>
      </c>
      <c r="AL30" s="64">
        <f>ROUND(IF(AND($D30&lt;AL$10,$E30&gt;AL$12),$Q30,IF(AND($D30&gt;=AL$10,$D30&lt;=AL$12),$Q30*(AL$13+1-DAY($D30))/AL$13,IF(AND($E30&gt;=AL$10,$E30&lt;=AL$12),$Q30*DAY($E30)/AL$13,0))),2)</f>
        <v>10833.33</v>
      </c>
      <c r="AM30" s="64">
        <f>ROUND(IF(AND($D30&lt;AM$10,$E30&gt;AM$12),$Q30,IF(AND($D30&gt;=AM$10,$D30&lt;=AM$12),$Q30*(AM$13+1-DAY($D30))/AM$13,IF(AND($E30&gt;=AM$10,$E30&lt;=AM$12),$Q30*DAY($E30)/AM$13,0))),2)</f>
        <v>10833.33</v>
      </c>
      <c r="AN30" s="64">
        <f>ROUND(IF(AND($D30&lt;AN$10,$E30&gt;AN$12),$Q30,IF(AND($D30&gt;=AN$10,$D30&lt;=AN$12),$Q30*(AN$13+1-DAY($D30))/AN$13,IF(AND($E30&gt;=AN$10,$E30&lt;=AN$12),$Q30*DAY($E30)/AN$13,0))),2)</f>
        <v>10833.33</v>
      </c>
      <c r="AO30" s="64">
        <f>ROUND(IF(AND($D30&lt;AO$10,$E30&gt;AO$12),$Q30,IF(AND($D30&gt;=AO$10,$D30&lt;=AO$12),$Q30*(AO$13+1-DAY($D30))/AO$13,IF(AND($E30&gt;=AO$10,$E30&lt;=AO$12),$Q30*DAY($E30)/AO$13,0))),2)</f>
        <v>10833.33</v>
      </c>
      <c r="AP30" s="64">
        <f>ROUND(IF(AND($D30&lt;AP$10,$E30&gt;AP$12),$Q30,IF(AND($D30&gt;=AP$10,$D30&lt;=AP$12),$Q30*(AP$13+1-DAY($D30))/AP$13,IF(AND($E30&gt;=AP$10,$E30&lt;=AP$12),$Q30*DAY($E30)/AP$13,0))),2)</f>
        <v>10833.33</v>
      </c>
      <c r="AQ30" s="64">
        <f>ROUND(IF(AND($D30&lt;AQ$10,$E30&gt;AQ$12),$Q30,IF(AND($D30&gt;=AQ$10,$D30&lt;=AQ$12),$Q30*(AQ$13+1-DAY($D30))/AQ$13,IF(AND($E30&gt;=AQ$10,$E30&lt;=AQ$12),$Q30*DAY($E30)/AQ$13,0))),2)</f>
        <v>10833.33</v>
      </c>
      <c r="AR30" s="64">
        <f>ROUND(IF(AND($D30&lt;AR$10,$E30&gt;AR$12),$Q30,IF(AND($D30&gt;=AR$10,$D30&lt;=AR$12),$Q30*(AR$13+1-DAY($D30))/AR$13,IF(AND($E30&gt;=AR$10,$E30&lt;=AR$12),$Q30*DAY($E30)/AR$13,0))),2)</f>
        <v>10833.33</v>
      </c>
      <c r="AS30" s="64">
        <f>ROUND(IF(AND($D30&lt;AS$10,$E30&gt;AS$12),$Q30,IF(AND($D30&gt;=AS$10,$D30&lt;=AS$12),$Q30*(AS$13+1-DAY($D30))/AS$13,IF(AND($E30&gt;=AS$10,$E30&lt;=AS$12),$Q30*DAY($E30)/AS$13,0))),2)</f>
        <v>10833.33</v>
      </c>
      <c r="AT30" s="64">
        <f>ROUND(IF(AND($D30&lt;AT$10,$E30&gt;AT$12),$Q30,IF(AND($D30&gt;=AT$10,$D30&lt;=AT$12),$Q30*(AT$13+1-DAY($D30))/AT$13,IF(AND($E30&gt;=AT$10,$E30&lt;=AT$12),$Q30*DAY($E30)/AT$13,0))),2)</f>
        <v>10833.33</v>
      </c>
      <c r="AU30" s="64">
        <f>ROUND(IF(AND($D30&lt;AU$10,$E30&gt;AU$12),$Q30,IF(AND($D30&gt;=AU$10,$D30&lt;=AU$12),$Q30*(AU$13+1-DAY($D30))/AU$13,IF(AND($E30&gt;=AU$10,$E30&lt;=AU$12),$Q30*DAY($E30)/AU$13,0))),2)</f>
        <v>10833.33</v>
      </c>
      <c r="AV30" s="64">
        <f>ROUND(IF(AND($D30&lt;AV$10,$E30&gt;AV$12),$Q30,IF(AND($D30&gt;=AV$10,$D30&lt;=AV$12),$Q30*(AV$13+1-DAY($D30))/AV$13,IF(AND($E30&gt;=AV$10,$E30&lt;=AV$12),$Q30*DAY($E30)/AV$13,0))),2)</f>
        <v>10833.33</v>
      </c>
      <c r="AW30" s="64">
        <f>ROUND(IF(AND($D30&lt;AW$10,$E30&gt;AW$12),$Q30,IF(AND($D30&gt;=AW$10,$D30&lt;=AW$12),$Q30*(AW$13+1-DAY($D30))/AW$13,IF(AND($E30&gt;=AW$10,$E30&lt;=AW$12),$Q30*DAY($E30)/AW$13,0))),2)</f>
        <v>10833.33</v>
      </c>
      <c r="AX30" s="64">
        <f>ROUND(IF(AND($D30&lt;AX$10,$E30&gt;AX$12),$Q30,IF(AND($D30&gt;=AX$10,$D30&lt;=AX$12),$Q30*(AX$13+1-DAY($D30))/AX$13,IF(AND($E30&gt;=AX$10,$E30&lt;=AX$12),$Q30*DAY($E30)/AX$13,0))),2)</f>
        <v>10833.33</v>
      </c>
      <c r="AY30" s="64">
        <f>ROUND(IF(AND($D30&lt;AY$10,$E30&gt;AY$12),$Q30,IF(AND($D30&gt;=AY$10,$D30&lt;=AY$12),$Q30*(AY$13+1-DAY($D30))/AY$13,IF(AND($E30&gt;=AY$10,$E30&lt;=AY$12),$Q30*DAY($E30)/AY$13,0))),2)</f>
        <v>10833.33</v>
      </c>
      <c r="AZ30" s="64">
        <f>ROUND(IF(AND($D30&lt;AZ$10,$E30&gt;AZ$12),$Q30,IF(AND($D30&gt;=AZ$10,$D30&lt;=AZ$12),$Q30*(AZ$13+1-DAY($D30))/AZ$13,IF(AND($E30&gt;=AZ$10,$E30&lt;=AZ$12),$Q30*DAY($E30)/AZ$13,0))),2)</f>
        <v>10833.33</v>
      </c>
      <c r="BA30" s="64">
        <f>ROUND(IF(AND($D30&lt;BA$10,$E30&gt;BA$12),$Q30,IF(AND($D30&gt;=BA$10,$D30&lt;=BA$12),$Q30*(BA$13+1-DAY($D30))/BA$13,IF(AND($E30&gt;=BA$10,$E30&lt;=BA$12),$Q30*DAY($E30)/BA$13,0))),2)</f>
        <v>10833.33</v>
      </c>
      <c r="BB30" s="64">
        <f>ROUND(IF(AND($D30&lt;BB$10,$E30&gt;BB$12),$Q30,IF(AND($D30&gt;=BB$10,$D30&lt;=BB$12),$Q30*(BB$13+1-DAY($D30))/BB$13,IF(AND($E30&gt;=BB$10,$E30&lt;=BB$12),$Q30*DAY($E30)/BB$13,0))),2)</f>
        <v>10833.33</v>
      </c>
      <c r="BC30" s="108"/>
      <c r="BD30" s="64">
        <f t="shared" si="94"/>
        <v>32499.989999999998</v>
      </c>
      <c r="BE30" s="64">
        <f t="shared" si="94"/>
        <v>32499.989999999998</v>
      </c>
      <c r="BF30" s="64">
        <f t="shared" si="94"/>
        <v>32499.989999999998</v>
      </c>
      <c r="BG30" s="64">
        <f t="shared" si="94"/>
        <v>32499.989999999998</v>
      </c>
      <c r="BH30" s="64">
        <f t="shared" si="94"/>
        <v>32499.989999999998</v>
      </c>
      <c r="BI30" s="64">
        <f t="shared" si="94"/>
        <v>32499.989999999998</v>
      </c>
      <c r="BJ30" s="64">
        <f t="shared" si="94"/>
        <v>32499.989999999998</v>
      </c>
      <c r="BK30" s="64">
        <f t="shared" si="94"/>
        <v>32499.989999999998</v>
      </c>
      <c r="BL30" s="64">
        <f t="shared" si="94"/>
        <v>32499.989999999998</v>
      </c>
      <c r="BM30" s="64">
        <f t="shared" si="94"/>
        <v>32499.989999999998</v>
      </c>
      <c r="BN30" s="64">
        <f t="shared" si="94"/>
        <v>32499.989999999998</v>
      </c>
      <c r="BO30" s="64">
        <f t="shared" si="94"/>
        <v>32499.989999999998</v>
      </c>
      <c r="BP30" s="65"/>
      <c r="BQ30" s="79">
        <f t="shared" si="34"/>
        <v>1</v>
      </c>
      <c r="BR30" s="79">
        <f t="shared" si="35"/>
        <v>1</v>
      </c>
      <c r="BS30" s="79">
        <f t="shared" si="36"/>
        <v>1</v>
      </c>
      <c r="BT30" s="79">
        <f t="shared" si="37"/>
        <v>1</v>
      </c>
      <c r="BU30" s="79">
        <f t="shared" si="38"/>
        <v>1</v>
      </c>
      <c r="BV30" s="79">
        <f t="shared" si="39"/>
        <v>1</v>
      </c>
      <c r="BW30" s="79">
        <f t="shared" si="40"/>
        <v>1</v>
      </c>
      <c r="BX30" s="79">
        <f t="shared" si="41"/>
        <v>1</v>
      </c>
      <c r="BY30" s="79">
        <f t="shared" si="42"/>
        <v>1</v>
      </c>
      <c r="BZ30" s="79">
        <f t="shared" si="43"/>
        <v>1</v>
      </c>
      <c r="CA30" s="79">
        <f t="shared" si="44"/>
        <v>1</v>
      </c>
      <c r="CB30" s="79">
        <f t="shared" si="45"/>
        <v>1</v>
      </c>
      <c r="CC30" s="79">
        <f t="shared" si="46"/>
        <v>1</v>
      </c>
      <c r="CD30" s="79">
        <f t="shared" si="47"/>
        <v>1</v>
      </c>
      <c r="CE30" s="79">
        <f t="shared" si="48"/>
        <v>1</v>
      </c>
      <c r="CF30" s="79">
        <f t="shared" si="49"/>
        <v>1</v>
      </c>
      <c r="CG30" s="79">
        <f t="shared" si="50"/>
        <v>1</v>
      </c>
      <c r="CH30" s="79">
        <f t="shared" si="51"/>
        <v>1</v>
      </c>
      <c r="CI30" s="79">
        <f t="shared" si="52"/>
        <v>1</v>
      </c>
      <c r="CJ30" s="79">
        <f t="shared" si="53"/>
        <v>1</v>
      </c>
      <c r="CK30" s="79">
        <f t="shared" si="54"/>
        <v>1</v>
      </c>
      <c r="CL30" s="79">
        <f t="shared" si="55"/>
        <v>1</v>
      </c>
      <c r="CM30" s="79">
        <f t="shared" si="56"/>
        <v>1</v>
      </c>
      <c r="CN30" s="79">
        <f t="shared" si="57"/>
        <v>1</v>
      </c>
      <c r="CO30" s="79">
        <f t="shared" si="58"/>
        <v>1</v>
      </c>
      <c r="CP30" s="79">
        <f t="shared" si="59"/>
        <v>1</v>
      </c>
      <c r="CQ30" s="79">
        <f t="shared" si="60"/>
        <v>1</v>
      </c>
      <c r="CR30" s="79">
        <f t="shared" si="61"/>
        <v>1</v>
      </c>
      <c r="CS30" s="79">
        <f t="shared" si="62"/>
        <v>1</v>
      </c>
      <c r="CT30" s="79">
        <f t="shared" si="63"/>
        <v>1</v>
      </c>
      <c r="CU30" s="79">
        <f t="shared" si="64"/>
        <v>1</v>
      </c>
      <c r="CV30" s="79">
        <f t="shared" si="65"/>
        <v>1</v>
      </c>
      <c r="CW30" s="79">
        <f t="shared" si="66"/>
        <v>1</v>
      </c>
      <c r="CX30" s="79">
        <f t="shared" si="67"/>
        <v>1</v>
      </c>
      <c r="CY30" s="79">
        <f t="shared" si="68"/>
        <v>1</v>
      </c>
      <c r="CZ30" s="79">
        <f t="shared" si="69"/>
        <v>1</v>
      </c>
      <c r="DB30" s="83">
        <f t="shared" si="70"/>
        <v>1</v>
      </c>
      <c r="DC30" s="83">
        <f t="shared" si="71"/>
        <v>1</v>
      </c>
      <c r="DD30" s="83">
        <f t="shared" si="72"/>
        <v>1</v>
      </c>
      <c r="DE30" s="83">
        <f t="shared" si="73"/>
        <v>1</v>
      </c>
      <c r="DF30" s="83">
        <f t="shared" si="74"/>
        <v>1</v>
      </c>
      <c r="DG30" s="83">
        <f t="shared" si="75"/>
        <v>1</v>
      </c>
      <c r="DH30" s="83">
        <f t="shared" si="76"/>
        <v>1</v>
      </c>
      <c r="DI30" s="83">
        <f t="shared" si="77"/>
        <v>1</v>
      </c>
      <c r="DJ30" s="83">
        <f t="shared" si="78"/>
        <v>1</v>
      </c>
      <c r="DK30" s="83">
        <f t="shared" si="79"/>
        <v>1</v>
      </c>
      <c r="DL30" s="83">
        <f t="shared" si="80"/>
        <v>1</v>
      </c>
      <c r="DM30" s="83">
        <f t="shared" si="81"/>
        <v>1</v>
      </c>
      <c r="DO30" s="83">
        <f t="shared" si="19"/>
        <v>1</v>
      </c>
      <c r="DP30" s="83">
        <f t="shared" si="20"/>
        <v>1</v>
      </c>
      <c r="DQ30" s="83">
        <f t="shared" si="21"/>
        <v>1</v>
      </c>
      <c r="DR30" s="83">
        <f t="shared" si="22"/>
        <v>1</v>
      </c>
      <c r="DS30" s="83">
        <f t="shared" si="23"/>
        <v>1</v>
      </c>
      <c r="DT30" s="83">
        <f t="shared" si="24"/>
        <v>1</v>
      </c>
      <c r="DU30" s="83">
        <f t="shared" si="25"/>
        <v>1</v>
      </c>
      <c r="DV30" s="83">
        <f t="shared" si="26"/>
        <v>1</v>
      </c>
      <c r="DW30" s="83">
        <f t="shared" si="27"/>
        <v>1</v>
      </c>
      <c r="DX30" s="83">
        <f t="shared" si="28"/>
        <v>1</v>
      </c>
      <c r="DY30" s="83">
        <f t="shared" si="29"/>
        <v>1</v>
      </c>
      <c r="DZ30" s="83">
        <f t="shared" si="30"/>
        <v>1</v>
      </c>
      <c r="EB30" s="115"/>
      <c r="EC30" s="36">
        <f t="shared" si="82"/>
        <v>0</v>
      </c>
      <c r="ED30" s="36">
        <f t="shared" si="31"/>
        <v>0</v>
      </c>
      <c r="EE30" s="36">
        <f t="shared" si="31"/>
        <v>0</v>
      </c>
      <c r="EF30" s="36">
        <f t="shared" si="31"/>
        <v>0</v>
      </c>
      <c r="EG30" s="36">
        <f t="shared" si="31"/>
        <v>0</v>
      </c>
      <c r="EH30" s="36">
        <f t="shared" si="31"/>
        <v>0</v>
      </c>
      <c r="EI30" s="36">
        <f t="shared" si="31"/>
        <v>0</v>
      </c>
      <c r="EJ30" s="36">
        <f t="shared" si="31"/>
        <v>0</v>
      </c>
      <c r="EK30" s="36">
        <f t="shared" si="31"/>
        <v>0</v>
      </c>
      <c r="EL30" s="36">
        <f t="shared" si="31"/>
        <v>0</v>
      </c>
      <c r="EM30" s="36">
        <f t="shared" si="31"/>
        <v>0</v>
      </c>
      <c r="EO30" s="115"/>
      <c r="EP30" s="36">
        <f t="shared" si="83"/>
        <v>0</v>
      </c>
      <c r="EQ30" s="36">
        <f t="shared" si="84"/>
        <v>0</v>
      </c>
      <c r="ER30" s="36">
        <f t="shared" si="85"/>
        <v>0</v>
      </c>
      <c r="ES30" s="36">
        <f t="shared" si="86"/>
        <v>0</v>
      </c>
      <c r="ET30" s="36">
        <f t="shared" si="87"/>
        <v>0</v>
      </c>
      <c r="EU30" s="36">
        <f t="shared" si="88"/>
        <v>0</v>
      </c>
      <c r="EV30" s="36">
        <f t="shared" si="89"/>
        <v>0</v>
      </c>
      <c r="EW30" s="36">
        <f t="shared" si="90"/>
        <v>0</v>
      </c>
      <c r="EX30" s="36">
        <f t="shared" si="91"/>
        <v>0</v>
      </c>
      <c r="EY30" s="36">
        <f t="shared" si="92"/>
        <v>0</v>
      </c>
      <c r="EZ30" s="36">
        <f t="shared" si="93"/>
        <v>0</v>
      </c>
    </row>
    <row r="31" spans="1:156" s="36" customFormat="1" ht="16" x14ac:dyDescent="0.2">
      <c r="A31" s="50"/>
      <c r="B31" s="56" t="s">
        <v>48</v>
      </c>
      <c r="C31" s="49" t="s">
        <v>14</v>
      </c>
      <c r="D31" s="57">
        <v>45237</v>
      </c>
      <c r="E31" s="57">
        <v>51500</v>
      </c>
      <c r="F31" s="58">
        <v>75000</v>
      </c>
      <c r="G31" s="56" t="s">
        <v>85</v>
      </c>
      <c r="H31" s="59">
        <v>479</v>
      </c>
      <c r="I31" s="59" t="s">
        <v>15</v>
      </c>
      <c r="J31" s="60">
        <v>0.2</v>
      </c>
      <c r="K31" s="60">
        <v>0.1</v>
      </c>
      <c r="L31" s="61"/>
      <c r="M31" s="62">
        <f t="shared" si="13"/>
        <v>1</v>
      </c>
      <c r="N31" s="63">
        <f t="shared" si="14"/>
        <v>6250</v>
      </c>
      <c r="O31" s="63">
        <f t="shared" si="15"/>
        <v>625</v>
      </c>
      <c r="P31" s="63">
        <f t="shared" si="16"/>
        <v>1250</v>
      </c>
      <c r="Q31" s="63">
        <f t="shared" si="33"/>
        <v>8125</v>
      </c>
      <c r="R31" s="111"/>
      <c r="S31" s="64">
        <f>ROUND(IF(AND($D31&lt;S$10,$E31&gt;S$12),$Q31,IF(AND($D31&gt;=S$10,$D31&lt;=S$12),$Q31*(S$13+1-DAY($D31))/S$13,IF(AND($E31&gt;=S$10,$E31&lt;=S$12),$Q31*DAY($E31)/S$13,0))),2)</f>
        <v>8125</v>
      </c>
      <c r="T31" s="64">
        <f>ROUND(IF(AND($D31&lt;T$10,$E31&gt;T$12),$Q31,IF(AND($D31&gt;=T$10,$D31&lt;=T$12),$Q31*(T$13+1-DAY($D31))/T$13,IF(AND($E31&gt;=T$10,$E31&lt;=T$12),$Q31*DAY($E31)/T$13,0))),2)</f>
        <v>8125</v>
      </c>
      <c r="U31" s="64">
        <f>ROUND(IF(AND($D31&lt;U$10,$E31&gt;U$12),$Q31,IF(AND($D31&gt;=U$10,$D31&lt;=U$12),$Q31*(U$13+1-DAY($D31))/U$13,IF(AND($E31&gt;=U$10,$E31&lt;=U$12),$Q31*DAY($E31)/U$13,0))),2)</f>
        <v>8125</v>
      </c>
      <c r="V31" s="64">
        <f>ROUND(IF(AND($D31&lt;V$10,$E31&gt;V$12),$Q31,IF(AND($D31&gt;=V$10,$D31&lt;=V$12),$Q31*(V$13+1-DAY($D31))/V$13,IF(AND($E31&gt;=V$10,$E31&lt;=V$12),$Q31*DAY($E31)/V$13,0))),2)</f>
        <v>8125</v>
      </c>
      <c r="W31" s="64">
        <f>ROUND(IF(AND($D31&lt;W$10,$E31&gt;W$12),$Q31,IF(AND($D31&gt;=W$10,$D31&lt;=W$12),$Q31*(W$13+1-DAY($D31))/W$13,IF(AND($E31&gt;=W$10,$E31&lt;=W$12),$Q31*DAY($E31)/W$13,0))),2)</f>
        <v>8125</v>
      </c>
      <c r="X31" s="64">
        <f>ROUND(IF(AND($D31&lt;X$10,$E31&gt;X$12),$Q31,IF(AND($D31&gt;=X$10,$D31&lt;=X$12),$Q31*(X$13+1-DAY($D31))/X$13,IF(AND($E31&gt;=X$10,$E31&lt;=X$12),$Q31*DAY($E31)/X$13,0))),2)</f>
        <v>8125</v>
      </c>
      <c r="Y31" s="64">
        <f>ROUND(IF(AND($D31&lt;Y$10,$E31&gt;Y$12),$Q31,IF(AND($D31&gt;=Y$10,$D31&lt;=Y$12),$Q31*(Y$13+1-DAY($D31))/Y$13,IF(AND($E31&gt;=Y$10,$E31&lt;=Y$12),$Q31*DAY($E31)/Y$13,0))),2)</f>
        <v>8125</v>
      </c>
      <c r="Z31" s="64">
        <f>ROUND(IF(AND($D31&lt;Z$10,$E31&gt;Z$12),$Q31,IF(AND($D31&gt;=Z$10,$D31&lt;=Z$12),$Q31*(Z$13+1-DAY($D31))/Z$13,IF(AND($E31&gt;=Z$10,$E31&lt;=Z$12),$Q31*DAY($E31)/Z$13,0))),2)</f>
        <v>8125</v>
      </c>
      <c r="AA31" s="64">
        <f>ROUND(IF(AND($D31&lt;AA$10,$E31&gt;AA$12),$Q31,IF(AND($D31&gt;=AA$10,$D31&lt;=AA$12),$Q31*(AA$13+1-DAY($D31))/AA$13,IF(AND($E31&gt;=AA$10,$E31&lt;=AA$12),$Q31*DAY($E31)/AA$13,0))),2)</f>
        <v>8125</v>
      </c>
      <c r="AB31" s="64">
        <f>ROUND(IF(AND($D31&lt;AB$10,$E31&gt;AB$12),$Q31,IF(AND($D31&gt;=AB$10,$D31&lt;=AB$12),$Q31*(AB$13+1-DAY($D31))/AB$13,IF(AND($E31&gt;=AB$10,$E31&lt;=AB$12),$Q31*DAY($E31)/AB$13,0))),2)</f>
        <v>8125</v>
      </c>
      <c r="AC31" s="64">
        <f>ROUND(IF(AND($D31&lt;AC$10,$E31&gt;AC$12),$Q31,IF(AND($D31&gt;=AC$10,$D31&lt;=AC$12),$Q31*(AC$13+1-DAY($D31))/AC$13,IF(AND($E31&gt;=AC$10,$E31&lt;=AC$12),$Q31*DAY($E31)/AC$13,0))),2)</f>
        <v>8125</v>
      </c>
      <c r="AD31" s="64">
        <f>ROUND(IF(AND($D31&lt;AD$10,$E31&gt;AD$12),$Q31,IF(AND($D31&gt;=AD$10,$D31&lt;=AD$12),$Q31*(AD$13+1-DAY($D31))/AD$13,IF(AND($E31&gt;=AD$10,$E31&lt;=AD$12),$Q31*DAY($E31)/AD$13,0))),2)</f>
        <v>8125</v>
      </c>
      <c r="AE31" s="64">
        <f>ROUND(IF(AND($D31&lt;AE$10,$E31&gt;AE$12),$Q31,IF(AND($D31&gt;=AE$10,$D31&lt;=AE$12),$Q31*(AE$13+1-DAY($D31))/AE$13,IF(AND($E31&gt;=AE$10,$E31&lt;=AE$12),$Q31*DAY($E31)/AE$13,0))),2)</f>
        <v>8125</v>
      </c>
      <c r="AF31" s="64">
        <f>ROUND(IF(AND($D31&lt;AF$10,$E31&gt;AF$12),$Q31,IF(AND($D31&gt;=AF$10,$D31&lt;=AF$12),$Q31*(AF$13+1-DAY($D31))/AF$13,IF(AND($E31&gt;=AF$10,$E31&lt;=AF$12),$Q31*DAY($E31)/AF$13,0))),2)</f>
        <v>8125</v>
      </c>
      <c r="AG31" s="64">
        <f>ROUND(IF(AND($D31&lt;AG$10,$E31&gt;AG$12),$Q31,IF(AND($D31&gt;=AG$10,$D31&lt;=AG$12),$Q31*(AG$13+1-DAY($D31))/AG$13,IF(AND($E31&gt;=AG$10,$E31&lt;=AG$12),$Q31*DAY($E31)/AG$13,0))),2)</f>
        <v>8125</v>
      </c>
      <c r="AH31" s="64">
        <f>ROUND(IF(AND($D31&lt;AH$10,$E31&gt;AH$12),$Q31,IF(AND($D31&gt;=AH$10,$D31&lt;=AH$12),$Q31*(AH$13+1-DAY($D31))/AH$13,IF(AND($E31&gt;=AH$10,$E31&lt;=AH$12),$Q31*DAY($E31)/AH$13,0))),2)</f>
        <v>8125</v>
      </c>
      <c r="AI31" s="64">
        <f>ROUND(IF(AND($D31&lt;AI$10,$E31&gt;AI$12),$Q31,IF(AND($D31&gt;=AI$10,$D31&lt;=AI$12),$Q31*(AI$13+1-DAY($D31))/AI$13,IF(AND($E31&gt;=AI$10,$E31&lt;=AI$12),$Q31*DAY($E31)/AI$13,0))),2)</f>
        <v>8125</v>
      </c>
      <c r="AJ31" s="64">
        <f>ROUND(IF(AND($D31&lt;AJ$10,$E31&gt;AJ$12),$Q31,IF(AND($D31&gt;=AJ$10,$D31&lt;=AJ$12),$Q31*(AJ$13+1-DAY($D31))/AJ$13,IF(AND($E31&gt;=AJ$10,$E31&lt;=AJ$12),$Q31*DAY($E31)/AJ$13,0))),2)</f>
        <v>8125</v>
      </c>
      <c r="AK31" s="64">
        <f>ROUND(IF(AND($D31&lt;AK$10,$E31&gt;AK$12),$Q31,IF(AND($D31&gt;=AK$10,$D31&lt;=AK$12),$Q31*(AK$13+1-DAY($D31))/AK$13,IF(AND($E31&gt;=AK$10,$E31&lt;=AK$12),$Q31*DAY($E31)/AK$13,0))),2)</f>
        <v>8125</v>
      </c>
      <c r="AL31" s="64">
        <f>ROUND(IF(AND($D31&lt;AL$10,$E31&gt;AL$12),$Q31,IF(AND($D31&gt;=AL$10,$D31&lt;=AL$12),$Q31*(AL$13+1-DAY($D31))/AL$13,IF(AND($E31&gt;=AL$10,$E31&lt;=AL$12),$Q31*DAY($E31)/AL$13,0))),2)</f>
        <v>8125</v>
      </c>
      <c r="AM31" s="64">
        <f>ROUND(IF(AND($D31&lt;AM$10,$E31&gt;AM$12),$Q31,IF(AND($D31&gt;=AM$10,$D31&lt;=AM$12),$Q31*(AM$13+1-DAY($D31))/AM$13,IF(AND($E31&gt;=AM$10,$E31&lt;=AM$12),$Q31*DAY($E31)/AM$13,0))),2)</f>
        <v>8125</v>
      </c>
      <c r="AN31" s="64">
        <f>ROUND(IF(AND($D31&lt;AN$10,$E31&gt;AN$12),$Q31,IF(AND($D31&gt;=AN$10,$D31&lt;=AN$12),$Q31*(AN$13+1-DAY($D31))/AN$13,IF(AND($E31&gt;=AN$10,$E31&lt;=AN$12),$Q31*DAY($E31)/AN$13,0))),2)</f>
        <v>8125</v>
      </c>
      <c r="AO31" s="64">
        <f>ROUND(IF(AND($D31&lt;AO$10,$E31&gt;AO$12),$Q31,IF(AND($D31&gt;=AO$10,$D31&lt;=AO$12),$Q31*(AO$13+1-DAY($D31))/AO$13,IF(AND($E31&gt;=AO$10,$E31&lt;=AO$12),$Q31*DAY($E31)/AO$13,0))),2)</f>
        <v>8125</v>
      </c>
      <c r="AP31" s="64">
        <f>ROUND(IF(AND($D31&lt;AP$10,$E31&gt;AP$12),$Q31,IF(AND($D31&gt;=AP$10,$D31&lt;=AP$12),$Q31*(AP$13+1-DAY($D31))/AP$13,IF(AND($E31&gt;=AP$10,$E31&lt;=AP$12),$Q31*DAY($E31)/AP$13,0))),2)</f>
        <v>8125</v>
      </c>
      <c r="AQ31" s="64">
        <f>ROUND(IF(AND($D31&lt;AQ$10,$E31&gt;AQ$12),$Q31,IF(AND($D31&gt;=AQ$10,$D31&lt;=AQ$12),$Q31*(AQ$13+1-DAY($D31))/AQ$13,IF(AND($E31&gt;=AQ$10,$E31&lt;=AQ$12),$Q31*DAY($E31)/AQ$13,0))),2)</f>
        <v>8125</v>
      </c>
      <c r="AR31" s="64">
        <f>ROUND(IF(AND($D31&lt;AR$10,$E31&gt;AR$12),$Q31,IF(AND($D31&gt;=AR$10,$D31&lt;=AR$12),$Q31*(AR$13+1-DAY($D31))/AR$13,IF(AND($E31&gt;=AR$10,$E31&lt;=AR$12),$Q31*DAY($E31)/AR$13,0))),2)</f>
        <v>8125</v>
      </c>
      <c r="AS31" s="64">
        <f>ROUND(IF(AND($D31&lt;AS$10,$E31&gt;AS$12),$Q31,IF(AND($D31&gt;=AS$10,$D31&lt;=AS$12),$Q31*(AS$13+1-DAY($D31))/AS$13,IF(AND($E31&gt;=AS$10,$E31&lt;=AS$12),$Q31*DAY($E31)/AS$13,0))),2)</f>
        <v>8125</v>
      </c>
      <c r="AT31" s="64">
        <f>ROUND(IF(AND($D31&lt;AT$10,$E31&gt;AT$12),$Q31,IF(AND($D31&gt;=AT$10,$D31&lt;=AT$12),$Q31*(AT$13+1-DAY($D31))/AT$13,IF(AND($E31&gt;=AT$10,$E31&lt;=AT$12),$Q31*DAY($E31)/AT$13,0))),2)</f>
        <v>8125</v>
      </c>
      <c r="AU31" s="64">
        <f>ROUND(IF(AND($D31&lt;AU$10,$E31&gt;AU$12),$Q31,IF(AND($D31&gt;=AU$10,$D31&lt;=AU$12),$Q31*(AU$13+1-DAY($D31))/AU$13,IF(AND($E31&gt;=AU$10,$E31&lt;=AU$12),$Q31*DAY($E31)/AU$13,0))),2)</f>
        <v>8125</v>
      </c>
      <c r="AV31" s="64">
        <f>ROUND(IF(AND($D31&lt;AV$10,$E31&gt;AV$12),$Q31,IF(AND($D31&gt;=AV$10,$D31&lt;=AV$12),$Q31*(AV$13+1-DAY($D31))/AV$13,IF(AND($E31&gt;=AV$10,$E31&lt;=AV$12),$Q31*DAY($E31)/AV$13,0))),2)</f>
        <v>8125</v>
      </c>
      <c r="AW31" s="64">
        <f>ROUND(IF(AND($D31&lt;AW$10,$E31&gt;AW$12),$Q31,IF(AND($D31&gt;=AW$10,$D31&lt;=AW$12),$Q31*(AW$13+1-DAY($D31))/AW$13,IF(AND($E31&gt;=AW$10,$E31&lt;=AW$12),$Q31*DAY($E31)/AW$13,0))),2)</f>
        <v>8125</v>
      </c>
      <c r="AX31" s="64">
        <f>ROUND(IF(AND($D31&lt;AX$10,$E31&gt;AX$12),$Q31,IF(AND($D31&gt;=AX$10,$D31&lt;=AX$12),$Q31*(AX$13+1-DAY($D31))/AX$13,IF(AND($E31&gt;=AX$10,$E31&lt;=AX$12),$Q31*DAY($E31)/AX$13,0))),2)</f>
        <v>8125</v>
      </c>
      <c r="AY31" s="64">
        <f>ROUND(IF(AND($D31&lt;AY$10,$E31&gt;AY$12),$Q31,IF(AND($D31&gt;=AY$10,$D31&lt;=AY$12),$Q31*(AY$13+1-DAY($D31))/AY$13,IF(AND($E31&gt;=AY$10,$E31&lt;=AY$12),$Q31*DAY($E31)/AY$13,0))),2)</f>
        <v>8125</v>
      </c>
      <c r="AZ31" s="64">
        <f>ROUND(IF(AND($D31&lt;AZ$10,$E31&gt;AZ$12),$Q31,IF(AND($D31&gt;=AZ$10,$D31&lt;=AZ$12),$Q31*(AZ$13+1-DAY($D31))/AZ$13,IF(AND($E31&gt;=AZ$10,$E31&lt;=AZ$12),$Q31*DAY($E31)/AZ$13,0))),2)</f>
        <v>8125</v>
      </c>
      <c r="BA31" s="64">
        <f>ROUND(IF(AND($D31&lt;BA$10,$E31&gt;BA$12),$Q31,IF(AND($D31&gt;=BA$10,$D31&lt;=BA$12),$Q31*(BA$13+1-DAY($D31))/BA$13,IF(AND($E31&gt;=BA$10,$E31&lt;=BA$12),$Q31*DAY($E31)/BA$13,0))),2)</f>
        <v>8125</v>
      </c>
      <c r="BB31" s="64">
        <f>ROUND(IF(AND($D31&lt;BB$10,$E31&gt;BB$12),$Q31,IF(AND($D31&gt;=BB$10,$D31&lt;=BB$12),$Q31*(BB$13+1-DAY($D31))/BB$13,IF(AND($E31&gt;=BB$10,$E31&lt;=BB$12),$Q31*DAY($E31)/BB$13,0))),2)</f>
        <v>8125</v>
      </c>
      <c r="BC31" s="108"/>
      <c r="BD31" s="64">
        <f t="shared" si="94"/>
        <v>24375</v>
      </c>
      <c r="BE31" s="64">
        <f t="shared" si="94"/>
        <v>24375</v>
      </c>
      <c r="BF31" s="64">
        <f t="shared" si="94"/>
        <v>24375</v>
      </c>
      <c r="BG31" s="64">
        <f t="shared" si="94"/>
        <v>24375</v>
      </c>
      <c r="BH31" s="64">
        <f t="shared" si="94"/>
        <v>24375</v>
      </c>
      <c r="BI31" s="64">
        <f t="shared" si="94"/>
        <v>24375</v>
      </c>
      <c r="BJ31" s="64">
        <f t="shared" si="94"/>
        <v>24375</v>
      </c>
      <c r="BK31" s="64">
        <f t="shared" si="94"/>
        <v>24375</v>
      </c>
      <c r="BL31" s="64">
        <f t="shared" si="94"/>
        <v>24375</v>
      </c>
      <c r="BM31" s="64">
        <f t="shared" si="94"/>
        <v>24375</v>
      </c>
      <c r="BN31" s="64">
        <f t="shared" si="94"/>
        <v>24375</v>
      </c>
      <c r="BO31" s="64">
        <f t="shared" si="94"/>
        <v>24375</v>
      </c>
      <c r="BP31" s="65"/>
      <c r="BQ31" s="79">
        <f t="shared" si="34"/>
        <v>1</v>
      </c>
      <c r="BR31" s="79">
        <f t="shared" si="35"/>
        <v>1</v>
      </c>
      <c r="BS31" s="79">
        <f t="shared" si="36"/>
        <v>1</v>
      </c>
      <c r="BT31" s="79">
        <f t="shared" si="37"/>
        <v>1</v>
      </c>
      <c r="BU31" s="79">
        <f t="shared" si="38"/>
        <v>1</v>
      </c>
      <c r="BV31" s="79">
        <f t="shared" si="39"/>
        <v>1</v>
      </c>
      <c r="BW31" s="79">
        <f t="shared" si="40"/>
        <v>1</v>
      </c>
      <c r="BX31" s="79">
        <f t="shared" si="41"/>
        <v>1</v>
      </c>
      <c r="BY31" s="79">
        <f t="shared" si="42"/>
        <v>1</v>
      </c>
      <c r="BZ31" s="79">
        <f t="shared" si="43"/>
        <v>1</v>
      </c>
      <c r="CA31" s="79">
        <f t="shared" si="44"/>
        <v>1</v>
      </c>
      <c r="CB31" s="79">
        <f t="shared" si="45"/>
        <v>1</v>
      </c>
      <c r="CC31" s="79">
        <f t="shared" si="46"/>
        <v>1</v>
      </c>
      <c r="CD31" s="79">
        <f t="shared" si="47"/>
        <v>1</v>
      </c>
      <c r="CE31" s="79">
        <f t="shared" si="48"/>
        <v>1</v>
      </c>
      <c r="CF31" s="79">
        <f t="shared" si="49"/>
        <v>1</v>
      </c>
      <c r="CG31" s="79">
        <f t="shared" si="50"/>
        <v>1</v>
      </c>
      <c r="CH31" s="79">
        <f t="shared" si="51"/>
        <v>1</v>
      </c>
      <c r="CI31" s="79">
        <f t="shared" si="52"/>
        <v>1</v>
      </c>
      <c r="CJ31" s="79">
        <f t="shared" si="53"/>
        <v>1</v>
      </c>
      <c r="CK31" s="79">
        <f t="shared" si="54"/>
        <v>1</v>
      </c>
      <c r="CL31" s="79">
        <f t="shared" si="55"/>
        <v>1</v>
      </c>
      <c r="CM31" s="79">
        <f t="shared" si="56"/>
        <v>1</v>
      </c>
      <c r="CN31" s="79">
        <f t="shared" si="57"/>
        <v>1</v>
      </c>
      <c r="CO31" s="79">
        <f t="shared" si="58"/>
        <v>1</v>
      </c>
      <c r="CP31" s="79">
        <f t="shared" si="59"/>
        <v>1</v>
      </c>
      <c r="CQ31" s="79">
        <f t="shared" si="60"/>
        <v>1</v>
      </c>
      <c r="CR31" s="79">
        <f t="shared" si="61"/>
        <v>1</v>
      </c>
      <c r="CS31" s="79">
        <f t="shared" si="62"/>
        <v>1</v>
      </c>
      <c r="CT31" s="79">
        <f t="shared" si="63"/>
        <v>1</v>
      </c>
      <c r="CU31" s="79">
        <f t="shared" si="64"/>
        <v>1</v>
      </c>
      <c r="CV31" s="79">
        <f t="shared" si="65"/>
        <v>1</v>
      </c>
      <c r="CW31" s="79">
        <f t="shared" si="66"/>
        <v>1</v>
      </c>
      <c r="CX31" s="79">
        <f t="shared" si="67"/>
        <v>1</v>
      </c>
      <c r="CY31" s="79">
        <f t="shared" si="68"/>
        <v>1</v>
      </c>
      <c r="CZ31" s="79">
        <f t="shared" si="69"/>
        <v>1</v>
      </c>
      <c r="DB31" s="83">
        <f t="shared" si="70"/>
        <v>1</v>
      </c>
      <c r="DC31" s="83">
        <f t="shared" si="71"/>
        <v>1</v>
      </c>
      <c r="DD31" s="83">
        <f t="shared" si="72"/>
        <v>1</v>
      </c>
      <c r="DE31" s="83">
        <f t="shared" si="73"/>
        <v>1</v>
      </c>
      <c r="DF31" s="83">
        <f t="shared" si="74"/>
        <v>1</v>
      </c>
      <c r="DG31" s="83">
        <f t="shared" si="75"/>
        <v>1</v>
      </c>
      <c r="DH31" s="83">
        <f t="shared" si="76"/>
        <v>1</v>
      </c>
      <c r="DI31" s="83">
        <f t="shared" si="77"/>
        <v>1</v>
      </c>
      <c r="DJ31" s="83">
        <f t="shared" si="78"/>
        <v>1</v>
      </c>
      <c r="DK31" s="83">
        <f t="shared" si="79"/>
        <v>1</v>
      </c>
      <c r="DL31" s="83">
        <f t="shared" si="80"/>
        <v>1</v>
      </c>
      <c r="DM31" s="83">
        <f t="shared" si="81"/>
        <v>1</v>
      </c>
      <c r="DO31" s="83">
        <f t="shared" si="19"/>
        <v>1</v>
      </c>
      <c r="DP31" s="83">
        <f t="shared" si="20"/>
        <v>1</v>
      </c>
      <c r="DQ31" s="83">
        <f t="shared" si="21"/>
        <v>1</v>
      </c>
      <c r="DR31" s="83">
        <f t="shared" si="22"/>
        <v>1</v>
      </c>
      <c r="DS31" s="83">
        <f t="shared" si="23"/>
        <v>1</v>
      </c>
      <c r="DT31" s="83">
        <f t="shared" si="24"/>
        <v>1</v>
      </c>
      <c r="DU31" s="83">
        <f t="shared" si="25"/>
        <v>1</v>
      </c>
      <c r="DV31" s="83">
        <f t="shared" si="26"/>
        <v>1</v>
      </c>
      <c r="DW31" s="83">
        <f t="shared" si="27"/>
        <v>1</v>
      </c>
      <c r="DX31" s="83">
        <f t="shared" si="28"/>
        <v>1</v>
      </c>
      <c r="DY31" s="83">
        <f t="shared" si="29"/>
        <v>1</v>
      </c>
      <c r="DZ31" s="83">
        <f t="shared" si="30"/>
        <v>1</v>
      </c>
      <c r="EB31" s="115"/>
      <c r="EC31" s="36">
        <f t="shared" si="82"/>
        <v>0</v>
      </c>
      <c r="ED31" s="36">
        <f t="shared" si="31"/>
        <v>0</v>
      </c>
      <c r="EE31" s="36">
        <f t="shared" si="31"/>
        <v>0</v>
      </c>
      <c r="EF31" s="36">
        <f t="shared" si="31"/>
        <v>0</v>
      </c>
      <c r="EG31" s="36">
        <f t="shared" si="31"/>
        <v>0</v>
      </c>
      <c r="EH31" s="36">
        <f t="shared" si="31"/>
        <v>0</v>
      </c>
      <c r="EI31" s="36">
        <f t="shared" si="31"/>
        <v>0</v>
      </c>
      <c r="EJ31" s="36">
        <f t="shared" si="31"/>
        <v>0</v>
      </c>
      <c r="EK31" s="36">
        <f t="shared" si="31"/>
        <v>0</v>
      </c>
      <c r="EL31" s="36">
        <f t="shared" si="31"/>
        <v>0</v>
      </c>
      <c r="EM31" s="36">
        <f t="shared" si="31"/>
        <v>0</v>
      </c>
      <c r="EO31" s="115"/>
      <c r="EP31" s="36">
        <f t="shared" si="83"/>
        <v>0</v>
      </c>
      <c r="EQ31" s="36">
        <f t="shared" si="84"/>
        <v>0</v>
      </c>
      <c r="ER31" s="36">
        <f t="shared" si="85"/>
        <v>0</v>
      </c>
      <c r="ES31" s="36">
        <f t="shared" si="86"/>
        <v>0</v>
      </c>
      <c r="ET31" s="36">
        <f t="shared" si="87"/>
        <v>0</v>
      </c>
      <c r="EU31" s="36">
        <f t="shared" si="88"/>
        <v>0</v>
      </c>
      <c r="EV31" s="36">
        <f t="shared" si="89"/>
        <v>0</v>
      </c>
      <c r="EW31" s="36">
        <f t="shared" si="90"/>
        <v>0</v>
      </c>
      <c r="EX31" s="36">
        <f t="shared" si="91"/>
        <v>0</v>
      </c>
      <c r="EY31" s="36">
        <f t="shared" si="92"/>
        <v>0</v>
      </c>
      <c r="EZ31" s="36">
        <f t="shared" si="93"/>
        <v>0</v>
      </c>
    </row>
    <row r="32" spans="1:156" s="36" customFormat="1" ht="16" x14ac:dyDescent="0.2">
      <c r="A32" s="50"/>
      <c r="B32" s="56" t="s">
        <v>31</v>
      </c>
      <c r="C32" s="49" t="s">
        <v>74</v>
      </c>
      <c r="D32" s="57">
        <v>45287</v>
      </c>
      <c r="E32" s="57">
        <v>51500</v>
      </c>
      <c r="F32" s="58">
        <v>150000</v>
      </c>
      <c r="G32" s="56" t="s">
        <v>92</v>
      </c>
      <c r="H32" s="59">
        <v>187</v>
      </c>
      <c r="I32" s="59" t="s">
        <v>15</v>
      </c>
      <c r="J32" s="60">
        <v>0.2</v>
      </c>
      <c r="K32" s="60">
        <v>0.1</v>
      </c>
      <c r="L32" s="61"/>
      <c r="M32" s="62">
        <f t="shared" si="13"/>
        <v>1</v>
      </c>
      <c r="N32" s="63">
        <f t="shared" si="14"/>
        <v>12500</v>
      </c>
      <c r="O32" s="63">
        <f t="shared" si="15"/>
        <v>1250</v>
      </c>
      <c r="P32" s="63">
        <f t="shared" si="16"/>
        <v>2500</v>
      </c>
      <c r="Q32" s="63">
        <f t="shared" si="33"/>
        <v>16250</v>
      </c>
      <c r="R32" s="111"/>
      <c r="S32" s="64">
        <f>ROUND(IF(AND($D32&lt;S$10,$E32&gt;S$12),$Q32,IF(AND($D32&gt;=S$10,$D32&lt;=S$12),$Q32*(S$13+1-DAY($D32))/S$13,IF(AND($E32&gt;=S$10,$E32&lt;=S$12),$Q32*DAY($E32)/S$13,0))),2)</f>
        <v>16250</v>
      </c>
      <c r="T32" s="64">
        <f>ROUND(IF(AND($D32&lt;T$10,$E32&gt;T$12),$Q32,IF(AND($D32&gt;=T$10,$D32&lt;=T$12),$Q32*(T$13+1-DAY($D32))/T$13,IF(AND($E32&gt;=T$10,$E32&lt;=T$12),$Q32*DAY($E32)/T$13,0))),2)</f>
        <v>16250</v>
      </c>
      <c r="U32" s="64">
        <f>ROUND(IF(AND($D32&lt;U$10,$E32&gt;U$12),$Q32,IF(AND($D32&gt;=U$10,$D32&lt;=U$12),$Q32*(U$13+1-DAY($D32))/U$13,IF(AND($E32&gt;=U$10,$E32&lt;=U$12),$Q32*DAY($E32)/U$13,0))),2)</f>
        <v>16250</v>
      </c>
      <c r="V32" s="64">
        <f>ROUND(IF(AND($D32&lt;V$10,$E32&gt;V$12),$Q32,IF(AND($D32&gt;=V$10,$D32&lt;=V$12),$Q32*(V$13+1-DAY($D32))/V$13,IF(AND($E32&gt;=V$10,$E32&lt;=V$12),$Q32*DAY($E32)/V$13,0))),2)</f>
        <v>16250</v>
      </c>
      <c r="W32" s="64">
        <f>ROUND(IF(AND($D32&lt;W$10,$E32&gt;W$12),$Q32,IF(AND($D32&gt;=W$10,$D32&lt;=W$12),$Q32*(W$13+1-DAY($D32))/W$13,IF(AND($E32&gt;=W$10,$E32&lt;=W$12),$Q32*DAY($E32)/W$13,0))),2)</f>
        <v>16250</v>
      </c>
      <c r="X32" s="64">
        <f>ROUND(IF(AND($D32&lt;X$10,$E32&gt;X$12),$Q32,IF(AND($D32&gt;=X$10,$D32&lt;=X$12),$Q32*(X$13+1-DAY($D32))/X$13,IF(AND($E32&gt;=X$10,$E32&lt;=X$12),$Q32*DAY($E32)/X$13,0))),2)</f>
        <v>16250</v>
      </c>
      <c r="Y32" s="64">
        <f>ROUND(IF(AND($D32&lt;Y$10,$E32&gt;Y$12),$Q32,IF(AND($D32&gt;=Y$10,$D32&lt;=Y$12),$Q32*(Y$13+1-DAY($D32))/Y$13,IF(AND($E32&gt;=Y$10,$E32&lt;=Y$12),$Q32*DAY($E32)/Y$13,0))),2)</f>
        <v>16250</v>
      </c>
      <c r="Z32" s="64">
        <f>ROUND(IF(AND($D32&lt;Z$10,$E32&gt;Z$12),$Q32,IF(AND($D32&gt;=Z$10,$D32&lt;=Z$12),$Q32*(Z$13+1-DAY($D32))/Z$13,IF(AND($E32&gt;=Z$10,$E32&lt;=Z$12),$Q32*DAY($E32)/Z$13,0))),2)</f>
        <v>16250</v>
      </c>
      <c r="AA32" s="64">
        <f>ROUND(IF(AND($D32&lt;AA$10,$E32&gt;AA$12),$Q32,IF(AND($D32&gt;=AA$10,$D32&lt;=AA$12),$Q32*(AA$13+1-DAY($D32))/AA$13,IF(AND($E32&gt;=AA$10,$E32&lt;=AA$12),$Q32*DAY($E32)/AA$13,0))),2)</f>
        <v>16250</v>
      </c>
      <c r="AB32" s="64">
        <f>ROUND(IF(AND($D32&lt;AB$10,$E32&gt;AB$12),$Q32,IF(AND($D32&gt;=AB$10,$D32&lt;=AB$12),$Q32*(AB$13+1-DAY($D32))/AB$13,IF(AND($E32&gt;=AB$10,$E32&lt;=AB$12),$Q32*DAY($E32)/AB$13,0))),2)</f>
        <v>16250</v>
      </c>
      <c r="AC32" s="64">
        <f>ROUND(IF(AND($D32&lt;AC$10,$E32&gt;AC$12),$Q32,IF(AND($D32&gt;=AC$10,$D32&lt;=AC$12),$Q32*(AC$13+1-DAY($D32))/AC$13,IF(AND($E32&gt;=AC$10,$E32&lt;=AC$12),$Q32*DAY($E32)/AC$13,0))),2)</f>
        <v>16250</v>
      </c>
      <c r="AD32" s="64">
        <f>ROUND(IF(AND($D32&lt;AD$10,$E32&gt;AD$12),$Q32,IF(AND($D32&gt;=AD$10,$D32&lt;=AD$12),$Q32*(AD$13+1-DAY($D32))/AD$13,IF(AND($E32&gt;=AD$10,$E32&lt;=AD$12),$Q32*DAY($E32)/AD$13,0))),2)</f>
        <v>16250</v>
      </c>
      <c r="AE32" s="64">
        <f>ROUND(IF(AND($D32&lt;AE$10,$E32&gt;AE$12),$Q32,IF(AND($D32&gt;=AE$10,$D32&lt;=AE$12),$Q32*(AE$13+1-DAY($D32))/AE$13,IF(AND($E32&gt;=AE$10,$E32&lt;=AE$12),$Q32*DAY($E32)/AE$13,0))),2)</f>
        <v>16250</v>
      </c>
      <c r="AF32" s="64">
        <f>ROUND(IF(AND($D32&lt;AF$10,$E32&gt;AF$12),$Q32,IF(AND($D32&gt;=AF$10,$D32&lt;=AF$12),$Q32*(AF$13+1-DAY($D32))/AF$13,IF(AND($E32&gt;=AF$10,$E32&lt;=AF$12),$Q32*DAY($E32)/AF$13,0))),2)</f>
        <v>16250</v>
      </c>
      <c r="AG32" s="64">
        <f>ROUND(IF(AND($D32&lt;AG$10,$E32&gt;AG$12),$Q32,IF(AND($D32&gt;=AG$10,$D32&lt;=AG$12),$Q32*(AG$13+1-DAY($D32))/AG$13,IF(AND($E32&gt;=AG$10,$E32&lt;=AG$12),$Q32*DAY($E32)/AG$13,0))),2)</f>
        <v>16250</v>
      </c>
      <c r="AH32" s="64">
        <f>ROUND(IF(AND($D32&lt;AH$10,$E32&gt;AH$12),$Q32,IF(AND($D32&gt;=AH$10,$D32&lt;=AH$12),$Q32*(AH$13+1-DAY($D32))/AH$13,IF(AND($E32&gt;=AH$10,$E32&lt;=AH$12),$Q32*DAY($E32)/AH$13,0))),2)</f>
        <v>16250</v>
      </c>
      <c r="AI32" s="64">
        <f>ROUND(IF(AND($D32&lt;AI$10,$E32&gt;AI$12),$Q32,IF(AND($D32&gt;=AI$10,$D32&lt;=AI$12),$Q32*(AI$13+1-DAY($D32))/AI$13,IF(AND($E32&gt;=AI$10,$E32&lt;=AI$12),$Q32*DAY($E32)/AI$13,0))),2)</f>
        <v>16250</v>
      </c>
      <c r="AJ32" s="64">
        <f>ROUND(IF(AND($D32&lt;AJ$10,$E32&gt;AJ$12),$Q32,IF(AND($D32&gt;=AJ$10,$D32&lt;=AJ$12),$Q32*(AJ$13+1-DAY($D32))/AJ$13,IF(AND($E32&gt;=AJ$10,$E32&lt;=AJ$12),$Q32*DAY($E32)/AJ$13,0))),2)</f>
        <v>16250</v>
      </c>
      <c r="AK32" s="64">
        <f>ROUND(IF(AND($D32&lt;AK$10,$E32&gt;AK$12),$Q32,IF(AND($D32&gt;=AK$10,$D32&lt;=AK$12),$Q32*(AK$13+1-DAY($D32))/AK$13,IF(AND($E32&gt;=AK$10,$E32&lt;=AK$12),$Q32*DAY($E32)/AK$13,0))),2)</f>
        <v>16250</v>
      </c>
      <c r="AL32" s="64">
        <f>ROUND(IF(AND($D32&lt;AL$10,$E32&gt;AL$12),$Q32,IF(AND($D32&gt;=AL$10,$D32&lt;=AL$12),$Q32*(AL$13+1-DAY($D32))/AL$13,IF(AND($E32&gt;=AL$10,$E32&lt;=AL$12),$Q32*DAY($E32)/AL$13,0))),2)</f>
        <v>16250</v>
      </c>
      <c r="AM32" s="64">
        <f>ROUND(IF(AND($D32&lt;AM$10,$E32&gt;AM$12),$Q32,IF(AND($D32&gt;=AM$10,$D32&lt;=AM$12),$Q32*(AM$13+1-DAY($D32))/AM$13,IF(AND($E32&gt;=AM$10,$E32&lt;=AM$12),$Q32*DAY($E32)/AM$13,0))),2)</f>
        <v>16250</v>
      </c>
      <c r="AN32" s="64">
        <f>ROUND(IF(AND($D32&lt;AN$10,$E32&gt;AN$12),$Q32,IF(AND($D32&gt;=AN$10,$D32&lt;=AN$12),$Q32*(AN$13+1-DAY($D32))/AN$13,IF(AND($E32&gt;=AN$10,$E32&lt;=AN$12),$Q32*DAY($E32)/AN$13,0))),2)</f>
        <v>16250</v>
      </c>
      <c r="AO32" s="64">
        <f>ROUND(IF(AND($D32&lt;AO$10,$E32&gt;AO$12),$Q32,IF(AND($D32&gt;=AO$10,$D32&lt;=AO$12),$Q32*(AO$13+1-DAY($D32))/AO$13,IF(AND($E32&gt;=AO$10,$E32&lt;=AO$12),$Q32*DAY($E32)/AO$13,0))),2)</f>
        <v>16250</v>
      </c>
      <c r="AP32" s="64">
        <f>ROUND(IF(AND($D32&lt;AP$10,$E32&gt;AP$12),$Q32,IF(AND($D32&gt;=AP$10,$D32&lt;=AP$12),$Q32*(AP$13+1-DAY($D32))/AP$13,IF(AND($E32&gt;=AP$10,$E32&lt;=AP$12),$Q32*DAY($E32)/AP$13,0))),2)</f>
        <v>16250</v>
      </c>
      <c r="AQ32" s="64">
        <f>ROUND(IF(AND($D32&lt;AQ$10,$E32&gt;AQ$12),$Q32,IF(AND($D32&gt;=AQ$10,$D32&lt;=AQ$12),$Q32*(AQ$13+1-DAY($D32))/AQ$13,IF(AND($E32&gt;=AQ$10,$E32&lt;=AQ$12),$Q32*DAY($E32)/AQ$13,0))),2)</f>
        <v>16250</v>
      </c>
      <c r="AR32" s="64">
        <f>ROUND(IF(AND($D32&lt;AR$10,$E32&gt;AR$12),$Q32,IF(AND($D32&gt;=AR$10,$D32&lt;=AR$12),$Q32*(AR$13+1-DAY($D32))/AR$13,IF(AND($E32&gt;=AR$10,$E32&lt;=AR$12),$Q32*DAY($E32)/AR$13,0))),2)</f>
        <v>16250</v>
      </c>
      <c r="AS32" s="64">
        <f>ROUND(IF(AND($D32&lt;AS$10,$E32&gt;AS$12),$Q32,IF(AND($D32&gt;=AS$10,$D32&lt;=AS$12),$Q32*(AS$13+1-DAY($D32))/AS$13,IF(AND($E32&gt;=AS$10,$E32&lt;=AS$12),$Q32*DAY($E32)/AS$13,0))),2)</f>
        <v>16250</v>
      </c>
      <c r="AT32" s="64">
        <f>ROUND(IF(AND($D32&lt;AT$10,$E32&gt;AT$12),$Q32,IF(AND($D32&gt;=AT$10,$D32&lt;=AT$12),$Q32*(AT$13+1-DAY($D32))/AT$13,IF(AND($E32&gt;=AT$10,$E32&lt;=AT$12),$Q32*DAY($E32)/AT$13,0))),2)</f>
        <v>16250</v>
      </c>
      <c r="AU32" s="64">
        <f>ROUND(IF(AND($D32&lt;AU$10,$E32&gt;AU$12),$Q32,IF(AND($D32&gt;=AU$10,$D32&lt;=AU$12),$Q32*(AU$13+1-DAY($D32))/AU$13,IF(AND($E32&gt;=AU$10,$E32&lt;=AU$12),$Q32*DAY($E32)/AU$13,0))),2)</f>
        <v>16250</v>
      </c>
      <c r="AV32" s="64">
        <f>ROUND(IF(AND($D32&lt;AV$10,$E32&gt;AV$12),$Q32,IF(AND($D32&gt;=AV$10,$D32&lt;=AV$12),$Q32*(AV$13+1-DAY($D32))/AV$13,IF(AND($E32&gt;=AV$10,$E32&lt;=AV$12),$Q32*DAY($E32)/AV$13,0))),2)</f>
        <v>16250</v>
      </c>
      <c r="AW32" s="64">
        <f>ROUND(IF(AND($D32&lt;AW$10,$E32&gt;AW$12),$Q32,IF(AND($D32&gt;=AW$10,$D32&lt;=AW$12),$Q32*(AW$13+1-DAY($D32))/AW$13,IF(AND($E32&gt;=AW$10,$E32&lt;=AW$12),$Q32*DAY($E32)/AW$13,0))),2)</f>
        <v>16250</v>
      </c>
      <c r="AX32" s="64">
        <f>ROUND(IF(AND($D32&lt;AX$10,$E32&gt;AX$12),$Q32,IF(AND($D32&gt;=AX$10,$D32&lt;=AX$12),$Q32*(AX$13+1-DAY($D32))/AX$13,IF(AND($E32&gt;=AX$10,$E32&lt;=AX$12),$Q32*DAY($E32)/AX$13,0))),2)</f>
        <v>16250</v>
      </c>
      <c r="AY32" s="64">
        <f>ROUND(IF(AND($D32&lt;AY$10,$E32&gt;AY$12),$Q32,IF(AND($D32&gt;=AY$10,$D32&lt;=AY$12),$Q32*(AY$13+1-DAY($D32))/AY$13,IF(AND($E32&gt;=AY$10,$E32&lt;=AY$12),$Q32*DAY($E32)/AY$13,0))),2)</f>
        <v>16250</v>
      </c>
      <c r="AZ32" s="64">
        <f>ROUND(IF(AND($D32&lt;AZ$10,$E32&gt;AZ$12),$Q32,IF(AND($D32&gt;=AZ$10,$D32&lt;=AZ$12),$Q32*(AZ$13+1-DAY($D32))/AZ$13,IF(AND($E32&gt;=AZ$10,$E32&lt;=AZ$12),$Q32*DAY($E32)/AZ$13,0))),2)</f>
        <v>16250</v>
      </c>
      <c r="BA32" s="64">
        <f>ROUND(IF(AND($D32&lt;BA$10,$E32&gt;BA$12),$Q32,IF(AND($D32&gt;=BA$10,$D32&lt;=BA$12),$Q32*(BA$13+1-DAY($D32))/BA$13,IF(AND($E32&gt;=BA$10,$E32&lt;=BA$12),$Q32*DAY($E32)/BA$13,0))),2)</f>
        <v>16250</v>
      </c>
      <c r="BB32" s="64">
        <f>ROUND(IF(AND($D32&lt;BB$10,$E32&gt;BB$12),$Q32,IF(AND($D32&gt;=BB$10,$D32&lt;=BB$12),$Q32*(BB$13+1-DAY($D32))/BB$13,IF(AND($E32&gt;=BB$10,$E32&lt;=BB$12),$Q32*DAY($E32)/BB$13,0))),2)</f>
        <v>16250</v>
      </c>
      <c r="BC32" s="108"/>
      <c r="BD32" s="64">
        <f t="shared" si="94"/>
        <v>48750</v>
      </c>
      <c r="BE32" s="64">
        <f t="shared" si="94"/>
        <v>48750</v>
      </c>
      <c r="BF32" s="64">
        <f t="shared" si="94"/>
        <v>48750</v>
      </c>
      <c r="BG32" s="64">
        <f t="shared" si="94"/>
        <v>48750</v>
      </c>
      <c r="BH32" s="64">
        <f t="shared" si="94"/>
        <v>48750</v>
      </c>
      <c r="BI32" s="64">
        <f t="shared" si="94"/>
        <v>48750</v>
      </c>
      <c r="BJ32" s="64">
        <f t="shared" si="94"/>
        <v>48750</v>
      </c>
      <c r="BK32" s="64">
        <f t="shared" si="94"/>
        <v>48750</v>
      </c>
      <c r="BL32" s="64">
        <f t="shared" si="94"/>
        <v>48750</v>
      </c>
      <c r="BM32" s="64">
        <f t="shared" si="94"/>
        <v>48750</v>
      </c>
      <c r="BN32" s="64">
        <f t="shared" si="94"/>
        <v>48750</v>
      </c>
      <c r="BO32" s="64">
        <f t="shared" si="94"/>
        <v>48750</v>
      </c>
      <c r="BP32" s="65"/>
      <c r="BQ32" s="79">
        <f t="shared" si="34"/>
        <v>1</v>
      </c>
      <c r="BR32" s="79">
        <f t="shared" si="35"/>
        <v>1</v>
      </c>
      <c r="BS32" s="79">
        <f t="shared" si="36"/>
        <v>1</v>
      </c>
      <c r="BT32" s="79">
        <f t="shared" si="37"/>
        <v>1</v>
      </c>
      <c r="BU32" s="79">
        <f t="shared" si="38"/>
        <v>1</v>
      </c>
      <c r="BV32" s="79">
        <f t="shared" si="39"/>
        <v>1</v>
      </c>
      <c r="BW32" s="79">
        <f t="shared" si="40"/>
        <v>1</v>
      </c>
      <c r="BX32" s="79">
        <f t="shared" si="41"/>
        <v>1</v>
      </c>
      <c r="BY32" s="79">
        <f t="shared" si="42"/>
        <v>1</v>
      </c>
      <c r="BZ32" s="79">
        <f t="shared" si="43"/>
        <v>1</v>
      </c>
      <c r="CA32" s="79">
        <f t="shared" si="44"/>
        <v>1</v>
      </c>
      <c r="CB32" s="79">
        <f t="shared" si="45"/>
        <v>1</v>
      </c>
      <c r="CC32" s="79">
        <f t="shared" si="46"/>
        <v>1</v>
      </c>
      <c r="CD32" s="79">
        <f t="shared" si="47"/>
        <v>1</v>
      </c>
      <c r="CE32" s="79">
        <f t="shared" si="48"/>
        <v>1</v>
      </c>
      <c r="CF32" s="79">
        <f t="shared" si="49"/>
        <v>1</v>
      </c>
      <c r="CG32" s="79">
        <f t="shared" si="50"/>
        <v>1</v>
      </c>
      <c r="CH32" s="79">
        <f t="shared" si="51"/>
        <v>1</v>
      </c>
      <c r="CI32" s="79">
        <f t="shared" si="52"/>
        <v>1</v>
      </c>
      <c r="CJ32" s="79">
        <f t="shared" si="53"/>
        <v>1</v>
      </c>
      <c r="CK32" s="79">
        <f t="shared" si="54"/>
        <v>1</v>
      </c>
      <c r="CL32" s="79">
        <f t="shared" si="55"/>
        <v>1</v>
      </c>
      <c r="CM32" s="79">
        <f t="shared" si="56"/>
        <v>1</v>
      </c>
      <c r="CN32" s="79">
        <f t="shared" si="57"/>
        <v>1</v>
      </c>
      <c r="CO32" s="79">
        <f t="shared" si="58"/>
        <v>1</v>
      </c>
      <c r="CP32" s="79">
        <f t="shared" si="59"/>
        <v>1</v>
      </c>
      <c r="CQ32" s="79">
        <f t="shared" si="60"/>
        <v>1</v>
      </c>
      <c r="CR32" s="79">
        <f t="shared" si="61"/>
        <v>1</v>
      </c>
      <c r="CS32" s="79">
        <f t="shared" si="62"/>
        <v>1</v>
      </c>
      <c r="CT32" s="79">
        <f t="shared" si="63"/>
        <v>1</v>
      </c>
      <c r="CU32" s="79">
        <f t="shared" si="64"/>
        <v>1</v>
      </c>
      <c r="CV32" s="79">
        <f t="shared" si="65"/>
        <v>1</v>
      </c>
      <c r="CW32" s="79">
        <f t="shared" si="66"/>
        <v>1</v>
      </c>
      <c r="CX32" s="79">
        <f t="shared" si="67"/>
        <v>1</v>
      </c>
      <c r="CY32" s="79">
        <f t="shared" si="68"/>
        <v>1</v>
      </c>
      <c r="CZ32" s="79">
        <f t="shared" si="69"/>
        <v>1</v>
      </c>
      <c r="DB32" s="83">
        <f t="shared" si="70"/>
        <v>1</v>
      </c>
      <c r="DC32" s="83">
        <f t="shared" si="71"/>
        <v>1</v>
      </c>
      <c r="DD32" s="83">
        <f t="shared" si="72"/>
        <v>1</v>
      </c>
      <c r="DE32" s="83">
        <f t="shared" si="73"/>
        <v>1</v>
      </c>
      <c r="DF32" s="83">
        <f t="shared" si="74"/>
        <v>1</v>
      </c>
      <c r="DG32" s="83">
        <f t="shared" si="75"/>
        <v>1</v>
      </c>
      <c r="DH32" s="83">
        <f t="shared" si="76"/>
        <v>1</v>
      </c>
      <c r="DI32" s="83">
        <f t="shared" si="77"/>
        <v>1</v>
      </c>
      <c r="DJ32" s="83">
        <f t="shared" si="78"/>
        <v>1</v>
      </c>
      <c r="DK32" s="83">
        <f t="shared" si="79"/>
        <v>1</v>
      </c>
      <c r="DL32" s="83">
        <f t="shared" si="80"/>
        <v>1</v>
      </c>
      <c r="DM32" s="83">
        <f t="shared" si="81"/>
        <v>1</v>
      </c>
      <c r="DO32" s="83">
        <f t="shared" si="19"/>
        <v>1</v>
      </c>
      <c r="DP32" s="83">
        <f t="shared" si="20"/>
        <v>1</v>
      </c>
      <c r="DQ32" s="83">
        <f t="shared" si="21"/>
        <v>1</v>
      </c>
      <c r="DR32" s="83">
        <f t="shared" si="22"/>
        <v>1</v>
      </c>
      <c r="DS32" s="83">
        <f t="shared" si="23"/>
        <v>1</v>
      </c>
      <c r="DT32" s="83">
        <f t="shared" si="24"/>
        <v>1</v>
      </c>
      <c r="DU32" s="83">
        <f t="shared" si="25"/>
        <v>1</v>
      </c>
      <c r="DV32" s="83">
        <f t="shared" si="26"/>
        <v>1</v>
      </c>
      <c r="DW32" s="83">
        <f t="shared" si="27"/>
        <v>1</v>
      </c>
      <c r="DX32" s="83">
        <f t="shared" si="28"/>
        <v>1</v>
      </c>
      <c r="DY32" s="83">
        <f t="shared" si="29"/>
        <v>1</v>
      </c>
      <c r="DZ32" s="83">
        <f t="shared" si="30"/>
        <v>1</v>
      </c>
      <c r="EB32" s="115"/>
      <c r="EC32" s="36">
        <f t="shared" si="82"/>
        <v>0</v>
      </c>
      <c r="ED32" s="36">
        <f t="shared" si="31"/>
        <v>0</v>
      </c>
      <c r="EE32" s="36">
        <f t="shared" si="31"/>
        <v>0</v>
      </c>
      <c r="EF32" s="36">
        <f t="shared" si="31"/>
        <v>0</v>
      </c>
      <c r="EG32" s="36">
        <f t="shared" si="31"/>
        <v>0</v>
      </c>
      <c r="EH32" s="36">
        <f t="shared" si="31"/>
        <v>0</v>
      </c>
      <c r="EI32" s="36">
        <f t="shared" si="31"/>
        <v>0</v>
      </c>
      <c r="EJ32" s="36">
        <f t="shared" si="31"/>
        <v>0</v>
      </c>
      <c r="EK32" s="36">
        <f t="shared" si="31"/>
        <v>0</v>
      </c>
      <c r="EL32" s="36">
        <f t="shared" si="31"/>
        <v>0</v>
      </c>
      <c r="EM32" s="36">
        <f t="shared" si="31"/>
        <v>0</v>
      </c>
      <c r="EO32" s="115"/>
      <c r="EP32" s="36">
        <f t="shared" si="83"/>
        <v>0</v>
      </c>
      <c r="EQ32" s="36">
        <f t="shared" si="84"/>
        <v>0</v>
      </c>
      <c r="ER32" s="36">
        <f t="shared" si="85"/>
        <v>0</v>
      </c>
      <c r="ES32" s="36">
        <f t="shared" si="86"/>
        <v>0</v>
      </c>
      <c r="ET32" s="36">
        <f t="shared" si="87"/>
        <v>0</v>
      </c>
      <c r="EU32" s="36">
        <f t="shared" si="88"/>
        <v>0</v>
      </c>
      <c r="EV32" s="36">
        <f t="shared" si="89"/>
        <v>0</v>
      </c>
      <c r="EW32" s="36">
        <f t="shared" si="90"/>
        <v>0</v>
      </c>
      <c r="EX32" s="36">
        <f t="shared" si="91"/>
        <v>0</v>
      </c>
      <c r="EY32" s="36">
        <f t="shared" si="92"/>
        <v>0</v>
      </c>
      <c r="EZ32" s="36">
        <f t="shared" si="93"/>
        <v>0</v>
      </c>
    </row>
    <row r="33" spans="1:156" s="36" customFormat="1" ht="16" x14ac:dyDescent="0.2">
      <c r="A33" s="50"/>
      <c r="B33" s="56" t="s">
        <v>29</v>
      </c>
      <c r="C33" s="49" t="s">
        <v>68</v>
      </c>
      <c r="D33" s="57">
        <v>45290</v>
      </c>
      <c r="E33" s="57">
        <v>51500</v>
      </c>
      <c r="F33" s="58">
        <v>130000</v>
      </c>
      <c r="G33" s="56" t="s">
        <v>81</v>
      </c>
      <c r="H33" s="59">
        <v>378</v>
      </c>
      <c r="I33" s="59" t="s">
        <v>15</v>
      </c>
      <c r="J33" s="60">
        <v>0.2</v>
      </c>
      <c r="K33" s="60">
        <v>0.1</v>
      </c>
      <c r="L33" s="61"/>
      <c r="M33" s="62">
        <f t="shared" si="13"/>
        <v>1</v>
      </c>
      <c r="N33" s="63">
        <f t="shared" si="14"/>
        <v>10833.333333333334</v>
      </c>
      <c r="O33" s="63">
        <f t="shared" si="15"/>
        <v>1083.3333333333335</v>
      </c>
      <c r="P33" s="63">
        <f t="shared" si="16"/>
        <v>2166.666666666667</v>
      </c>
      <c r="Q33" s="63">
        <f t="shared" si="33"/>
        <v>14083.33</v>
      </c>
      <c r="R33" s="111"/>
      <c r="S33" s="64">
        <f>ROUND(IF(AND($D33&lt;S$10,$E33&gt;S$12),$Q33,IF(AND($D33&gt;=S$10,$D33&lt;=S$12),$Q33*(S$13+1-DAY($D33))/S$13,IF(AND($E33&gt;=S$10,$E33&lt;=S$12),$Q33*DAY($E33)/S$13,0))),2)</f>
        <v>14083.33</v>
      </c>
      <c r="T33" s="64">
        <f>ROUND(IF(AND($D33&lt;T$10,$E33&gt;T$12),$Q33,IF(AND($D33&gt;=T$10,$D33&lt;=T$12),$Q33*(T$13+1-DAY($D33))/T$13,IF(AND($E33&gt;=T$10,$E33&lt;=T$12),$Q33*DAY($E33)/T$13,0))),2)</f>
        <v>14083.33</v>
      </c>
      <c r="U33" s="64">
        <f>ROUND(IF(AND($D33&lt;U$10,$E33&gt;U$12),$Q33,IF(AND($D33&gt;=U$10,$D33&lt;=U$12),$Q33*(U$13+1-DAY($D33))/U$13,IF(AND($E33&gt;=U$10,$E33&lt;=U$12),$Q33*DAY($E33)/U$13,0))),2)</f>
        <v>14083.33</v>
      </c>
      <c r="V33" s="64">
        <f>ROUND(IF(AND($D33&lt;V$10,$E33&gt;V$12),$Q33,IF(AND($D33&gt;=V$10,$D33&lt;=V$12),$Q33*(V$13+1-DAY($D33))/V$13,IF(AND($E33&gt;=V$10,$E33&lt;=V$12),$Q33*DAY($E33)/V$13,0))),2)</f>
        <v>14083.33</v>
      </c>
      <c r="W33" s="64">
        <f>ROUND(IF(AND($D33&lt;W$10,$E33&gt;W$12),$Q33,IF(AND($D33&gt;=W$10,$D33&lt;=W$12),$Q33*(W$13+1-DAY($D33))/W$13,IF(AND($E33&gt;=W$10,$E33&lt;=W$12),$Q33*DAY($E33)/W$13,0))),2)</f>
        <v>14083.33</v>
      </c>
      <c r="X33" s="64">
        <f>ROUND(IF(AND($D33&lt;X$10,$E33&gt;X$12),$Q33,IF(AND($D33&gt;=X$10,$D33&lt;=X$12),$Q33*(X$13+1-DAY($D33))/X$13,IF(AND($E33&gt;=X$10,$E33&lt;=X$12),$Q33*DAY($E33)/X$13,0))),2)</f>
        <v>14083.33</v>
      </c>
      <c r="Y33" s="64">
        <f>ROUND(IF(AND($D33&lt;Y$10,$E33&gt;Y$12),$Q33,IF(AND($D33&gt;=Y$10,$D33&lt;=Y$12),$Q33*(Y$13+1-DAY($D33))/Y$13,IF(AND($E33&gt;=Y$10,$E33&lt;=Y$12),$Q33*DAY($E33)/Y$13,0))),2)</f>
        <v>14083.33</v>
      </c>
      <c r="Z33" s="64">
        <f>ROUND(IF(AND($D33&lt;Z$10,$E33&gt;Z$12),$Q33,IF(AND($D33&gt;=Z$10,$D33&lt;=Z$12),$Q33*(Z$13+1-DAY($D33))/Z$13,IF(AND($E33&gt;=Z$10,$E33&lt;=Z$12),$Q33*DAY($E33)/Z$13,0))),2)</f>
        <v>14083.33</v>
      </c>
      <c r="AA33" s="64">
        <f>ROUND(IF(AND($D33&lt;AA$10,$E33&gt;AA$12),$Q33,IF(AND($D33&gt;=AA$10,$D33&lt;=AA$12),$Q33*(AA$13+1-DAY($D33))/AA$13,IF(AND($E33&gt;=AA$10,$E33&lt;=AA$12),$Q33*DAY($E33)/AA$13,0))),2)</f>
        <v>14083.33</v>
      </c>
      <c r="AB33" s="64">
        <f>ROUND(IF(AND($D33&lt;AB$10,$E33&gt;AB$12),$Q33,IF(AND($D33&gt;=AB$10,$D33&lt;=AB$12),$Q33*(AB$13+1-DAY($D33))/AB$13,IF(AND($E33&gt;=AB$10,$E33&lt;=AB$12),$Q33*DAY($E33)/AB$13,0))),2)</f>
        <v>14083.33</v>
      </c>
      <c r="AC33" s="64">
        <f>ROUND(IF(AND($D33&lt;AC$10,$E33&gt;AC$12),$Q33,IF(AND($D33&gt;=AC$10,$D33&lt;=AC$12),$Q33*(AC$13+1-DAY($D33))/AC$13,IF(AND($E33&gt;=AC$10,$E33&lt;=AC$12),$Q33*DAY($E33)/AC$13,0))),2)</f>
        <v>14083.33</v>
      </c>
      <c r="AD33" s="64">
        <f>ROUND(IF(AND($D33&lt;AD$10,$E33&gt;AD$12),$Q33,IF(AND($D33&gt;=AD$10,$D33&lt;=AD$12),$Q33*(AD$13+1-DAY($D33))/AD$13,IF(AND($E33&gt;=AD$10,$E33&lt;=AD$12),$Q33*DAY($E33)/AD$13,0))),2)</f>
        <v>14083.33</v>
      </c>
      <c r="AE33" s="64">
        <f>ROUND(IF(AND($D33&lt;AE$10,$E33&gt;AE$12),$Q33,IF(AND($D33&gt;=AE$10,$D33&lt;=AE$12),$Q33*(AE$13+1-DAY($D33))/AE$13,IF(AND($E33&gt;=AE$10,$E33&lt;=AE$12),$Q33*DAY($E33)/AE$13,0))),2)</f>
        <v>14083.33</v>
      </c>
      <c r="AF33" s="64">
        <f>ROUND(IF(AND($D33&lt;AF$10,$E33&gt;AF$12),$Q33,IF(AND($D33&gt;=AF$10,$D33&lt;=AF$12),$Q33*(AF$13+1-DAY($D33))/AF$13,IF(AND($E33&gt;=AF$10,$E33&lt;=AF$12),$Q33*DAY($E33)/AF$13,0))),2)</f>
        <v>14083.33</v>
      </c>
      <c r="AG33" s="64">
        <f>ROUND(IF(AND($D33&lt;AG$10,$E33&gt;AG$12),$Q33,IF(AND($D33&gt;=AG$10,$D33&lt;=AG$12),$Q33*(AG$13+1-DAY($D33))/AG$13,IF(AND($E33&gt;=AG$10,$E33&lt;=AG$12),$Q33*DAY($E33)/AG$13,0))),2)</f>
        <v>14083.33</v>
      </c>
      <c r="AH33" s="64">
        <f>ROUND(IF(AND($D33&lt;AH$10,$E33&gt;AH$12),$Q33,IF(AND($D33&gt;=AH$10,$D33&lt;=AH$12),$Q33*(AH$13+1-DAY($D33))/AH$13,IF(AND($E33&gt;=AH$10,$E33&lt;=AH$12),$Q33*DAY($E33)/AH$13,0))),2)</f>
        <v>14083.33</v>
      </c>
      <c r="AI33" s="64">
        <f>ROUND(IF(AND($D33&lt;AI$10,$E33&gt;AI$12),$Q33,IF(AND($D33&gt;=AI$10,$D33&lt;=AI$12),$Q33*(AI$13+1-DAY($D33))/AI$13,IF(AND($E33&gt;=AI$10,$E33&lt;=AI$12),$Q33*DAY($E33)/AI$13,0))),2)</f>
        <v>14083.33</v>
      </c>
      <c r="AJ33" s="64">
        <f>ROUND(IF(AND($D33&lt;AJ$10,$E33&gt;AJ$12),$Q33,IF(AND($D33&gt;=AJ$10,$D33&lt;=AJ$12),$Q33*(AJ$13+1-DAY($D33))/AJ$13,IF(AND($E33&gt;=AJ$10,$E33&lt;=AJ$12),$Q33*DAY($E33)/AJ$13,0))),2)</f>
        <v>14083.33</v>
      </c>
      <c r="AK33" s="64">
        <f>ROUND(IF(AND($D33&lt;AK$10,$E33&gt;AK$12),$Q33,IF(AND($D33&gt;=AK$10,$D33&lt;=AK$12),$Q33*(AK$13+1-DAY($D33))/AK$13,IF(AND($E33&gt;=AK$10,$E33&lt;=AK$12),$Q33*DAY($E33)/AK$13,0))),2)</f>
        <v>14083.33</v>
      </c>
      <c r="AL33" s="64">
        <f>ROUND(IF(AND($D33&lt;AL$10,$E33&gt;AL$12),$Q33,IF(AND($D33&gt;=AL$10,$D33&lt;=AL$12),$Q33*(AL$13+1-DAY($D33))/AL$13,IF(AND($E33&gt;=AL$10,$E33&lt;=AL$12),$Q33*DAY($E33)/AL$13,0))),2)</f>
        <v>14083.33</v>
      </c>
      <c r="AM33" s="64">
        <f>ROUND(IF(AND($D33&lt;AM$10,$E33&gt;AM$12),$Q33,IF(AND($D33&gt;=AM$10,$D33&lt;=AM$12),$Q33*(AM$13+1-DAY($D33))/AM$13,IF(AND($E33&gt;=AM$10,$E33&lt;=AM$12),$Q33*DAY($E33)/AM$13,0))),2)</f>
        <v>14083.33</v>
      </c>
      <c r="AN33" s="64">
        <f>ROUND(IF(AND($D33&lt;AN$10,$E33&gt;AN$12),$Q33,IF(AND($D33&gt;=AN$10,$D33&lt;=AN$12),$Q33*(AN$13+1-DAY($D33))/AN$13,IF(AND($E33&gt;=AN$10,$E33&lt;=AN$12),$Q33*DAY($E33)/AN$13,0))),2)</f>
        <v>14083.33</v>
      </c>
      <c r="AO33" s="64">
        <f>ROUND(IF(AND($D33&lt;AO$10,$E33&gt;AO$12),$Q33,IF(AND($D33&gt;=AO$10,$D33&lt;=AO$12),$Q33*(AO$13+1-DAY($D33))/AO$13,IF(AND($E33&gt;=AO$10,$E33&lt;=AO$12),$Q33*DAY($E33)/AO$13,0))),2)</f>
        <v>14083.33</v>
      </c>
      <c r="AP33" s="64">
        <f>ROUND(IF(AND($D33&lt;AP$10,$E33&gt;AP$12),$Q33,IF(AND($D33&gt;=AP$10,$D33&lt;=AP$12),$Q33*(AP$13+1-DAY($D33))/AP$13,IF(AND($E33&gt;=AP$10,$E33&lt;=AP$12),$Q33*DAY($E33)/AP$13,0))),2)</f>
        <v>14083.33</v>
      </c>
      <c r="AQ33" s="64">
        <f>ROUND(IF(AND($D33&lt;AQ$10,$E33&gt;AQ$12),$Q33,IF(AND($D33&gt;=AQ$10,$D33&lt;=AQ$12),$Q33*(AQ$13+1-DAY($D33))/AQ$13,IF(AND($E33&gt;=AQ$10,$E33&lt;=AQ$12),$Q33*DAY($E33)/AQ$13,0))),2)</f>
        <v>14083.33</v>
      </c>
      <c r="AR33" s="64">
        <f>ROUND(IF(AND($D33&lt;AR$10,$E33&gt;AR$12),$Q33,IF(AND($D33&gt;=AR$10,$D33&lt;=AR$12),$Q33*(AR$13+1-DAY($D33))/AR$13,IF(AND($E33&gt;=AR$10,$E33&lt;=AR$12),$Q33*DAY($E33)/AR$13,0))),2)</f>
        <v>14083.33</v>
      </c>
      <c r="AS33" s="64">
        <f>ROUND(IF(AND($D33&lt;AS$10,$E33&gt;AS$12),$Q33,IF(AND($D33&gt;=AS$10,$D33&lt;=AS$12),$Q33*(AS$13+1-DAY($D33))/AS$13,IF(AND($E33&gt;=AS$10,$E33&lt;=AS$12),$Q33*DAY($E33)/AS$13,0))),2)</f>
        <v>14083.33</v>
      </c>
      <c r="AT33" s="64">
        <f>ROUND(IF(AND($D33&lt;AT$10,$E33&gt;AT$12),$Q33,IF(AND($D33&gt;=AT$10,$D33&lt;=AT$12),$Q33*(AT$13+1-DAY($D33))/AT$13,IF(AND($E33&gt;=AT$10,$E33&lt;=AT$12),$Q33*DAY($E33)/AT$13,0))),2)</f>
        <v>14083.33</v>
      </c>
      <c r="AU33" s="64">
        <f>ROUND(IF(AND($D33&lt;AU$10,$E33&gt;AU$12),$Q33,IF(AND($D33&gt;=AU$10,$D33&lt;=AU$12),$Q33*(AU$13+1-DAY($D33))/AU$13,IF(AND($E33&gt;=AU$10,$E33&lt;=AU$12),$Q33*DAY($E33)/AU$13,0))),2)</f>
        <v>14083.33</v>
      </c>
      <c r="AV33" s="64">
        <f>ROUND(IF(AND($D33&lt;AV$10,$E33&gt;AV$12),$Q33,IF(AND($D33&gt;=AV$10,$D33&lt;=AV$12),$Q33*(AV$13+1-DAY($D33))/AV$13,IF(AND($E33&gt;=AV$10,$E33&lt;=AV$12),$Q33*DAY($E33)/AV$13,0))),2)</f>
        <v>14083.33</v>
      </c>
      <c r="AW33" s="64">
        <f>ROUND(IF(AND($D33&lt;AW$10,$E33&gt;AW$12),$Q33,IF(AND($D33&gt;=AW$10,$D33&lt;=AW$12),$Q33*(AW$13+1-DAY($D33))/AW$13,IF(AND($E33&gt;=AW$10,$E33&lt;=AW$12),$Q33*DAY($E33)/AW$13,0))),2)</f>
        <v>14083.33</v>
      </c>
      <c r="AX33" s="64">
        <f>ROUND(IF(AND($D33&lt;AX$10,$E33&gt;AX$12),$Q33,IF(AND($D33&gt;=AX$10,$D33&lt;=AX$12),$Q33*(AX$13+1-DAY($D33))/AX$13,IF(AND($E33&gt;=AX$10,$E33&lt;=AX$12),$Q33*DAY($E33)/AX$13,0))),2)</f>
        <v>14083.33</v>
      </c>
      <c r="AY33" s="64">
        <f>ROUND(IF(AND($D33&lt;AY$10,$E33&gt;AY$12),$Q33,IF(AND($D33&gt;=AY$10,$D33&lt;=AY$12),$Q33*(AY$13+1-DAY($D33))/AY$13,IF(AND($E33&gt;=AY$10,$E33&lt;=AY$12),$Q33*DAY($E33)/AY$13,0))),2)</f>
        <v>14083.33</v>
      </c>
      <c r="AZ33" s="64">
        <f>ROUND(IF(AND($D33&lt;AZ$10,$E33&gt;AZ$12),$Q33,IF(AND($D33&gt;=AZ$10,$D33&lt;=AZ$12),$Q33*(AZ$13+1-DAY($D33))/AZ$13,IF(AND($E33&gt;=AZ$10,$E33&lt;=AZ$12),$Q33*DAY($E33)/AZ$13,0))),2)</f>
        <v>14083.33</v>
      </c>
      <c r="BA33" s="64">
        <f>ROUND(IF(AND($D33&lt;BA$10,$E33&gt;BA$12),$Q33,IF(AND($D33&gt;=BA$10,$D33&lt;=BA$12),$Q33*(BA$13+1-DAY($D33))/BA$13,IF(AND($E33&gt;=BA$10,$E33&lt;=BA$12),$Q33*DAY($E33)/BA$13,0))),2)</f>
        <v>14083.33</v>
      </c>
      <c r="BB33" s="64">
        <f>ROUND(IF(AND($D33&lt;BB$10,$E33&gt;BB$12),$Q33,IF(AND($D33&gt;=BB$10,$D33&lt;=BB$12),$Q33*(BB$13+1-DAY($D33))/BB$13,IF(AND($E33&gt;=BB$10,$E33&lt;=BB$12),$Q33*DAY($E33)/BB$13,0))),2)</f>
        <v>14083.33</v>
      </c>
      <c r="BC33" s="108"/>
      <c r="BD33" s="64">
        <f t="shared" si="94"/>
        <v>42249.99</v>
      </c>
      <c r="BE33" s="64">
        <f t="shared" si="94"/>
        <v>42249.99</v>
      </c>
      <c r="BF33" s="64">
        <f t="shared" si="94"/>
        <v>42249.99</v>
      </c>
      <c r="BG33" s="64">
        <f t="shared" si="94"/>
        <v>42249.99</v>
      </c>
      <c r="BH33" s="64">
        <f t="shared" si="94"/>
        <v>42249.99</v>
      </c>
      <c r="BI33" s="64">
        <f t="shared" si="94"/>
        <v>42249.99</v>
      </c>
      <c r="BJ33" s="64">
        <f t="shared" si="94"/>
        <v>42249.99</v>
      </c>
      <c r="BK33" s="64">
        <f t="shared" si="94"/>
        <v>42249.99</v>
      </c>
      <c r="BL33" s="64">
        <f t="shared" si="94"/>
        <v>42249.99</v>
      </c>
      <c r="BM33" s="64">
        <f t="shared" si="94"/>
        <v>42249.99</v>
      </c>
      <c r="BN33" s="64">
        <f t="shared" si="94"/>
        <v>42249.99</v>
      </c>
      <c r="BO33" s="64">
        <f t="shared" si="94"/>
        <v>42249.99</v>
      </c>
      <c r="BP33" s="65"/>
      <c r="BQ33" s="79">
        <f t="shared" si="34"/>
        <v>1</v>
      </c>
      <c r="BR33" s="79">
        <f t="shared" si="35"/>
        <v>1</v>
      </c>
      <c r="BS33" s="79">
        <f t="shared" si="36"/>
        <v>1</v>
      </c>
      <c r="BT33" s="79">
        <f t="shared" si="37"/>
        <v>1</v>
      </c>
      <c r="BU33" s="79">
        <f t="shared" si="38"/>
        <v>1</v>
      </c>
      <c r="BV33" s="79">
        <f t="shared" si="39"/>
        <v>1</v>
      </c>
      <c r="BW33" s="79">
        <f t="shared" si="40"/>
        <v>1</v>
      </c>
      <c r="BX33" s="79">
        <f t="shared" si="41"/>
        <v>1</v>
      </c>
      <c r="BY33" s="79">
        <f t="shared" si="42"/>
        <v>1</v>
      </c>
      <c r="BZ33" s="79">
        <f t="shared" si="43"/>
        <v>1</v>
      </c>
      <c r="CA33" s="79">
        <f t="shared" si="44"/>
        <v>1</v>
      </c>
      <c r="CB33" s="79">
        <f t="shared" si="45"/>
        <v>1</v>
      </c>
      <c r="CC33" s="79">
        <f t="shared" si="46"/>
        <v>1</v>
      </c>
      <c r="CD33" s="79">
        <f t="shared" si="47"/>
        <v>1</v>
      </c>
      <c r="CE33" s="79">
        <f t="shared" si="48"/>
        <v>1</v>
      </c>
      <c r="CF33" s="79">
        <f t="shared" si="49"/>
        <v>1</v>
      </c>
      <c r="CG33" s="79">
        <f t="shared" si="50"/>
        <v>1</v>
      </c>
      <c r="CH33" s="79">
        <f t="shared" si="51"/>
        <v>1</v>
      </c>
      <c r="CI33" s="79">
        <f t="shared" si="52"/>
        <v>1</v>
      </c>
      <c r="CJ33" s="79">
        <f t="shared" si="53"/>
        <v>1</v>
      </c>
      <c r="CK33" s="79">
        <f t="shared" si="54"/>
        <v>1</v>
      </c>
      <c r="CL33" s="79">
        <f t="shared" si="55"/>
        <v>1</v>
      </c>
      <c r="CM33" s="79">
        <f t="shared" si="56"/>
        <v>1</v>
      </c>
      <c r="CN33" s="79">
        <f t="shared" si="57"/>
        <v>1</v>
      </c>
      <c r="CO33" s="79">
        <f t="shared" si="58"/>
        <v>1</v>
      </c>
      <c r="CP33" s="79">
        <f t="shared" si="59"/>
        <v>1</v>
      </c>
      <c r="CQ33" s="79">
        <f t="shared" si="60"/>
        <v>1</v>
      </c>
      <c r="CR33" s="79">
        <f t="shared" si="61"/>
        <v>1</v>
      </c>
      <c r="CS33" s="79">
        <f t="shared" si="62"/>
        <v>1</v>
      </c>
      <c r="CT33" s="79">
        <f t="shared" si="63"/>
        <v>1</v>
      </c>
      <c r="CU33" s="79">
        <f t="shared" si="64"/>
        <v>1</v>
      </c>
      <c r="CV33" s="79">
        <f t="shared" si="65"/>
        <v>1</v>
      </c>
      <c r="CW33" s="79">
        <f t="shared" si="66"/>
        <v>1</v>
      </c>
      <c r="CX33" s="79">
        <f t="shared" si="67"/>
        <v>1</v>
      </c>
      <c r="CY33" s="79">
        <f t="shared" si="68"/>
        <v>1</v>
      </c>
      <c r="CZ33" s="79">
        <f t="shared" si="69"/>
        <v>1</v>
      </c>
      <c r="DB33" s="83">
        <f t="shared" si="70"/>
        <v>1</v>
      </c>
      <c r="DC33" s="83">
        <f t="shared" si="71"/>
        <v>1</v>
      </c>
      <c r="DD33" s="83">
        <f t="shared" si="72"/>
        <v>1</v>
      </c>
      <c r="DE33" s="83">
        <f t="shared" si="73"/>
        <v>1</v>
      </c>
      <c r="DF33" s="83">
        <f t="shared" si="74"/>
        <v>1</v>
      </c>
      <c r="DG33" s="83">
        <f t="shared" si="75"/>
        <v>1</v>
      </c>
      <c r="DH33" s="83">
        <f t="shared" si="76"/>
        <v>1</v>
      </c>
      <c r="DI33" s="83">
        <f t="shared" si="77"/>
        <v>1</v>
      </c>
      <c r="DJ33" s="83">
        <f t="shared" si="78"/>
        <v>1</v>
      </c>
      <c r="DK33" s="83">
        <f t="shared" si="79"/>
        <v>1</v>
      </c>
      <c r="DL33" s="83">
        <f t="shared" si="80"/>
        <v>1</v>
      </c>
      <c r="DM33" s="83">
        <f t="shared" si="81"/>
        <v>1</v>
      </c>
      <c r="DO33" s="83">
        <f t="shared" si="19"/>
        <v>1</v>
      </c>
      <c r="DP33" s="83">
        <f t="shared" si="20"/>
        <v>1</v>
      </c>
      <c r="DQ33" s="83">
        <f t="shared" si="21"/>
        <v>1</v>
      </c>
      <c r="DR33" s="83">
        <f t="shared" si="22"/>
        <v>1</v>
      </c>
      <c r="DS33" s="83">
        <f t="shared" si="23"/>
        <v>1</v>
      </c>
      <c r="DT33" s="83">
        <f t="shared" si="24"/>
        <v>1</v>
      </c>
      <c r="DU33" s="83">
        <f t="shared" si="25"/>
        <v>1</v>
      </c>
      <c r="DV33" s="83">
        <f t="shared" si="26"/>
        <v>1</v>
      </c>
      <c r="DW33" s="83">
        <f t="shared" si="27"/>
        <v>1</v>
      </c>
      <c r="DX33" s="83">
        <f t="shared" si="28"/>
        <v>1</v>
      </c>
      <c r="DY33" s="83">
        <f t="shared" si="29"/>
        <v>1</v>
      </c>
      <c r="DZ33" s="83">
        <f t="shared" si="30"/>
        <v>1</v>
      </c>
      <c r="EB33" s="115"/>
      <c r="EC33" s="36">
        <f t="shared" si="82"/>
        <v>0</v>
      </c>
      <c r="ED33" s="36">
        <f t="shared" ref="ED33:ED96" si="95">IF(DD33=1,IF(DC33=0,1,0),IF(DD33&gt;0,1,0))</f>
        <v>0</v>
      </c>
      <c r="EE33" s="36">
        <f t="shared" ref="EE33:EE96" si="96">IF(DE33=1,IF(DD33=0,1,0),IF(DE33&gt;0,1,0))</f>
        <v>0</v>
      </c>
      <c r="EF33" s="36">
        <f t="shared" ref="EF33:EF96" si="97">IF(DF33=1,IF(DE33=0,1,0),IF(DF33&gt;0,1,0))</f>
        <v>0</v>
      </c>
      <c r="EG33" s="36">
        <f t="shared" ref="EG33:EG96" si="98">IF(DG33=1,IF(DF33=0,1,0),IF(DG33&gt;0,1,0))</f>
        <v>0</v>
      </c>
      <c r="EH33" s="36">
        <f t="shared" ref="EH33:EH96" si="99">IF(DH33=1,IF(DG33=0,1,0),IF(DH33&gt;0,1,0))</f>
        <v>0</v>
      </c>
      <c r="EI33" s="36">
        <f t="shared" ref="EI33:EI96" si="100">IF(DI33=1,IF(DH33=0,1,0),IF(DI33&gt;0,1,0))</f>
        <v>0</v>
      </c>
      <c r="EJ33" s="36">
        <f t="shared" ref="EJ33:EJ96" si="101">IF(DJ33=1,IF(DI33=0,1,0),IF(DJ33&gt;0,1,0))</f>
        <v>0</v>
      </c>
      <c r="EK33" s="36">
        <f t="shared" ref="EK33:EK96" si="102">IF(DK33=1,IF(DJ33=0,1,0),IF(DK33&gt;0,1,0))</f>
        <v>0</v>
      </c>
      <c r="EL33" s="36">
        <f t="shared" ref="EL33:EL96" si="103">IF(DL33=1,IF(DK33=0,1,0),IF(DL33&gt;0,1,0))</f>
        <v>0</v>
      </c>
      <c r="EM33" s="36">
        <f t="shared" ref="EM33:EM96" si="104">IF(DM33=1,IF(DL33=0,1,0),IF(DM33&gt;0,1,0))</f>
        <v>0</v>
      </c>
      <c r="EO33" s="115"/>
      <c r="EP33" s="36">
        <f t="shared" si="83"/>
        <v>0</v>
      </c>
      <c r="EQ33" s="36">
        <f t="shared" si="84"/>
        <v>0</v>
      </c>
      <c r="ER33" s="36">
        <f t="shared" si="85"/>
        <v>0</v>
      </c>
      <c r="ES33" s="36">
        <f t="shared" si="86"/>
        <v>0</v>
      </c>
      <c r="ET33" s="36">
        <f t="shared" si="87"/>
        <v>0</v>
      </c>
      <c r="EU33" s="36">
        <f t="shared" si="88"/>
        <v>0</v>
      </c>
      <c r="EV33" s="36">
        <f t="shared" si="89"/>
        <v>0</v>
      </c>
      <c r="EW33" s="36">
        <f t="shared" si="90"/>
        <v>0</v>
      </c>
      <c r="EX33" s="36">
        <f t="shared" si="91"/>
        <v>0</v>
      </c>
      <c r="EY33" s="36">
        <f t="shared" si="92"/>
        <v>0</v>
      </c>
      <c r="EZ33" s="36">
        <f t="shared" si="93"/>
        <v>0</v>
      </c>
    </row>
    <row r="34" spans="1:156" s="36" customFormat="1" ht="16" x14ac:dyDescent="0.2">
      <c r="A34" s="50"/>
      <c r="B34" s="56" t="s">
        <v>67</v>
      </c>
      <c r="C34" s="49" t="s">
        <v>14</v>
      </c>
      <c r="D34" s="57">
        <v>45293</v>
      </c>
      <c r="E34" s="57">
        <v>45788</v>
      </c>
      <c r="F34" s="58">
        <v>150000</v>
      </c>
      <c r="G34" s="56" t="s">
        <v>112</v>
      </c>
      <c r="H34" s="59">
        <v>424</v>
      </c>
      <c r="I34" s="59" t="s">
        <v>15</v>
      </c>
      <c r="J34" s="60">
        <v>0.2</v>
      </c>
      <c r="K34" s="60">
        <v>0.1</v>
      </c>
      <c r="L34" s="61"/>
      <c r="M34" s="62">
        <f t="shared" si="13"/>
        <v>1</v>
      </c>
      <c r="N34" s="63">
        <f t="shared" si="14"/>
        <v>12500</v>
      </c>
      <c r="O34" s="63">
        <f t="shared" si="15"/>
        <v>1250</v>
      </c>
      <c r="P34" s="63">
        <f t="shared" si="16"/>
        <v>2500</v>
      </c>
      <c r="Q34" s="63">
        <f t="shared" si="33"/>
        <v>16250</v>
      </c>
      <c r="R34" s="111"/>
      <c r="S34" s="64">
        <f>ROUND(IF(AND($D34&lt;S$10,$E34&gt;S$12),$Q34,IF(AND($D34&gt;=S$10,$D34&lt;=S$12),$Q34*(S$13+1-DAY($D34))/S$13,IF(AND($E34&gt;=S$10,$E34&lt;=S$12),$Q34*DAY($E34)/S$13,0))),2)</f>
        <v>16250</v>
      </c>
      <c r="T34" s="64">
        <f>ROUND(IF(AND($D34&lt;T$10,$E34&gt;T$12),$Q34,IF(AND($D34&gt;=T$10,$D34&lt;=T$12),$Q34*(T$13+1-DAY($D34))/T$13,IF(AND($E34&gt;=T$10,$E34&lt;=T$12),$Q34*DAY($E34)/T$13,0))),2)</f>
        <v>16250</v>
      </c>
      <c r="U34" s="64">
        <f>ROUND(IF(AND($D34&lt;U$10,$E34&gt;U$12),$Q34,IF(AND($D34&gt;=U$10,$D34&lt;=U$12),$Q34*(U$13+1-DAY($D34))/U$13,IF(AND($E34&gt;=U$10,$E34&lt;=U$12),$Q34*DAY($E34)/U$13,0))),2)</f>
        <v>16250</v>
      </c>
      <c r="V34" s="64">
        <f>ROUND(IF(AND($D34&lt;V$10,$E34&gt;V$12),$Q34,IF(AND($D34&gt;=V$10,$D34&lt;=V$12),$Q34*(V$13+1-DAY($D34))/V$13,IF(AND($E34&gt;=V$10,$E34&lt;=V$12),$Q34*DAY($E34)/V$13,0))),2)</f>
        <v>16250</v>
      </c>
      <c r="W34" s="64">
        <f>ROUND(IF(AND($D34&lt;W$10,$E34&gt;W$12),$Q34,IF(AND($D34&gt;=W$10,$D34&lt;=W$12),$Q34*(W$13+1-DAY($D34))/W$13,IF(AND($E34&gt;=W$10,$E34&lt;=W$12),$Q34*DAY($E34)/W$13,0))),2)</f>
        <v>5766.13</v>
      </c>
      <c r="X34" s="64">
        <f>ROUND(IF(AND($D34&lt;X$10,$E34&gt;X$12),$Q34,IF(AND($D34&gt;=X$10,$D34&lt;=X$12),$Q34*(X$13+1-DAY($D34))/X$13,IF(AND($E34&gt;=X$10,$E34&lt;=X$12),$Q34*DAY($E34)/X$13,0))),2)</f>
        <v>0</v>
      </c>
      <c r="Y34" s="64">
        <f>ROUND(IF(AND($D34&lt;Y$10,$E34&gt;Y$12),$Q34,IF(AND($D34&gt;=Y$10,$D34&lt;=Y$12),$Q34*(Y$13+1-DAY($D34))/Y$13,IF(AND($E34&gt;=Y$10,$E34&lt;=Y$12),$Q34*DAY($E34)/Y$13,0))),2)</f>
        <v>0</v>
      </c>
      <c r="Z34" s="64">
        <f>ROUND(IF(AND($D34&lt;Z$10,$E34&gt;Z$12),$Q34,IF(AND($D34&gt;=Z$10,$D34&lt;=Z$12),$Q34*(Z$13+1-DAY($D34))/Z$13,IF(AND($E34&gt;=Z$10,$E34&lt;=Z$12),$Q34*DAY($E34)/Z$13,0))),2)</f>
        <v>0</v>
      </c>
      <c r="AA34" s="64">
        <f>ROUND(IF(AND($D34&lt;AA$10,$E34&gt;AA$12),$Q34,IF(AND($D34&gt;=AA$10,$D34&lt;=AA$12),$Q34*(AA$13+1-DAY($D34))/AA$13,IF(AND($E34&gt;=AA$10,$E34&lt;=AA$12),$Q34*DAY($E34)/AA$13,0))),2)</f>
        <v>0</v>
      </c>
      <c r="AB34" s="64">
        <f>ROUND(IF(AND($D34&lt;AB$10,$E34&gt;AB$12),$Q34,IF(AND($D34&gt;=AB$10,$D34&lt;=AB$12),$Q34*(AB$13+1-DAY($D34))/AB$13,IF(AND($E34&gt;=AB$10,$E34&lt;=AB$12),$Q34*DAY($E34)/AB$13,0))),2)</f>
        <v>0</v>
      </c>
      <c r="AC34" s="64">
        <f>ROUND(IF(AND($D34&lt;AC$10,$E34&gt;AC$12),$Q34,IF(AND($D34&gt;=AC$10,$D34&lt;=AC$12),$Q34*(AC$13+1-DAY($D34))/AC$13,IF(AND($E34&gt;=AC$10,$E34&lt;=AC$12),$Q34*DAY($E34)/AC$13,0))),2)</f>
        <v>0</v>
      </c>
      <c r="AD34" s="64">
        <f>ROUND(IF(AND($D34&lt;AD$10,$E34&gt;AD$12),$Q34,IF(AND($D34&gt;=AD$10,$D34&lt;=AD$12),$Q34*(AD$13+1-DAY($D34))/AD$13,IF(AND($E34&gt;=AD$10,$E34&lt;=AD$12),$Q34*DAY($E34)/AD$13,0))),2)</f>
        <v>0</v>
      </c>
      <c r="AE34" s="64">
        <f>ROUND(IF(AND($D34&lt;AE$10,$E34&gt;AE$12),$Q34,IF(AND($D34&gt;=AE$10,$D34&lt;=AE$12),$Q34*(AE$13+1-DAY($D34))/AE$13,IF(AND($E34&gt;=AE$10,$E34&lt;=AE$12),$Q34*DAY($E34)/AE$13,0))),2)</f>
        <v>0</v>
      </c>
      <c r="AF34" s="64">
        <f>ROUND(IF(AND($D34&lt;AF$10,$E34&gt;AF$12),$Q34,IF(AND($D34&gt;=AF$10,$D34&lt;=AF$12),$Q34*(AF$13+1-DAY($D34))/AF$13,IF(AND($E34&gt;=AF$10,$E34&lt;=AF$12),$Q34*DAY($E34)/AF$13,0))),2)</f>
        <v>0</v>
      </c>
      <c r="AG34" s="64">
        <f>ROUND(IF(AND($D34&lt;AG$10,$E34&gt;AG$12),$Q34,IF(AND($D34&gt;=AG$10,$D34&lt;=AG$12),$Q34*(AG$13+1-DAY($D34))/AG$13,IF(AND($E34&gt;=AG$10,$E34&lt;=AG$12),$Q34*DAY($E34)/AG$13,0))),2)</f>
        <v>0</v>
      </c>
      <c r="AH34" s="64">
        <f>ROUND(IF(AND($D34&lt;AH$10,$E34&gt;AH$12),$Q34,IF(AND($D34&gt;=AH$10,$D34&lt;=AH$12),$Q34*(AH$13+1-DAY($D34))/AH$13,IF(AND($E34&gt;=AH$10,$E34&lt;=AH$12),$Q34*DAY($E34)/AH$13,0))),2)</f>
        <v>0</v>
      </c>
      <c r="AI34" s="64">
        <f>ROUND(IF(AND($D34&lt;AI$10,$E34&gt;AI$12),$Q34,IF(AND($D34&gt;=AI$10,$D34&lt;=AI$12),$Q34*(AI$13+1-DAY($D34))/AI$13,IF(AND($E34&gt;=AI$10,$E34&lt;=AI$12),$Q34*DAY($E34)/AI$13,0))),2)</f>
        <v>0</v>
      </c>
      <c r="AJ34" s="64">
        <f>ROUND(IF(AND($D34&lt;AJ$10,$E34&gt;AJ$12),$Q34,IF(AND($D34&gt;=AJ$10,$D34&lt;=AJ$12),$Q34*(AJ$13+1-DAY($D34))/AJ$13,IF(AND($E34&gt;=AJ$10,$E34&lt;=AJ$12),$Q34*DAY($E34)/AJ$13,0))),2)</f>
        <v>0</v>
      </c>
      <c r="AK34" s="64">
        <f>ROUND(IF(AND($D34&lt;AK$10,$E34&gt;AK$12),$Q34,IF(AND($D34&gt;=AK$10,$D34&lt;=AK$12),$Q34*(AK$13+1-DAY($D34))/AK$13,IF(AND($E34&gt;=AK$10,$E34&lt;=AK$12),$Q34*DAY($E34)/AK$13,0))),2)</f>
        <v>0</v>
      </c>
      <c r="AL34" s="64">
        <f>ROUND(IF(AND($D34&lt;AL$10,$E34&gt;AL$12),$Q34,IF(AND($D34&gt;=AL$10,$D34&lt;=AL$12),$Q34*(AL$13+1-DAY($D34))/AL$13,IF(AND($E34&gt;=AL$10,$E34&lt;=AL$12),$Q34*DAY($E34)/AL$13,0))),2)</f>
        <v>0</v>
      </c>
      <c r="AM34" s="64">
        <f>ROUND(IF(AND($D34&lt;AM$10,$E34&gt;AM$12),$Q34,IF(AND($D34&gt;=AM$10,$D34&lt;=AM$12),$Q34*(AM$13+1-DAY($D34))/AM$13,IF(AND($E34&gt;=AM$10,$E34&lt;=AM$12),$Q34*DAY($E34)/AM$13,0))),2)</f>
        <v>0</v>
      </c>
      <c r="AN34" s="64">
        <f>ROUND(IF(AND($D34&lt;AN$10,$E34&gt;AN$12),$Q34,IF(AND($D34&gt;=AN$10,$D34&lt;=AN$12),$Q34*(AN$13+1-DAY($D34))/AN$13,IF(AND($E34&gt;=AN$10,$E34&lt;=AN$12),$Q34*DAY($E34)/AN$13,0))),2)</f>
        <v>0</v>
      </c>
      <c r="AO34" s="64">
        <f>ROUND(IF(AND($D34&lt;AO$10,$E34&gt;AO$12),$Q34,IF(AND($D34&gt;=AO$10,$D34&lt;=AO$12),$Q34*(AO$13+1-DAY($D34))/AO$13,IF(AND($E34&gt;=AO$10,$E34&lt;=AO$12),$Q34*DAY($E34)/AO$13,0))),2)</f>
        <v>0</v>
      </c>
      <c r="AP34" s="64">
        <f>ROUND(IF(AND($D34&lt;AP$10,$E34&gt;AP$12),$Q34,IF(AND($D34&gt;=AP$10,$D34&lt;=AP$12),$Q34*(AP$13+1-DAY($D34))/AP$13,IF(AND($E34&gt;=AP$10,$E34&lt;=AP$12),$Q34*DAY($E34)/AP$13,0))),2)</f>
        <v>0</v>
      </c>
      <c r="AQ34" s="64">
        <f>ROUND(IF(AND($D34&lt;AQ$10,$E34&gt;AQ$12),$Q34,IF(AND($D34&gt;=AQ$10,$D34&lt;=AQ$12),$Q34*(AQ$13+1-DAY($D34))/AQ$13,IF(AND($E34&gt;=AQ$10,$E34&lt;=AQ$12),$Q34*DAY($E34)/AQ$13,0))),2)</f>
        <v>0</v>
      </c>
      <c r="AR34" s="64">
        <f>ROUND(IF(AND($D34&lt;AR$10,$E34&gt;AR$12),$Q34,IF(AND($D34&gt;=AR$10,$D34&lt;=AR$12),$Q34*(AR$13+1-DAY($D34))/AR$13,IF(AND($E34&gt;=AR$10,$E34&lt;=AR$12),$Q34*DAY($E34)/AR$13,0))),2)</f>
        <v>0</v>
      </c>
      <c r="AS34" s="64">
        <f>ROUND(IF(AND($D34&lt;AS$10,$E34&gt;AS$12),$Q34,IF(AND($D34&gt;=AS$10,$D34&lt;=AS$12),$Q34*(AS$13+1-DAY($D34))/AS$13,IF(AND($E34&gt;=AS$10,$E34&lt;=AS$12),$Q34*DAY($E34)/AS$13,0))),2)</f>
        <v>0</v>
      </c>
      <c r="AT34" s="64">
        <f>ROUND(IF(AND($D34&lt;AT$10,$E34&gt;AT$12),$Q34,IF(AND($D34&gt;=AT$10,$D34&lt;=AT$12),$Q34*(AT$13+1-DAY($D34))/AT$13,IF(AND($E34&gt;=AT$10,$E34&lt;=AT$12),$Q34*DAY($E34)/AT$13,0))),2)</f>
        <v>0</v>
      </c>
      <c r="AU34" s="64">
        <f>ROUND(IF(AND($D34&lt;AU$10,$E34&gt;AU$12),$Q34,IF(AND($D34&gt;=AU$10,$D34&lt;=AU$12),$Q34*(AU$13+1-DAY($D34))/AU$13,IF(AND($E34&gt;=AU$10,$E34&lt;=AU$12),$Q34*DAY($E34)/AU$13,0))),2)</f>
        <v>0</v>
      </c>
      <c r="AV34" s="64">
        <f>ROUND(IF(AND($D34&lt;AV$10,$E34&gt;AV$12),$Q34,IF(AND($D34&gt;=AV$10,$D34&lt;=AV$12),$Q34*(AV$13+1-DAY($D34))/AV$13,IF(AND($E34&gt;=AV$10,$E34&lt;=AV$12),$Q34*DAY($E34)/AV$13,0))),2)</f>
        <v>0</v>
      </c>
      <c r="AW34" s="64">
        <f>ROUND(IF(AND($D34&lt;AW$10,$E34&gt;AW$12),$Q34,IF(AND($D34&gt;=AW$10,$D34&lt;=AW$12),$Q34*(AW$13+1-DAY($D34))/AW$13,IF(AND($E34&gt;=AW$10,$E34&lt;=AW$12),$Q34*DAY($E34)/AW$13,0))),2)</f>
        <v>0</v>
      </c>
      <c r="AX34" s="64">
        <f>ROUND(IF(AND($D34&lt;AX$10,$E34&gt;AX$12),$Q34,IF(AND($D34&gt;=AX$10,$D34&lt;=AX$12),$Q34*(AX$13+1-DAY($D34))/AX$13,IF(AND($E34&gt;=AX$10,$E34&lt;=AX$12),$Q34*DAY($E34)/AX$13,0))),2)</f>
        <v>0</v>
      </c>
      <c r="AY34" s="64">
        <f>ROUND(IF(AND($D34&lt;AY$10,$E34&gt;AY$12),$Q34,IF(AND($D34&gt;=AY$10,$D34&lt;=AY$12),$Q34*(AY$13+1-DAY($D34))/AY$13,IF(AND($E34&gt;=AY$10,$E34&lt;=AY$12),$Q34*DAY($E34)/AY$13,0))),2)</f>
        <v>0</v>
      </c>
      <c r="AZ34" s="64">
        <f>ROUND(IF(AND($D34&lt;AZ$10,$E34&gt;AZ$12),$Q34,IF(AND($D34&gt;=AZ$10,$D34&lt;=AZ$12),$Q34*(AZ$13+1-DAY($D34))/AZ$13,IF(AND($E34&gt;=AZ$10,$E34&lt;=AZ$12),$Q34*DAY($E34)/AZ$13,0))),2)</f>
        <v>0</v>
      </c>
      <c r="BA34" s="64">
        <f>ROUND(IF(AND($D34&lt;BA$10,$E34&gt;BA$12),$Q34,IF(AND($D34&gt;=BA$10,$D34&lt;=BA$12),$Q34*(BA$13+1-DAY($D34))/BA$13,IF(AND($E34&gt;=BA$10,$E34&lt;=BA$12),$Q34*DAY($E34)/BA$13,0))),2)</f>
        <v>0</v>
      </c>
      <c r="BB34" s="64">
        <f>ROUND(IF(AND($D34&lt;BB$10,$E34&gt;BB$12),$Q34,IF(AND($D34&gt;=BB$10,$D34&lt;=BB$12),$Q34*(BB$13+1-DAY($D34))/BB$13,IF(AND($E34&gt;=BB$10,$E34&lt;=BB$12),$Q34*DAY($E34)/BB$13,0))),2)</f>
        <v>0</v>
      </c>
      <c r="BC34" s="108"/>
      <c r="BD34" s="64">
        <f t="shared" si="94"/>
        <v>48750</v>
      </c>
      <c r="BE34" s="64">
        <f t="shared" si="94"/>
        <v>22016.13</v>
      </c>
      <c r="BF34" s="64">
        <f t="shared" si="94"/>
        <v>0</v>
      </c>
      <c r="BG34" s="64">
        <f t="shared" si="94"/>
        <v>0</v>
      </c>
      <c r="BH34" s="64">
        <f t="shared" si="94"/>
        <v>0</v>
      </c>
      <c r="BI34" s="64">
        <f t="shared" si="94"/>
        <v>0</v>
      </c>
      <c r="BJ34" s="64">
        <f t="shared" si="94"/>
        <v>0</v>
      </c>
      <c r="BK34" s="64">
        <f t="shared" si="94"/>
        <v>0</v>
      </c>
      <c r="BL34" s="64">
        <f t="shared" si="94"/>
        <v>0</v>
      </c>
      <c r="BM34" s="64">
        <f t="shared" si="94"/>
        <v>0</v>
      </c>
      <c r="BN34" s="64">
        <f t="shared" si="94"/>
        <v>0</v>
      </c>
      <c r="BO34" s="64">
        <f t="shared" si="94"/>
        <v>0</v>
      </c>
      <c r="BP34" s="65"/>
      <c r="BQ34" s="79">
        <f t="shared" si="34"/>
        <v>1</v>
      </c>
      <c r="BR34" s="79">
        <f t="shared" si="35"/>
        <v>1</v>
      </c>
      <c r="BS34" s="79">
        <f t="shared" si="36"/>
        <v>1</v>
      </c>
      <c r="BT34" s="79">
        <f t="shared" si="37"/>
        <v>1</v>
      </c>
      <c r="BU34" s="79">
        <f t="shared" si="38"/>
        <v>0.35483876923076924</v>
      </c>
      <c r="BV34" s="79">
        <f t="shared" si="39"/>
        <v>0</v>
      </c>
      <c r="BW34" s="79">
        <f t="shared" si="40"/>
        <v>0</v>
      </c>
      <c r="BX34" s="79">
        <f t="shared" si="41"/>
        <v>0</v>
      </c>
      <c r="BY34" s="79">
        <f t="shared" si="42"/>
        <v>0</v>
      </c>
      <c r="BZ34" s="79">
        <f t="shared" si="43"/>
        <v>0</v>
      </c>
      <c r="CA34" s="79">
        <f t="shared" si="44"/>
        <v>0</v>
      </c>
      <c r="CB34" s="79">
        <f t="shared" si="45"/>
        <v>0</v>
      </c>
      <c r="CC34" s="79">
        <f t="shared" si="46"/>
        <v>0</v>
      </c>
      <c r="CD34" s="79">
        <f t="shared" si="47"/>
        <v>0</v>
      </c>
      <c r="CE34" s="79">
        <f t="shared" si="48"/>
        <v>0</v>
      </c>
      <c r="CF34" s="79">
        <f t="shared" si="49"/>
        <v>0</v>
      </c>
      <c r="CG34" s="79">
        <f t="shared" si="50"/>
        <v>0</v>
      </c>
      <c r="CH34" s="79">
        <f t="shared" si="51"/>
        <v>0</v>
      </c>
      <c r="CI34" s="79">
        <f t="shared" si="52"/>
        <v>0</v>
      </c>
      <c r="CJ34" s="79">
        <f t="shared" si="53"/>
        <v>0</v>
      </c>
      <c r="CK34" s="79">
        <f t="shared" si="54"/>
        <v>0</v>
      </c>
      <c r="CL34" s="79">
        <f t="shared" si="55"/>
        <v>0</v>
      </c>
      <c r="CM34" s="79">
        <f t="shared" si="56"/>
        <v>0</v>
      </c>
      <c r="CN34" s="79">
        <f t="shared" si="57"/>
        <v>0</v>
      </c>
      <c r="CO34" s="79">
        <f t="shared" si="58"/>
        <v>0</v>
      </c>
      <c r="CP34" s="79">
        <f t="shared" si="59"/>
        <v>0</v>
      </c>
      <c r="CQ34" s="79">
        <f t="shared" si="60"/>
        <v>0</v>
      </c>
      <c r="CR34" s="79">
        <f t="shared" si="61"/>
        <v>0</v>
      </c>
      <c r="CS34" s="79">
        <f t="shared" si="62"/>
        <v>0</v>
      </c>
      <c r="CT34" s="79">
        <f t="shared" si="63"/>
        <v>0</v>
      </c>
      <c r="CU34" s="79">
        <f t="shared" si="64"/>
        <v>0</v>
      </c>
      <c r="CV34" s="79">
        <f t="shared" si="65"/>
        <v>0</v>
      </c>
      <c r="CW34" s="79">
        <f t="shared" si="66"/>
        <v>0</v>
      </c>
      <c r="CX34" s="79">
        <f t="shared" si="67"/>
        <v>0</v>
      </c>
      <c r="CY34" s="79">
        <f t="shared" si="68"/>
        <v>0</v>
      </c>
      <c r="CZ34" s="79">
        <f t="shared" si="69"/>
        <v>0</v>
      </c>
      <c r="DB34" s="83">
        <f t="shared" si="70"/>
        <v>1</v>
      </c>
      <c r="DC34" s="83">
        <f t="shared" si="71"/>
        <v>0</v>
      </c>
      <c r="DD34" s="83">
        <f t="shared" si="72"/>
        <v>0</v>
      </c>
      <c r="DE34" s="83">
        <f t="shared" si="73"/>
        <v>0</v>
      </c>
      <c r="DF34" s="83">
        <f t="shared" si="74"/>
        <v>0</v>
      </c>
      <c r="DG34" s="83">
        <f t="shared" si="75"/>
        <v>0</v>
      </c>
      <c r="DH34" s="83">
        <f t="shared" si="76"/>
        <v>0</v>
      </c>
      <c r="DI34" s="83">
        <f t="shared" si="77"/>
        <v>0</v>
      </c>
      <c r="DJ34" s="83">
        <f t="shared" si="78"/>
        <v>0</v>
      </c>
      <c r="DK34" s="83">
        <f t="shared" si="79"/>
        <v>0</v>
      </c>
      <c r="DL34" s="83">
        <f t="shared" si="80"/>
        <v>0</v>
      </c>
      <c r="DM34" s="83">
        <f t="shared" si="81"/>
        <v>0</v>
      </c>
      <c r="DO34" s="83">
        <f t="shared" si="19"/>
        <v>1</v>
      </c>
      <c r="DP34" s="83">
        <f t="shared" si="20"/>
        <v>0</v>
      </c>
      <c r="DQ34" s="83">
        <f t="shared" si="21"/>
        <v>0</v>
      </c>
      <c r="DR34" s="83">
        <f t="shared" si="22"/>
        <v>0</v>
      </c>
      <c r="DS34" s="83">
        <f t="shared" si="23"/>
        <v>0</v>
      </c>
      <c r="DT34" s="83">
        <f t="shared" si="24"/>
        <v>0</v>
      </c>
      <c r="DU34" s="83">
        <f t="shared" si="25"/>
        <v>0</v>
      </c>
      <c r="DV34" s="83">
        <f t="shared" si="26"/>
        <v>0</v>
      </c>
      <c r="DW34" s="83">
        <f t="shared" si="27"/>
        <v>0</v>
      </c>
      <c r="DX34" s="83">
        <f t="shared" si="28"/>
        <v>0</v>
      </c>
      <c r="DY34" s="83">
        <f t="shared" si="29"/>
        <v>0</v>
      </c>
      <c r="DZ34" s="83">
        <f t="shared" si="30"/>
        <v>0</v>
      </c>
      <c r="EB34" s="115"/>
      <c r="EC34" s="36">
        <f t="shared" si="82"/>
        <v>0</v>
      </c>
      <c r="ED34" s="36">
        <f t="shared" si="95"/>
        <v>0</v>
      </c>
      <c r="EE34" s="36">
        <f t="shared" si="96"/>
        <v>0</v>
      </c>
      <c r="EF34" s="36">
        <f t="shared" si="97"/>
        <v>0</v>
      </c>
      <c r="EG34" s="36">
        <f t="shared" si="98"/>
        <v>0</v>
      </c>
      <c r="EH34" s="36">
        <f t="shared" si="99"/>
        <v>0</v>
      </c>
      <c r="EI34" s="36">
        <f t="shared" si="100"/>
        <v>0</v>
      </c>
      <c r="EJ34" s="36">
        <f t="shared" si="101"/>
        <v>0</v>
      </c>
      <c r="EK34" s="36">
        <f t="shared" si="102"/>
        <v>0</v>
      </c>
      <c r="EL34" s="36">
        <f t="shared" si="103"/>
        <v>0</v>
      </c>
      <c r="EM34" s="36">
        <f t="shared" si="104"/>
        <v>0</v>
      </c>
      <c r="EO34" s="115"/>
      <c r="EP34" s="36">
        <f t="shared" si="83"/>
        <v>1</v>
      </c>
      <c r="EQ34" s="36">
        <f t="shared" si="84"/>
        <v>0</v>
      </c>
      <c r="ER34" s="36">
        <f t="shared" si="85"/>
        <v>0</v>
      </c>
      <c r="ES34" s="36">
        <f t="shared" si="86"/>
        <v>0</v>
      </c>
      <c r="ET34" s="36">
        <f t="shared" si="87"/>
        <v>0</v>
      </c>
      <c r="EU34" s="36">
        <f t="shared" si="88"/>
        <v>0</v>
      </c>
      <c r="EV34" s="36">
        <f t="shared" si="89"/>
        <v>0</v>
      </c>
      <c r="EW34" s="36">
        <f t="shared" si="90"/>
        <v>0</v>
      </c>
      <c r="EX34" s="36">
        <f t="shared" si="91"/>
        <v>0</v>
      </c>
      <c r="EY34" s="36">
        <f t="shared" si="92"/>
        <v>0</v>
      </c>
      <c r="EZ34" s="36">
        <f t="shared" si="93"/>
        <v>0</v>
      </c>
    </row>
    <row r="35" spans="1:156" s="36" customFormat="1" ht="16" x14ac:dyDescent="0.2">
      <c r="A35" s="50"/>
      <c r="B35" s="56" t="s">
        <v>62</v>
      </c>
      <c r="C35" s="49" t="s">
        <v>72</v>
      </c>
      <c r="D35" s="57">
        <v>45293</v>
      </c>
      <c r="E35" s="57">
        <v>51500</v>
      </c>
      <c r="F35" s="58">
        <v>75000</v>
      </c>
      <c r="G35" s="56" t="s">
        <v>101</v>
      </c>
      <c r="H35" s="59">
        <v>636</v>
      </c>
      <c r="I35" s="59" t="s">
        <v>15</v>
      </c>
      <c r="J35" s="60">
        <v>0.2</v>
      </c>
      <c r="K35" s="60">
        <v>0.1</v>
      </c>
      <c r="L35" s="61"/>
      <c r="M35" s="62">
        <f t="shared" si="13"/>
        <v>1</v>
      </c>
      <c r="N35" s="63">
        <f t="shared" si="14"/>
        <v>6250</v>
      </c>
      <c r="O35" s="63">
        <f t="shared" si="15"/>
        <v>625</v>
      </c>
      <c r="P35" s="63">
        <f t="shared" si="16"/>
        <v>1250</v>
      </c>
      <c r="Q35" s="63">
        <f t="shared" si="33"/>
        <v>8125</v>
      </c>
      <c r="R35" s="111"/>
      <c r="S35" s="64">
        <f>ROUND(IF(AND($D35&lt;S$10,$E35&gt;S$12),$Q35,IF(AND($D35&gt;=S$10,$D35&lt;=S$12),$Q35*(S$13+1-DAY($D35))/S$13,IF(AND($E35&gt;=S$10,$E35&lt;=S$12),$Q35*DAY($E35)/S$13,0))),2)</f>
        <v>8125</v>
      </c>
      <c r="T35" s="64">
        <f>ROUND(IF(AND($D35&lt;T$10,$E35&gt;T$12),$Q35,IF(AND($D35&gt;=T$10,$D35&lt;=T$12),$Q35*(T$13+1-DAY($D35))/T$13,IF(AND($E35&gt;=T$10,$E35&lt;=T$12),$Q35*DAY($E35)/T$13,0))),2)</f>
        <v>8125</v>
      </c>
      <c r="U35" s="64">
        <f>ROUND(IF(AND($D35&lt;U$10,$E35&gt;U$12),$Q35,IF(AND($D35&gt;=U$10,$D35&lt;=U$12),$Q35*(U$13+1-DAY($D35))/U$13,IF(AND($E35&gt;=U$10,$E35&lt;=U$12),$Q35*DAY($E35)/U$13,0))),2)</f>
        <v>8125</v>
      </c>
      <c r="V35" s="64">
        <f>ROUND(IF(AND($D35&lt;V$10,$E35&gt;V$12),$Q35,IF(AND($D35&gt;=V$10,$D35&lt;=V$12),$Q35*(V$13+1-DAY($D35))/V$13,IF(AND($E35&gt;=V$10,$E35&lt;=V$12),$Q35*DAY($E35)/V$13,0))),2)</f>
        <v>8125</v>
      </c>
      <c r="W35" s="64">
        <f>ROUND(IF(AND($D35&lt;W$10,$E35&gt;W$12),$Q35,IF(AND($D35&gt;=W$10,$D35&lt;=W$12),$Q35*(W$13+1-DAY($D35))/W$13,IF(AND($E35&gt;=W$10,$E35&lt;=W$12),$Q35*DAY($E35)/W$13,0))),2)</f>
        <v>8125</v>
      </c>
      <c r="X35" s="64">
        <f>ROUND(IF(AND($D35&lt;X$10,$E35&gt;X$12),$Q35,IF(AND($D35&gt;=X$10,$D35&lt;=X$12),$Q35*(X$13+1-DAY($D35))/X$13,IF(AND($E35&gt;=X$10,$E35&lt;=X$12),$Q35*DAY($E35)/X$13,0))),2)</f>
        <v>8125</v>
      </c>
      <c r="Y35" s="64">
        <f>ROUND(IF(AND($D35&lt;Y$10,$E35&gt;Y$12),$Q35,IF(AND($D35&gt;=Y$10,$D35&lt;=Y$12),$Q35*(Y$13+1-DAY($D35))/Y$13,IF(AND($E35&gt;=Y$10,$E35&lt;=Y$12),$Q35*DAY($E35)/Y$13,0))),2)</f>
        <v>8125</v>
      </c>
      <c r="Z35" s="64">
        <f>ROUND(IF(AND($D35&lt;Z$10,$E35&gt;Z$12),$Q35,IF(AND($D35&gt;=Z$10,$D35&lt;=Z$12),$Q35*(Z$13+1-DAY($D35))/Z$13,IF(AND($E35&gt;=Z$10,$E35&lt;=Z$12),$Q35*DAY($E35)/Z$13,0))),2)</f>
        <v>8125</v>
      </c>
      <c r="AA35" s="64">
        <f>ROUND(IF(AND($D35&lt;AA$10,$E35&gt;AA$12),$Q35,IF(AND($D35&gt;=AA$10,$D35&lt;=AA$12),$Q35*(AA$13+1-DAY($D35))/AA$13,IF(AND($E35&gt;=AA$10,$E35&lt;=AA$12),$Q35*DAY($E35)/AA$13,0))),2)</f>
        <v>8125</v>
      </c>
      <c r="AB35" s="64">
        <f>ROUND(IF(AND($D35&lt;AB$10,$E35&gt;AB$12),$Q35,IF(AND($D35&gt;=AB$10,$D35&lt;=AB$12),$Q35*(AB$13+1-DAY($D35))/AB$13,IF(AND($E35&gt;=AB$10,$E35&lt;=AB$12),$Q35*DAY($E35)/AB$13,0))),2)</f>
        <v>8125</v>
      </c>
      <c r="AC35" s="64">
        <f>ROUND(IF(AND($D35&lt;AC$10,$E35&gt;AC$12),$Q35,IF(AND($D35&gt;=AC$10,$D35&lt;=AC$12),$Q35*(AC$13+1-DAY($D35))/AC$13,IF(AND($E35&gt;=AC$10,$E35&lt;=AC$12),$Q35*DAY($E35)/AC$13,0))),2)</f>
        <v>8125</v>
      </c>
      <c r="AD35" s="64">
        <f>ROUND(IF(AND($D35&lt;AD$10,$E35&gt;AD$12),$Q35,IF(AND($D35&gt;=AD$10,$D35&lt;=AD$12),$Q35*(AD$13+1-DAY($D35))/AD$13,IF(AND($E35&gt;=AD$10,$E35&lt;=AD$12),$Q35*DAY($E35)/AD$13,0))),2)</f>
        <v>8125</v>
      </c>
      <c r="AE35" s="64">
        <f>ROUND(IF(AND($D35&lt;AE$10,$E35&gt;AE$12),$Q35,IF(AND($D35&gt;=AE$10,$D35&lt;=AE$12),$Q35*(AE$13+1-DAY($D35))/AE$13,IF(AND($E35&gt;=AE$10,$E35&lt;=AE$12),$Q35*DAY($E35)/AE$13,0))),2)</f>
        <v>8125</v>
      </c>
      <c r="AF35" s="64">
        <f>ROUND(IF(AND($D35&lt;AF$10,$E35&gt;AF$12),$Q35,IF(AND($D35&gt;=AF$10,$D35&lt;=AF$12),$Q35*(AF$13+1-DAY($D35))/AF$13,IF(AND($E35&gt;=AF$10,$E35&lt;=AF$12),$Q35*DAY($E35)/AF$13,0))),2)</f>
        <v>8125</v>
      </c>
      <c r="AG35" s="64">
        <f>ROUND(IF(AND($D35&lt;AG$10,$E35&gt;AG$12),$Q35,IF(AND($D35&gt;=AG$10,$D35&lt;=AG$12),$Q35*(AG$13+1-DAY($D35))/AG$13,IF(AND($E35&gt;=AG$10,$E35&lt;=AG$12),$Q35*DAY($E35)/AG$13,0))),2)</f>
        <v>8125</v>
      </c>
      <c r="AH35" s="64">
        <f>ROUND(IF(AND($D35&lt;AH$10,$E35&gt;AH$12),$Q35,IF(AND($D35&gt;=AH$10,$D35&lt;=AH$12),$Q35*(AH$13+1-DAY($D35))/AH$13,IF(AND($E35&gt;=AH$10,$E35&lt;=AH$12),$Q35*DAY($E35)/AH$13,0))),2)</f>
        <v>8125</v>
      </c>
      <c r="AI35" s="64">
        <f>ROUND(IF(AND($D35&lt;AI$10,$E35&gt;AI$12),$Q35,IF(AND($D35&gt;=AI$10,$D35&lt;=AI$12),$Q35*(AI$13+1-DAY($D35))/AI$13,IF(AND($E35&gt;=AI$10,$E35&lt;=AI$12),$Q35*DAY($E35)/AI$13,0))),2)</f>
        <v>8125</v>
      </c>
      <c r="AJ35" s="64">
        <f>ROUND(IF(AND($D35&lt;AJ$10,$E35&gt;AJ$12),$Q35,IF(AND($D35&gt;=AJ$10,$D35&lt;=AJ$12),$Q35*(AJ$13+1-DAY($D35))/AJ$13,IF(AND($E35&gt;=AJ$10,$E35&lt;=AJ$12),$Q35*DAY($E35)/AJ$13,0))),2)</f>
        <v>8125</v>
      </c>
      <c r="AK35" s="64">
        <f>ROUND(IF(AND($D35&lt;AK$10,$E35&gt;AK$12),$Q35,IF(AND($D35&gt;=AK$10,$D35&lt;=AK$12),$Q35*(AK$13+1-DAY($D35))/AK$13,IF(AND($E35&gt;=AK$10,$E35&lt;=AK$12),$Q35*DAY($E35)/AK$13,0))),2)</f>
        <v>8125</v>
      </c>
      <c r="AL35" s="64">
        <f>ROUND(IF(AND($D35&lt;AL$10,$E35&gt;AL$12),$Q35,IF(AND($D35&gt;=AL$10,$D35&lt;=AL$12),$Q35*(AL$13+1-DAY($D35))/AL$13,IF(AND($E35&gt;=AL$10,$E35&lt;=AL$12),$Q35*DAY($E35)/AL$13,0))),2)</f>
        <v>8125</v>
      </c>
      <c r="AM35" s="64">
        <f>ROUND(IF(AND($D35&lt;AM$10,$E35&gt;AM$12),$Q35,IF(AND($D35&gt;=AM$10,$D35&lt;=AM$12),$Q35*(AM$13+1-DAY($D35))/AM$13,IF(AND($E35&gt;=AM$10,$E35&lt;=AM$12),$Q35*DAY($E35)/AM$13,0))),2)</f>
        <v>8125</v>
      </c>
      <c r="AN35" s="64">
        <f>ROUND(IF(AND($D35&lt;AN$10,$E35&gt;AN$12),$Q35,IF(AND($D35&gt;=AN$10,$D35&lt;=AN$12),$Q35*(AN$13+1-DAY($D35))/AN$13,IF(AND($E35&gt;=AN$10,$E35&lt;=AN$12),$Q35*DAY($E35)/AN$13,0))),2)</f>
        <v>8125</v>
      </c>
      <c r="AO35" s="64">
        <f>ROUND(IF(AND($D35&lt;AO$10,$E35&gt;AO$12),$Q35,IF(AND($D35&gt;=AO$10,$D35&lt;=AO$12),$Q35*(AO$13+1-DAY($D35))/AO$13,IF(AND($E35&gt;=AO$10,$E35&lt;=AO$12),$Q35*DAY($E35)/AO$13,0))),2)</f>
        <v>8125</v>
      </c>
      <c r="AP35" s="64">
        <f>ROUND(IF(AND($D35&lt;AP$10,$E35&gt;AP$12),$Q35,IF(AND($D35&gt;=AP$10,$D35&lt;=AP$12),$Q35*(AP$13+1-DAY($D35))/AP$13,IF(AND($E35&gt;=AP$10,$E35&lt;=AP$12),$Q35*DAY($E35)/AP$13,0))),2)</f>
        <v>8125</v>
      </c>
      <c r="AQ35" s="64">
        <f>ROUND(IF(AND($D35&lt;AQ$10,$E35&gt;AQ$12),$Q35,IF(AND($D35&gt;=AQ$10,$D35&lt;=AQ$12),$Q35*(AQ$13+1-DAY($D35))/AQ$13,IF(AND($E35&gt;=AQ$10,$E35&lt;=AQ$12),$Q35*DAY($E35)/AQ$13,0))),2)</f>
        <v>8125</v>
      </c>
      <c r="AR35" s="64">
        <f>ROUND(IF(AND($D35&lt;AR$10,$E35&gt;AR$12),$Q35,IF(AND($D35&gt;=AR$10,$D35&lt;=AR$12),$Q35*(AR$13+1-DAY($D35))/AR$13,IF(AND($E35&gt;=AR$10,$E35&lt;=AR$12),$Q35*DAY($E35)/AR$13,0))),2)</f>
        <v>8125</v>
      </c>
      <c r="AS35" s="64">
        <f>ROUND(IF(AND($D35&lt;AS$10,$E35&gt;AS$12),$Q35,IF(AND($D35&gt;=AS$10,$D35&lt;=AS$12),$Q35*(AS$13+1-DAY($D35))/AS$13,IF(AND($E35&gt;=AS$10,$E35&lt;=AS$12),$Q35*DAY($E35)/AS$13,0))),2)</f>
        <v>8125</v>
      </c>
      <c r="AT35" s="64">
        <f>ROUND(IF(AND($D35&lt;AT$10,$E35&gt;AT$12),$Q35,IF(AND($D35&gt;=AT$10,$D35&lt;=AT$12),$Q35*(AT$13+1-DAY($D35))/AT$13,IF(AND($E35&gt;=AT$10,$E35&lt;=AT$12),$Q35*DAY($E35)/AT$13,0))),2)</f>
        <v>8125</v>
      </c>
      <c r="AU35" s="64">
        <f>ROUND(IF(AND($D35&lt;AU$10,$E35&gt;AU$12),$Q35,IF(AND($D35&gt;=AU$10,$D35&lt;=AU$12),$Q35*(AU$13+1-DAY($D35))/AU$13,IF(AND($E35&gt;=AU$10,$E35&lt;=AU$12),$Q35*DAY($E35)/AU$13,0))),2)</f>
        <v>8125</v>
      </c>
      <c r="AV35" s="64">
        <f>ROUND(IF(AND($D35&lt;AV$10,$E35&gt;AV$12),$Q35,IF(AND($D35&gt;=AV$10,$D35&lt;=AV$12),$Q35*(AV$13+1-DAY($D35))/AV$13,IF(AND($E35&gt;=AV$10,$E35&lt;=AV$12),$Q35*DAY($E35)/AV$13,0))),2)</f>
        <v>8125</v>
      </c>
      <c r="AW35" s="64">
        <f>ROUND(IF(AND($D35&lt;AW$10,$E35&gt;AW$12),$Q35,IF(AND($D35&gt;=AW$10,$D35&lt;=AW$12),$Q35*(AW$13+1-DAY($D35))/AW$13,IF(AND($E35&gt;=AW$10,$E35&lt;=AW$12),$Q35*DAY($E35)/AW$13,0))),2)</f>
        <v>8125</v>
      </c>
      <c r="AX35" s="64">
        <f>ROUND(IF(AND($D35&lt;AX$10,$E35&gt;AX$12),$Q35,IF(AND($D35&gt;=AX$10,$D35&lt;=AX$12),$Q35*(AX$13+1-DAY($D35))/AX$13,IF(AND($E35&gt;=AX$10,$E35&lt;=AX$12),$Q35*DAY($E35)/AX$13,0))),2)</f>
        <v>8125</v>
      </c>
      <c r="AY35" s="64">
        <f>ROUND(IF(AND($D35&lt;AY$10,$E35&gt;AY$12),$Q35,IF(AND($D35&gt;=AY$10,$D35&lt;=AY$12),$Q35*(AY$13+1-DAY($D35))/AY$13,IF(AND($E35&gt;=AY$10,$E35&lt;=AY$12),$Q35*DAY($E35)/AY$13,0))),2)</f>
        <v>8125</v>
      </c>
      <c r="AZ35" s="64">
        <f>ROUND(IF(AND($D35&lt;AZ$10,$E35&gt;AZ$12),$Q35,IF(AND($D35&gt;=AZ$10,$D35&lt;=AZ$12),$Q35*(AZ$13+1-DAY($D35))/AZ$13,IF(AND($E35&gt;=AZ$10,$E35&lt;=AZ$12),$Q35*DAY($E35)/AZ$13,0))),2)</f>
        <v>8125</v>
      </c>
      <c r="BA35" s="64">
        <f>ROUND(IF(AND($D35&lt;BA$10,$E35&gt;BA$12),$Q35,IF(AND($D35&gt;=BA$10,$D35&lt;=BA$12),$Q35*(BA$13+1-DAY($D35))/BA$13,IF(AND($E35&gt;=BA$10,$E35&lt;=BA$12),$Q35*DAY($E35)/BA$13,0))),2)</f>
        <v>8125</v>
      </c>
      <c r="BB35" s="64">
        <f>ROUND(IF(AND($D35&lt;BB$10,$E35&gt;BB$12),$Q35,IF(AND($D35&gt;=BB$10,$D35&lt;=BB$12),$Q35*(BB$13+1-DAY($D35))/BB$13,IF(AND($E35&gt;=BB$10,$E35&lt;=BB$12),$Q35*DAY($E35)/BB$13,0))),2)</f>
        <v>8125</v>
      </c>
      <c r="BC35" s="108"/>
      <c r="BD35" s="64">
        <f t="shared" si="94"/>
        <v>24375</v>
      </c>
      <c r="BE35" s="64">
        <f t="shared" si="94"/>
        <v>24375</v>
      </c>
      <c r="BF35" s="64">
        <f t="shared" si="94"/>
        <v>24375</v>
      </c>
      <c r="BG35" s="64">
        <f t="shared" si="94"/>
        <v>24375</v>
      </c>
      <c r="BH35" s="64">
        <f t="shared" si="94"/>
        <v>24375</v>
      </c>
      <c r="BI35" s="64">
        <f t="shared" si="94"/>
        <v>24375</v>
      </c>
      <c r="BJ35" s="64">
        <f t="shared" si="94"/>
        <v>24375</v>
      </c>
      <c r="BK35" s="64">
        <f t="shared" si="94"/>
        <v>24375</v>
      </c>
      <c r="BL35" s="64">
        <f t="shared" si="94"/>
        <v>24375</v>
      </c>
      <c r="BM35" s="64">
        <f t="shared" si="94"/>
        <v>24375</v>
      </c>
      <c r="BN35" s="64">
        <f t="shared" si="94"/>
        <v>24375</v>
      </c>
      <c r="BO35" s="64">
        <f t="shared" si="94"/>
        <v>24375</v>
      </c>
      <c r="BP35" s="65"/>
      <c r="BQ35" s="79">
        <f t="shared" si="34"/>
        <v>1</v>
      </c>
      <c r="BR35" s="79">
        <f t="shared" si="35"/>
        <v>1</v>
      </c>
      <c r="BS35" s="79">
        <f t="shared" si="36"/>
        <v>1</v>
      </c>
      <c r="BT35" s="79">
        <f t="shared" si="37"/>
        <v>1</v>
      </c>
      <c r="BU35" s="79">
        <f t="shared" si="38"/>
        <v>1</v>
      </c>
      <c r="BV35" s="79">
        <f t="shared" si="39"/>
        <v>1</v>
      </c>
      <c r="BW35" s="79">
        <f t="shared" si="40"/>
        <v>1</v>
      </c>
      <c r="BX35" s="79">
        <f t="shared" si="41"/>
        <v>1</v>
      </c>
      <c r="BY35" s="79">
        <f t="shared" si="42"/>
        <v>1</v>
      </c>
      <c r="BZ35" s="79">
        <f t="shared" si="43"/>
        <v>1</v>
      </c>
      <c r="CA35" s="79">
        <f t="shared" si="44"/>
        <v>1</v>
      </c>
      <c r="CB35" s="79">
        <f t="shared" si="45"/>
        <v>1</v>
      </c>
      <c r="CC35" s="79">
        <f t="shared" si="46"/>
        <v>1</v>
      </c>
      <c r="CD35" s="79">
        <f t="shared" si="47"/>
        <v>1</v>
      </c>
      <c r="CE35" s="79">
        <f t="shared" si="48"/>
        <v>1</v>
      </c>
      <c r="CF35" s="79">
        <f t="shared" si="49"/>
        <v>1</v>
      </c>
      <c r="CG35" s="79">
        <f t="shared" si="50"/>
        <v>1</v>
      </c>
      <c r="CH35" s="79">
        <f t="shared" si="51"/>
        <v>1</v>
      </c>
      <c r="CI35" s="79">
        <f t="shared" si="52"/>
        <v>1</v>
      </c>
      <c r="CJ35" s="79">
        <f t="shared" si="53"/>
        <v>1</v>
      </c>
      <c r="CK35" s="79">
        <f t="shared" si="54"/>
        <v>1</v>
      </c>
      <c r="CL35" s="79">
        <f t="shared" si="55"/>
        <v>1</v>
      </c>
      <c r="CM35" s="79">
        <f t="shared" si="56"/>
        <v>1</v>
      </c>
      <c r="CN35" s="79">
        <f t="shared" si="57"/>
        <v>1</v>
      </c>
      <c r="CO35" s="79">
        <f t="shared" si="58"/>
        <v>1</v>
      </c>
      <c r="CP35" s="79">
        <f t="shared" si="59"/>
        <v>1</v>
      </c>
      <c r="CQ35" s="79">
        <f t="shared" si="60"/>
        <v>1</v>
      </c>
      <c r="CR35" s="79">
        <f t="shared" si="61"/>
        <v>1</v>
      </c>
      <c r="CS35" s="79">
        <f t="shared" si="62"/>
        <v>1</v>
      </c>
      <c r="CT35" s="79">
        <f t="shared" si="63"/>
        <v>1</v>
      </c>
      <c r="CU35" s="79">
        <f t="shared" si="64"/>
        <v>1</v>
      </c>
      <c r="CV35" s="79">
        <f t="shared" si="65"/>
        <v>1</v>
      </c>
      <c r="CW35" s="79">
        <f t="shared" si="66"/>
        <v>1</v>
      </c>
      <c r="CX35" s="79">
        <f t="shared" si="67"/>
        <v>1</v>
      </c>
      <c r="CY35" s="79">
        <f t="shared" si="68"/>
        <v>1</v>
      </c>
      <c r="CZ35" s="79">
        <f t="shared" si="69"/>
        <v>1</v>
      </c>
      <c r="DB35" s="83">
        <f t="shared" si="70"/>
        <v>1</v>
      </c>
      <c r="DC35" s="83">
        <f t="shared" si="71"/>
        <v>1</v>
      </c>
      <c r="DD35" s="83">
        <f t="shared" si="72"/>
        <v>1</v>
      </c>
      <c r="DE35" s="83">
        <f t="shared" si="73"/>
        <v>1</v>
      </c>
      <c r="DF35" s="83">
        <f t="shared" si="74"/>
        <v>1</v>
      </c>
      <c r="DG35" s="83">
        <f t="shared" si="75"/>
        <v>1</v>
      </c>
      <c r="DH35" s="83">
        <f t="shared" si="76"/>
        <v>1</v>
      </c>
      <c r="DI35" s="83">
        <f t="shared" si="77"/>
        <v>1</v>
      </c>
      <c r="DJ35" s="83">
        <f t="shared" si="78"/>
        <v>1</v>
      </c>
      <c r="DK35" s="83">
        <f t="shared" si="79"/>
        <v>1</v>
      </c>
      <c r="DL35" s="83">
        <f t="shared" si="80"/>
        <v>1</v>
      </c>
      <c r="DM35" s="83">
        <f t="shared" si="81"/>
        <v>1</v>
      </c>
      <c r="DO35" s="83">
        <f t="shared" si="19"/>
        <v>1</v>
      </c>
      <c r="DP35" s="83">
        <f t="shared" si="20"/>
        <v>1</v>
      </c>
      <c r="DQ35" s="83">
        <f t="shared" si="21"/>
        <v>1</v>
      </c>
      <c r="DR35" s="83">
        <f t="shared" si="22"/>
        <v>1</v>
      </c>
      <c r="DS35" s="83">
        <f t="shared" si="23"/>
        <v>1</v>
      </c>
      <c r="DT35" s="83">
        <f t="shared" si="24"/>
        <v>1</v>
      </c>
      <c r="DU35" s="83">
        <f t="shared" si="25"/>
        <v>1</v>
      </c>
      <c r="DV35" s="83">
        <f t="shared" si="26"/>
        <v>1</v>
      </c>
      <c r="DW35" s="83">
        <f t="shared" si="27"/>
        <v>1</v>
      </c>
      <c r="DX35" s="83">
        <f t="shared" si="28"/>
        <v>1</v>
      </c>
      <c r="DY35" s="83">
        <f t="shared" si="29"/>
        <v>1</v>
      </c>
      <c r="DZ35" s="83">
        <f t="shared" si="30"/>
        <v>1</v>
      </c>
      <c r="EB35" s="115"/>
      <c r="EC35" s="36">
        <f t="shared" si="82"/>
        <v>0</v>
      </c>
      <c r="ED35" s="36">
        <f t="shared" si="95"/>
        <v>0</v>
      </c>
      <c r="EE35" s="36">
        <f t="shared" si="96"/>
        <v>0</v>
      </c>
      <c r="EF35" s="36">
        <f t="shared" si="97"/>
        <v>0</v>
      </c>
      <c r="EG35" s="36">
        <f t="shared" si="98"/>
        <v>0</v>
      </c>
      <c r="EH35" s="36">
        <f t="shared" si="99"/>
        <v>0</v>
      </c>
      <c r="EI35" s="36">
        <f t="shared" si="100"/>
        <v>0</v>
      </c>
      <c r="EJ35" s="36">
        <f t="shared" si="101"/>
        <v>0</v>
      </c>
      <c r="EK35" s="36">
        <f t="shared" si="102"/>
        <v>0</v>
      </c>
      <c r="EL35" s="36">
        <f t="shared" si="103"/>
        <v>0</v>
      </c>
      <c r="EM35" s="36">
        <f t="shared" si="104"/>
        <v>0</v>
      </c>
      <c r="EO35" s="115"/>
      <c r="EP35" s="36">
        <f t="shared" si="83"/>
        <v>0</v>
      </c>
      <c r="EQ35" s="36">
        <f t="shared" si="84"/>
        <v>0</v>
      </c>
      <c r="ER35" s="36">
        <f t="shared" si="85"/>
        <v>0</v>
      </c>
      <c r="ES35" s="36">
        <f t="shared" si="86"/>
        <v>0</v>
      </c>
      <c r="ET35" s="36">
        <f t="shared" si="87"/>
        <v>0</v>
      </c>
      <c r="EU35" s="36">
        <f t="shared" si="88"/>
        <v>0</v>
      </c>
      <c r="EV35" s="36">
        <f t="shared" si="89"/>
        <v>0</v>
      </c>
      <c r="EW35" s="36">
        <f t="shared" si="90"/>
        <v>0</v>
      </c>
      <c r="EX35" s="36">
        <f t="shared" si="91"/>
        <v>0</v>
      </c>
      <c r="EY35" s="36">
        <f t="shared" si="92"/>
        <v>0</v>
      </c>
      <c r="EZ35" s="36">
        <f t="shared" si="93"/>
        <v>0</v>
      </c>
    </row>
    <row r="36" spans="1:156" s="36" customFormat="1" ht="16" x14ac:dyDescent="0.2">
      <c r="A36" s="50"/>
      <c r="B36" s="56" t="s">
        <v>30</v>
      </c>
      <c r="C36" s="49" t="s">
        <v>70</v>
      </c>
      <c r="D36" s="57">
        <v>45305</v>
      </c>
      <c r="E36" s="57">
        <v>51500</v>
      </c>
      <c r="F36" s="58">
        <v>95000</v>
      </c>
      <c r="G36" s="56" t="s">
        <v>106</v>
      </c>
      <c r="H36" s="59">
        <v>421</v>
      </c>
      <c r="I36" s="59" t="s">
        <v>15</v>
      </c>
      <c r="J36" s="60">
        <v>0.2</v>
      </c>
      <c r="K36" s="60">
        <v>0.1</v>
      </c>
      <c r="L36" s="61"/>
      <c r="M36" s="62">
        <f t="shared" si="13"/>
        <v>1</v>
      </c>
      <c r="N36" s="63">
        <f t="shared" si="14"/>
        <v>7916.666666666667</v>
      </c>
      <c r="O36" s="63">
        <f t="shared" si="15"/>
        <v>791.66666666666674</v>
      </c>
      <c r="P36" s="63">
        <f t="shared" si="16"/>
        <v>1583.3333333333335</v>
      </c>
      <c r="Q36" s="63">
        <f t="shared" si="33"/>
        <v>10291.67</v>
      </c>
      <c r="R36" s="111"/>
      <c r="S36" s="64">
        <f>ROUND(IF(AND($D36&lt;S$10,$E36&gt;S$12),$Q36,IF(AND($D36&gt;=S$10,$D36&lt;=S$12),$Q36*(S$13+1-DAY($D36))/S$13,IF(AND($E36&gt;=S$10,$E36&lt;=S$12),$Q36*DAY($E36)/S$13,0))),2)</f>
        <v>10291.67</v>
      </c>
      <c r="T36" s="64">
        <f>ROUND(IF(AND($D36&lt;T$10,$E36&gt;T$12),$Q36,IF(AND($D36&gt;=T$10,$D36&lt;=T$12),$Q36*(T$13+1-DAY($D36))/T$13,IF(AND($E36&gt;=T$10,$E36&lt;=T$12),$Q36*DAY($E36)/T$13,0))),2)</f>
        <v>10291.67</v>
      </c>
      <c r="U36" s="64">
        <f>ROUND(IF(AND($D36&lt;U$10,$E36&gt;U$12),$Q36,IF(AND($D36&gt;=U$10,$D36&lt;=U$12),$Q36*(U$13+1-DAY($D36))/U$13,IF(AND($E36&gt;=U$10,$E36&lt;=U$12),$Q36*DAY($E36)/U$13,0))),2)</f>
        <v>10291.67</v>
      </c>
      <c r="V36" s="64">
        <f>ROUND(IF(AND($D36&lt;V$10,$E36&gt;V$12),$Q36,IF(AND($D36&gt;=V$10,$D36&lt;=V$12),$Q36*(V$13+1-DAY($D36))/V$13,IF(AND($E36&gt;=V$10,$E36&lt;=V$12),$Q36*DAY($E36)/V$13,0))),2)</f>
        <v>10291.67</v>
      </c>
      <c r="W36" s="64">
        <f>ROUND(IF(AND($D36&lt;W$10,$E36&gt;W$12),$Q36,IF(AND($D36&gt;=W$10,$D36&lt;=W$12),$Q36*(W$13+1-DAY($D36))/W$13,IF(AND($E36&gt;=W$10,$E36&lt;=W$12),$Q36*DAY($E36)/W$13,0))),2)</f>
        <v>10291.67</v>
      </c>
      <c r="X36" s="64">
        <f>ROUND(IF(AND($D36&lt;X$10,$E36&gt;X$12),$Q36,IF(AND($D36&gt;=X$10,$D36&lt;=X$12),$Q36*(X$13+1-DAY($D36))/X$13,IF(AND($E36&gt;=X$10,$E36&lt;=X$12),$Q36*DAY($E36)/X$13,0))),2)</f>
        <v>10291.67</v>
      </c>
      <c r="Y36" s="64">
        <f>ROUND(IF(AND($D36&lt;Y$10,$E36&gt;Y$12),$Q36,IF(AND($D36&gt;=Y$10,$D36&lt;=Y$12),$Q36*(Y$13+1-DAY($D36))/Y$13,IF(AND($E36&gt;=Y$10,$E36&lt;=Y$12),$Q36*DAY($E36)/Y$13,0))),2)</f>
        <v>10291.67</v>
      </c>
      <c r="Z36" s="64">
        <f>ROUND(IF(AND($D36&lt;Z$10,$E36&gt;Z$12),$Q36,IF(AND($D36&gt;=Z$10,$D36&lt;=Z$12),$Q36*(Z$13+1-DAY($D36))/Z$13,IF(AND($E36&gt;=Z$10,$E36&lt;=Z$12),$Q36*DAY($E36)/Z$13,0))),2)</f>
        <v>10291.67</v>
      </c>
      <c r="AA36" s="64">
        <f>ROUND(IF(AND($D36&lt;AA$10,$E36&gt;AA$12),$Q36,IF(AND($D36&gt;=AA$10,$D36&lt;=AA$12),$Q36*(AA$13+1-DAY($D36))/AA$13,IF(AND($E36&gt;=AA$10,$E36&lt;=AA$12),$Q36*DAY($E36)/AA$13,0))),2)</f>
        <v>10291.67</v>
      </c>
      <c r="AB36" s="64">
        <f>ROUND(IF(AND($D36&lt;AB$10,$E36&gt;AB$12),$Q36,IF(AND($D36&gt;=AB$10,$D36&lt;=AB$12),$Q36*(AB$13+1-DAY($D36))/AB$13,IF(AND($E36&gt;=AB$10,$E36&lt;=AB$12),$Q36*DAY($E36)/AB$13,0))),2)</f>
        <v>10291.67</v>
      </c>
      <c r="AC36" s="64">
        <f>ROUND(IF(AND($D36&lt;AC$10,$E36&gt;AC$12),$Q36,IF(AND($D36&gt;=AC$10,$D36&lt;=AC$12),$Q36*(AC$13+1-DAY($D36))/AC$13,IF(AND($E36&gt;=AC$10,$E36&lt;=AC$12),$Q36*DAY($E36)/AC$13,0))),2)</f>
        <v>10291.67</v>
      </c>
      <c r="AD36" s="64">
        <f>ROUND(IF(AND($D36&lt;AD$10,$E36&gt;AD$12),$Q36,IF(AND($D36&gt;=AD$10,$D36&lt;=AD$12),$Q36*(AD$13+1-DAY($D36))/AD$13,IF(AND($E36&gt;=AD$10,$E36&lt;=AD$12),$Q36*DAY($E36)/AD$13,0))),2)</f>
        <v>10291.67</v>
      </c>
      <c r="AE36" s="64">
        <f>ROUND(IF(AND($D36&lt;AE$10,$E36&gt;AE$12),$Q36,IF(AND($D36&gt;=AE$10,$D36&lt;=AE$12),$Q36*(AE$13+1-DAY($D36))/AE$13,IF(AND($E36&gt;=AE$10,$E36&lt;=AE$12),$Q36*DAY($E36)/AE$13,0))),2)</f>
        <v>10291.67</v>
      </c>
      <c r="AF36" s="64">
        <f>ROUND(IF(AND($D36&lt;AF$10,$E36&gt;AF$12),$Q36,IF(AND($D36&gt;=AF$10,$D36&lt;=AF$12),$Q36*(AF$13+1-DAY($D36))/AF$13,IF(AND($E36&gt;=AF$10,$E36&lt;=AF$12),$Q36*DAY($E36)/AF$13,0))),2)</f>
        <v>10291.67</v>
      </c>
      <c r="AG36" s="64">
        <f>ROUND(IF(AND($D36&lt;AG$10,$E36&gt;AG$12),$Q36,IF(AND($D36&gt;=AG$10,$D36&lt;=AG$12),$Q36*(AG$13+1-DAY($D36))/AG$13,IF(AND($E36&gt;=AG$10,$E36&lt;=AG$12),$Q36*DAY($E36)/AG$13,0))),2)</f>
        <v>10291.67</v>
      </c>
      <c r="AH36" s="64">
        <f>ROUND(IF(AND($D36&lt;AH$10,$E36&gt;AH$12),$Q36,IF(AND($D36&gt;=AH$10,$D36&lt;=AH$12),$Q36*(AH$13+1-DAY($D36))/AH$13,IF(AND($E36&gt;=AH$10,$E36&lt;=AH$12),$Q36*DAY($E36)/AH$13,0))),2)</f>
        <v>10291.67</v>
      </c>
      <c r="AI36" s="64">
        <f>ROUND(IF(AND($D36&lt;AI$10,$E36&gt;AI$12),$Q36,IF(AND($D36&gt;=AI$10,$D36&lt;=AI$12),$Q36*(AI$13+1-DAY($D36))/AI$13,IF(AND($E36&gt;=AI$10,$E36&lt;=AI$12),$Q36*DAY($E36)/AI$13,0))),2)</f>
        <v>10291.67</v>
      </c>
      <c r="AJ36" s="64">
        <f>ROUND(IF(AND($D36&lt;AJ$10,$E36&gt;AJ$12),$Q36,IF(AND($D36&gt;=AJ$10,$D36&lt;=AJ$12),$Q36*(AJ$13+1-DAY($D36))/AJ$13,IF(AND($E36&gt;=AJ$10,$E36&lt;=AJ$12),$Q36*DAY($E36)/AJ$13,0))),2)</f>
        <v>10291.67</v>
      </c>
      <c r="AK36" s="64">
        <f>ROUND(IF(AND($D36&lt;AK$10,$E36&gt;AK$12),$Q36,IF(AND($D36&gt;=AK$10,$D36&lt;=AK$12),$Q36*(AK$13+1-DAY($D36))/AK$13,IF(AND($E36&gt;=AK$10,$E36&lt;=AK$12),$Q36*DAY($E36)/AK$13,0))),2)</f>
        <v>10291.67</v>
      </c>
      <c r="AL36" s="64">
        <f>ROUND(IF(AND($D36&lt;AL$10,$E36&gt;AL$12),$Q36,IF(AND($D36&gt;=AL$10,$D36&lt;=AL$12),$Q36*(AL$13+1-DAY($D36))/AL$13,IF(AND($E36&gt;=AL$10,$E36&lt;=AL$12),$Q36*DAY($E36)/AL$13,0))),2)</f>
        <v>10291.67</v>
      </c>
      <c r="AM36" s="64">
        <f>ROUND(IF(AND($D36&lt;AM$10,$E36&gt;AM$12),$Q36,IF(AND($D36&gt;=AM$10,$D36&lt;=AM$12),$Q36*(AM$13+1-DAY($D36))/AM$13,IF(AND($E36&gt;=AM$10,$E36&lt;=AM$12),$Q36*DAY($E36)/AM$13,0))),2)</f>
        <v>10291.67</v>
      </c>
      <c r="AN36" s="64">
        <f>ROUND(IF(AND($D36&lt;AN$10,$E36&gt;AN$12),$Q36,IF(AND($D36&gt;=AN$10,$D36&lt;=AN$12),$Q36*(AN$13+1-DAY($D36))/AN$13,IF(AND($E36&gt;=AN$10,$E36&lt;=AN$12),$Q36*DAY($E36)/AN$13,0))),2)</f>
        <v>10291.67</v>
      </c>
      <c r="AO36" s="64">
        <f>ROUND(IF(AND($D36&lt;AO$10,$E36&gt;AO$12),$Q36,IF(AND($D36&gt;=AO$10,$D36&lt;=AO$12),$Q36*(AO$13+1-DAY($D36))/AO$13,IF(AND($E36&gt;=AO$10,$E36&lt;=AO$12),$Q36*DAY($E36)/AO$13,0))),2)</f>
        <v>10291.67</v>
      </c>
      <c r="AP36" s="64">
        <f>ROUND(IF(AND($D36&lt;AP$10,$E36&gt;AP$12),$Q36,IF(AND($D36&gt;=AP$10,$D36&lt;=AP$12),$Q36*(AP$13+1-DAY($D36))/AP$13,IF(AND($E36&gt;=AP$10,$E36&lt;=AP$12),$Q36*DAY($E36)/AP$13,0))),2)</f>
        <v>10291.67</v>
      </c>
      <c r="AQ36" s="64">
        <f>ROUND(IF(AND($D36&lt;AQ$10,$E36&gt;AQ$12),$Q36,IF(AND($D36&gt;=AQ$10,$D36&lt;=AQ$12),$Q36*(AQ$13+1-DAY($D36))/AQ$13,IF(AND($E36&gt;=AQ$10,$E36&lt;=AQ$12),$Q36*DAY($E36)/AQ$13,0))),2)</f>
        <v>10291.67</v>
      </c>
      <c r="AR36" s="64">
        <f>ROUND(IF(AND($D36&lt;AR$10,$E36&gt;AR$12),$Q36,IF(AND($D36&gt;=AR$10,$D36&lt;=AR$12),$Q36*(AR$13+1-DAY($D36))/AR$13,IF(AND($E36&gt;=AR$10,$E36&lt;=AR$12),$Q36*DAY($E36)/AR$13,0))),2)</f>
        <v>10291.67</v>
      </c>
      <c r="AS36" s="64">
        <f>ROUND(IF(AND($D36&lt;AS$10,$E36&gt;AS$12),$Q36,IF(AND($D36&gt;=AS$10,$D36&lt;=AS$12),$Q36*(AS$13+1-DAY($D36))/AS$13,IF(AND($E36&gt;=AS$10,$E36&lt;=AS$12),$Q36*DAY($E36)/AS$13,0))),2)</f>
        <v>10291.67</v>
      </c>
      <c r="AT36" s="64">
        <f>ROUND(IF(AND($D36&lt;AT$10,$E36&gt;AT$12),$Q36,IF(AND($D36&gt;=AT$10,$D36&lt;=AT$12),$Q36*(AT$13+1-DAY($D36))/AT$13,IF(AND($E36&gt;=AT$10,$E36&lt;=AT$12),$Q36*DAY($E36)/AT$13,0))),2)</f>
        <v>10291.67</v>
      </c>
      <c r="AU36" s="64">
        <f>ROUND(IF(AND($D36&lt;AU$10,$E36&gt;AU$12),$Q36,IF(AND($D36&gt;=AU$10,$D36&lt;=AU$12),$Q36*(AU$13+1-DAY($D36))/AU$13,IF(AND($E36&gt;=AU$10,$E36&lt;=AU$12),$Q36*DAY($E36)/AU$13,0))),2)</f>
        <v>10291.67</v>
      </c>
      <c r="AV36" s="64">
        <f>ROUND(IF(AND($D36&lt;AV$10,$E36&gt;AV$12),$Q36,IF(AND($D36&gt;=AV$10,$D36&lt;=AV$12),$Q36*(AV$13+1-DAY($D36))/AV$13,IF(AND($E36&gt;=AV$10,$E36&lt;=AV$12),$Q36*DAY($E36)/AV$13,0))),2)</f>
        <v>10291.67</v>
      </c>
      <c r="AW36" s="64">
        <f>ROUND(IF(AND($D36&lt;AW$10,$E36&gt;AW$12),$Q36,IF(AND($D36&gt;=AW$10,$D36&lt;=AW$12),$Q36*(AW$13+1-DAY($D36))/AW$13,IF(AND($E36&gt;=AW$10,$E36&lt;=AW$12),$Q36*DAY($E36)/AW$13,0))),2)</f>
        <v>10291.67</v>
      </c>
      <c r="AX36" s="64">
        <f>ROUND(IF(AND($D36&lt;AX$10,$E36&gt;AX$12),$Q36,IF(AND($D36&gt;=AX$10,$D36&lt;=AX$12),$Q36*(AX$13+1-DAY($D36))/AX$13,IF(AND($E36&gt;=AX$10,$E36&lt;=AX$12),$Q36*DAY($E36)/AX$13,0))),2)</f>
        <v>10291.67</v>
      </c>
      <c r="AY36" s="64">
        <f>ROUND(IF(AND($D36&lt;AY$10,$E36&gt;AY$12),$Q36,IF(AND($D36&gt;=AY$10,$D36&lt;=AY$12),$Q36*(AY$13+1-DAY($D36))/AY$13,IF(AND($E36&gt;=AY$10,$E36&lt;=AY$12),$Q36*DAY($E36)/AY$13,0))),2)</f>
        <v>10291.67</v>
      </c>
      <c r="AZ36" s="64">
        <f>ROUND(IF(AND($D36&lt;AZ$10,$E36&gt;AZ$12),$Q36,IF(AND($D36&gt;=AZ$10,$D36&lt;=AZ$12),$Q36*(AZ$13+1-DAY($D36))/AZ$13,IF(AND($E36&gt;=AZ$10,$E36&lt;=AZ$12),$Q36*DAY($E36)/AZ$13,0))),2)</f>
        <v>10291.67</v>
      </c>
      <c r="BA36" s="64">
        <f>ROUND(IF(AND($D36&lt;BA$10,$E36&gt;BA$12),$Q36,IF(AND($D36&gt;=BA$10,$D36&lt;=BA$12),$Q36*(BA$13+1-DAY($D36))/BA$13,IF(AND($E36&gt;=BA$10,$E36&lt;=BA$12),$Q36*DAY($E36)/BA$13,0))),2)</f>
        <v>10291.67</v>
      </c>
      <c r="BB36" s="64">
        <f>ROUND(IF(AND($D36&lt;BB$10,$E36&gt;BB$12),$Q36,IF(AND($D36&gt;=BB$10,$D36&lt;=BB$12),$Q36*(BB$13+1-DAY($D36))/BB$13,IF(AND($E36&gt;=BB$10,$E36&lt;=BB$12),$Q36*DAY($E36)/BB$13,0))),2)</f>
        <v>10291.67</v>
      </c>
      <c r="BC36" s="108"/>
      <c r="BD36" s="64">
        <f t="shared" si="94"/>
        <v>30875.010000000002</v>
      </c>
      <c r="BE36" s="64">
        <f t="shared" si="94"/>
        <v>30875.010000000002</v>
      </c>
      <c r="BF36" s="64">
        <f t="shared" si="94"/>
        <v>30875.010000000002</v>
      </c>
      <c r="BG36" s="64">
        <f t="shared" si="94"/>
        <v>30875.010000000002</v>
      </c>
      <c r="BH36" s="64">
        <f t="shared" si="94"/>
        <v>30875.010000000002</v>
      </c>
      <c r="BI36" s="64">
        <f t="shared" si="94"/>
        <v>30875.010000000002</v>
      </c>
      <c r="BJ36" s="64">
        <f t="shared" si="94"/>
        <v>30875.010000000002</v>
      </c>
      <c r="BK36" s="64">
        <f t="shared" si="94"/>
        <v>30875.010000000002</v>
      </c>
      <c r="BL36" s="64">
        <f t="shared" si="94"/>
        <v>30875.010000000002</v>
      </c>
      <c r="BM36" s="64">
        <f t="shared" si="94"/>
        <v>30875.010000000002</v>
      </c>
      <c r="BN36" s="64">
        <f t="shared" si="94"/>
        <v>30875.010000000002</v>
      </c>
      <c r="BO36" s="64">
        <f t="shared" si="94"/>
        <v>30875.010000000002</v>
      </c>
      <c r="BP36" s="65"/>
      <c r="BQ36" s="79">
        <f t="shared" si="34"/>
        <v>1</v>
      </c>
      <c r="BR36" s="79">
        <f t="shared" si="35"/>
        <v>1</v>
      </c>
      <c r="BS36" s="79">
        <f t="shared" si="36"/>
        <v>1</v>
      </c>
      <c r="BT36" s="79">
        <f t="shared" si="37"/>
        <v>1</v>
      </c>
      <c r="BU36" s="79">
        <f t="shared" si="38"/>
        <v>1</v>
      </c>
      <c r="BV36" s="79">
        <f t="shared" si="39"/>
        <v>1</v>
      </c>
      <c r="BW36" s="79">
        <f t="shared" si="40"/>
        <v>1</v>
      </c>
      <c r="BX36" s="79">
        <f t="shared" si="41"/>
        <v>1</v>
      </c>
      <c r="BY36" s="79">
        <f t="shared" si="42"/>
        <v>1</v>
      </c>
      <c r="BZ36" s="79">
        <f t="shared" si="43"/>
        <v>1</v>
      </c>
      <c r="CA36" s="79">
        <f t="shared" si="44"/>
        <v>1</v>
      </c>
      <c r="CB36" s="79">
        <f t="shared" si="45"/>
        <v>1</v>
      </c>
      <c r="CC36" s="79">
        <f t="shared" si="46"/>
        <v>1</v>
      </c>
      <c r="CD36" s="79">
        <f t="shared" si="47"/>
        <v>1</v>
      </c>
      <c r="CE36" s="79">
        <f t="shared" si="48"/>
        <v>1</v>
      </c>
      <c r="CF36" s="79">
        <f t="shared" si="49"/>
        <v>1</v>
      </c>
      <c r="CG36" s="79">
        <f t="shared" si="50"/>
        <v>1</v>
      </c>
      <c r="CH36" s="79">
        <f t="shared" si="51"/>
        <v>1</v>
      </c>
      <c r="CI36" s="79">
        <f t="shared" si="52"/>
        <v>1</v>
      </c>
      <c r="CJ36" s="79">
        <f t="shared" si="53"/>
        <v>1</v>
      </c>
      <c r="CK36" s="79">
        <f t="shared" si="54"/>
        <v>1</v>
      </c>
      <c r="CL36" s="79">
        <f t="shared" si="55"/>
        <v>1</v>
      </c>
      <c r="CM36" s="79">
        <f t="shared" si="56"/>
        <v>1</v>
      </c>
      <c r="CN36" s="79">
        <f t="shared" si="57"/>
        <v>1</v>
      </c>
      <c r="CO36" s="79">
        <f t="shared" si="58"/>
        <v>1</v>
      </c>
      <c r="CP36" s="79">
        <f t="shared" si="59"/>
        <v>1</v>
      </c>
      <c r="CQ36" s="79">
        <f t="shared" si="60"/>
        <v>1</v>
      </c>
      <c r="CR36" s="79">
        <f t="shared" si="61"/>
        <v>1</v>
      </c>
      <c r="CS36" s="79">
        <f t="shared" si="62"/>
        <v>1</v>
      </c>
      <c r="CT36" s="79">
        <f t="shared" si="63"/>
        <v>1</v>
      </c>
      <c r="CU36" s="79">
        <f t="shared" si="64"/>
        <v>1</v>
      </c>
      <c r="CV36" s="79">
        <f t="shared" si="65"/>
        <v>1</v>
      </c>
      <c r="CW36" s="79">
        <f t="shared" si="66"/>
        <v>1</v>
      </c>
      <c r="CX36" s="79">
        <f t="shared" si="67"/>
        <v>1</v>
      </c>
      <c r="CY36" s="79">
        <f t="shared" si="68"/>
        <v>1</v>
      </c>
      <c r="CZ36" s="79">
        <f t="shared" si="69"/>
        <v>1</v>
      </c>
      <c r="DB36" s="83">
        <f t="shared" si="70"/>
        <v>1</v>
      </c>
      <c r="DC36" s="83">
        <f t="shared" si="71"/>
        <v>1</v>
      </c>
      <c r="DD36" s="83">
        <f t="shared" si="72"/>
        <v>1</v>
      </c>
      <c r="DE36" s="83">
        <f t="shared" si="73"/>
        <v>1</v>
      </c>
      <c r="DF36" s="83">
        <f t="shared" si="74"/>
        <v>1</v>
      </c>
      <c r="DG36" s="83">
        <f t="shared" si="75"/>
        <v>1</v>
      </c>
      <c r="DH36" s="83">
        <f t="shared" si="76"/>
        <v>1</v>
      </c>
      <c r="DI36" s="83">
        <f t="shared" si="77"/>
        <v>1</v>
      </c>
      <c r="DJ36" s="83">
        <f t="shared" si="78"/>
        <v>1</v>
      </c>
      <c r="DK36" s="83">
        <f t="shared" si="79"/>
        <v>1</v>
      </c>
      <c r="DL36" s="83">
        <f t="shared" si="80"/>
        <v>1</v>
      </c>
      <c r="DM36" s="83">
        <f t="shared" si="81"/>
        <v>1</v>
      </c>
      <c r="DO36" s="83">
        <f t="shared" si="19"/>
        <v>1</v>
      </c>
      <c r="DP36" s="83">
        <f t="shared" si="20"/>
        <v>1</v>
      </c>
      <c r="DQ36" s="83">
        <f t="shared" si="21"/>
        <v>1</v>
      </c>
      <c r="DR36" s="83">
        <f t="shared" si="22"/>
        <v>1</v>
      </c>
      <c r="DS36" s="83">
        <f t="shared" si="23"/>
        <v>1</v>
      </c>
      <c r="DT36" s="83">
        <f t="shared" si="24"/>
        <v>1</v>
      </c>
      <c r="DU36" s="83">
        <f t="shared" si="25"/>
        <v>1</v>
      </c>
      <c r="DV36" s="83">
        <f t="shared" si="26"/>
        <v>1</v>
      </c>
      <c r="DW36" s="83">
        <f t="shared" si="27"/>
        <v>1</v>
      </c>
      <c r="DX36" s="83">
        <f t="shared" si="28"/>
        <v>1</v>
      </c>
      <c r="DY36" s="83">
        <f t="shared" si="29"/>
        <v>1</v>
      </c>
      <c r="DZ36" s="83">
        <f t="shared" si="30"/>
        <v>1</v>
      </c>
      <c r="EB36" s="115"/>
      <c r="EC36" s="36">
        <f t="shared" si="82"/>
        <v>0</v>
      </c>
      <c r="ED36" s="36">
        <f t="shared" si="95"/>
        <v>0</v>
      </c>
      <c r="EE36" s="36">
        <f t="shared" si="96"/>
        <v>0</v>
      </c>
      <c r="EF36" s="36">
        <f t="shared" si="97"/>
        <v>0</v>
      </c>
      <c r="EG36" s="36">
        <f t="shared" si="98"/>
        <v>0</v>
      </c>
      <c r="EH36" s="36">
        <f t="shared" si="99"/>
        <v>0</v>
      </c>
      <c r="EI36" s="36">
        <f t="shared" si="100"/>
        <v>0</v>
      </c>
      <c r="EJ36" s="36">
        <f t="shared" si="101"/>
        <v>0</v>
      </c>
      <c r="EK36" s="36">
        <f t="shared" si="102"/>
        <v>0</v>
      </c>
      <c r="EL36" s="36">
        <f t="shared" si="103"/>
        <v>0</v>
      </c>
      <c r="EM36" s="36">
        <f t="shared" si="104"/>
        <v>0</v>
      </c>
      <c r="EO36" s="115"/>
      <c r="EP36" s="36">
        <f t="shared" si="83"/>
        <v>0</v>
      </c>
      <c r="EQ36" s="36">
        <f t="shared" si="84"/>
        <v>0</v>
      </c>
      <c r="ER36" s="36">
        <f t="shared" si="85"/>
        <v>0</v>
      </c>
      <c r="ES36" s="36">
        <f t="shared" si="86"/>
        <v>0</v>
      </c>
      <c r="ET36" s="36">
        <f t="shared" si="87"/>
        <v>0</v>
      </c>
      <c r="EU36" s="36">
        <f t="shared" si="88"/>
        <v>0</v>
      </c>
      <c r="EV36" s="36">
        <f t="shared" si="89"/>
        <v>0</v>
      </c>
      <c r="EW36" s="36">
        <f t="shared" si="90"/>
        <v>0</v>
      </c>
      <c r="EX36" s="36">
        <f t="shared" si="91"/>
        <v>0</v>
      </c>
      <c r="EY36" s="36">
        <f t="shared" si="92"/>
        <v>0</v>
      </c>
      <c r="EZ36" s="36">
        <f t="shared" si="93"/>
        <v>0</v>
      </c>
    </row>
    <row r="37" spans="1:156" s="36" customFormat="1" ht="16" x14ac:dyDescent="0.2">
      <c r="A37" s="50"/>
      <c r="B37" s="56" t="s">
        <v>47</v>
      </c>
      <c r="C37" s="49" t="s">
        <v>16</v>
      </c>
      <c r="D37" s="57">
        <v>45310</v>
      </c>
      <c r="E37" s="57">
        <v>51500</v>
      </c>
      <c r="F37" s="58">
        <v>150000</v>
      </c>
      <c r="G37" s="56" t="s">
        <v>86</v>
      </c>
      <c r="H37" s="59">
        <v>700</v>
      </c>
      <c r="I37" s="59" t="s">
        <v>15</v>
      </c>
      <c r="J37" s="60">
        <v>0.2</v>
      </c>
      <c r="K37" s="60">
        <v>0.1</v>
      </c>
      <c r="L37" s="61"/>
      <c r="M37" s="62">
        <f t="shared" si="13"/>
        <v>1</v>
      </c>
      <c r="N37" s="63">
        <f t="shared" si="14"/>
        <v>12500</v>
      </c>
      <c r="O37" s="63">
        <f t="shared" si="15"/>
        <v>1250</v>
      </c>
      <c r="P37" s="63">
        <f t="shared" si="16"/>
        <v>2500</v>
      </c>
      <c r="Q37" s="63">
        <f t="shared" si="33"/>
        <v>16250</v>
      </c>
      <c r="R37" s="111"/>
      <c r="S37" s="64">
        <f>ROUND(IF(AND($D37&lt;S$10,$E37&gt;S$12),$Q37,IF(AND($D37&gt;=S$10,$D37&lt;=S$12),$Q37*(S$13+1-DAY($D37))/S$13,IF(AND($E37&gt;=S$10,$E37&lt;=S$12),$Q37*DAY($E37)/S$13,0))),2)</f>
        <v>16250</v>
      </c>
      <c r="T37" s="64">
        <f>ROUND(IF(AND($D37&lt;T$10,$E37&gt;T$12),$Q37,IF(AND($D37&gt;=T$10,$D37&lt;=T$12),$Q37*(T$13+1-DAY($D37))/T$13,IF(AND($E37&gt;=T$10,$E37&lt;=T$12),$Q37*DAY($E37)/T$13,0))),2)</f>
        <v>16250</v>
      </c>
      <c r="U37" s="64">
        <f>ROUND(IF(AND($D37&lt;U$10,$E37&gt;U$12),$Q37,IF(AND($D37&gt;=U$10,$D37&lt;=U$12),$Q37*(U$13+1-DAY($D37))/U$13,IF(AND($E37&gt;=U$10,$E37&lt;=U$12),$Q37*DAY($E37)/U$13,0))),2)</f>
        <v>16250</v>
      </c>
      <c r="V37" s="64">
        <f>ROUND(IF(AND($D37&lt;V$10,$E37&gt;V$12),$Q37,IF(AND($D37&gt;=V$10,$D37&lt;=V$12),$Q37*(V$13+1-DAY($D37))/V$13,IF(AND($E37&gt;=V$10,$E37&lt;=V$12),$Q37*DAY($E37)/V$13,0))),2)</f>
        <v>16250</v>
      </c>
      <c r="W37" s="64">
        <f>ROUND(IF(AND($D37&lt;W$10,$E37&gt;W$12),$Q37,IF(AND($D37&gt;=W$10,$D37&lt;=W$12),$Q37*(W$13+1-DAY($D37))/W$13,IF(AND($E37&gt;=W$10,$E37&lt;=W$12),$Q37*DAY($E37)/W$13,0))),2)</f>
        <v>16250</v>
      </c>
      <c r="X37" s="64">
        <f>ROUND(IF(AND($D37&lt;X$10,$E37&gt;X$12),$Q37,IF(AND($D37&gt;=X$10,$D37&lt;=X$12),$Q37*(X$13+1-DAY($D37))/X$13,IF(AND($E37&gt;=X$10,$E37&lt;=X$12),$Q37*DAY($E37)/X$13,0))),2)</f>
        <v>16250</v>
      </c>
      <c r="Y37" s="64">
        <f>ROUND(IF(AND($D37&lt;Y$10,$E37&gt;Y$12),$Q37,IF(AND($D37&gt;=Y$10,$D37&lt;=Y$12),$Q37*(Y$13+1-DAY($D37))/Y$13,IF(AND($E37&gt;=Y$10,$E37&lt;=Y$12),$Q37*DAY($E37)/Y$13,0))),2)</f>
        <v>16250</v>
      </c>
      <c r="Z37" s="64">
        <f>ROUND(IF(AND($D37&lt;Z$10,$E37&gt;Z$12),$Q37,IF(AND($D37&gt;=Z$10,$D37&lt;=Z$12),$Q37*(Z$13+1-DAY($D37))/Z$13,IF(AND($E37&gt;=Z$10,$E37&lt;=Z$12),$Q37*DAY($E37)/Z$13,0))),2)</f>
        <v>16250</v>
      </c>
      <c r="AA37" s="64">
        <f>ROUND(IF(AND($D37&lt;AA$10,$E37&gt;AA$12),$Q37,IF(AND($D37&gt;=AA$10,$D37&lt;=AA$12),$Q37*(AA$13+1-DAY($D37))/AA$13,IF(AND($E37&gt;=AA$10,$E37&lt;=AA$12),$Q37*DAY($E37)/AA$13,0))),2)</f>
        <v>16250</v>
      </c>
      <c r="AB37" s="64">
        <f>ROUND(IF(AND($D37&lt;AB$10,$E37&gt;AB$12),$Q37,IF(AND($D37&gt;=AB$10,$D37&lt;=AB$12),$Q37*(AB$13+1-DAY($D37))/AB$13,IF(AND($E37&gt;=AB$10,$E37&lt;=AB$12),$Q37*DAY($E37)/AB$13,0))),2)</f>
        <v>16250</v>
      </c>
      <c r="AC37" s="64">
        <f>ROUND(IF(AND($D37&lt;AC$10,$E37&gt;AC$12),$Q37,IF(AND($D37&gt;=AC$10,$D37&lt;=AC$12),$Q37*(AC$13+1-DAY($D37))/AC$13,IF(AND($E37&gt;=AC$10,$E37&lt;=AC$12),$Q37*DAY($E37)/AC$13,0))),2)</f>
        <v>16250</v>
      </c>
      <c r="AD37" s="64">
        <f>ROUND(IF(AND($D37&lt;AD$10,$E37&gt;AD$12),$Q37,IF(AND($D37&gt;=AD$10,$D37&lt;=AD$12),$Q37*(AD$13+1-DAY($D37))/AD$13,IF(AND($E37&gt;=AD$10,$E37&lt;=AD$12),$Q37*DAY($E37)/AD$13,0))),2)</f>
        <v>16250</v>
      </c>
      <c r="AE37" s="64">
        <f>ROUND(IF(AND($D37&lt;AE$10,$E37&gt;AE$12),$Q37,IF(AND($D37&gt;=AE$10,$D37&lt;=AE$12),$Q37*(AE$13+1-DAY($D37))/AE$13,IF(AND($E37&gt;=AE$10,$E37&lt;=AE$12),$Q37*DAY($E37)/AE$13,0))),2)</f>
        <v>16250</v>
      </c>
      <c r="AF37" s="64">
        <f>ROUND(IF(AND($D37&lt;AF$10,$E37&gt;AF$12),$Q37,IF(AND($D37&gt;=AF$10,$D37&lt;=AF$12),$Q37*(AF$13+1-DAY($D37))/AF$13,IF(AND($E37&gt;=AF$10,$E37&lt;=AF$12),$Q37*DAY($E37)/AF$13,0))),2)</f>
        <v>16250</v>
      </c>
      <c r="AG37" s="64">
        <f>ROUND(IF(AND($D37&lt;AG$10,$E37&gt;AG$12),$Q37,IF(AND($D37&gt;=AG$10,$D37&lt;=AG$12),$Q37*(AG$13+1-DAY($D37))/AG$13,IF(AND($E37&gt;=AG$10,$E37&lt;=AG$12),$Q37*DAY($E37)/AG$13,0))),2)</f>
        <v>16250</v>
      </c>
      <c r="AH37" s="64">
        <f>ROUND(IF(AND($D37&lt;AH$10,$E37&gt;AH$12),$Q37,IF(AND($D37&gt;=AH$10,$D37&lt;=AH$12),$Q37*(AH$13+1-DAY($D37))/AH$13,IF(AND($E37&gt;=AH$10,$E37&lt;=AH$12),$Q37*DAY($E37)/AH$13,0))),2)</f>
        <v>16250</v>
      </c>
      <c r="AI37" s="64">
        <f>ROUND(IF(AND($D37&lt;AI$10,$E37&gt;AI$12),$Q37,IF(AND($D37&gt;=AI$10,$D37&lt;=AI$12),$Q37*(AI$13+1-DAY($D37))/AI$13,IF(AND($E37&gt;=AI$10,$E37&lt;=AI$12),$Q37*DAY($E37)/AI$13,0))),2)</f>
        <v>16250</v>
      </c>
      <c r="AJ37" s="64">
        <f>ROUND(IF(AND($D37&lt;AJ$10,$E37&gt;AJ$12),$Q37,IF(AND($D37&gt;=AJ$10,$D37&lt;=AJ$12),$Q37*(AJ$13+1-DAY($D37))/AJ$13,IF(AND($E37&gt;=AJ$10,$E37&lt;=AJ$12),$Q37*DAY($E37)/AJ$13,0))),2)</f>
        <v>16250</v>
      </c>
      <c r="AK37" s="64">
        <f>ROUND(IF(AND($D37&lt;AK$10,$E37&gt;AK$12),$Q37,IF(AND($D37&gt;=AK$10,$D37&lt;=AK$12),$Q37*(AK$13+1-DAY($D37))/AK$13,IF(AND($E37&gt;=AK$10,$E37&lt;=AK$12),$Q37*DAY($E37)/AK$13,0))),2)</f>
        <v>16250</v>
      </c>
      <c r="AL37" s="64">
        <f>ROUND(IF(AND($D37&lt;AL$10,$E37&gt;AL$12),$Q37,IF(AND($D37&gt;=AL$10,$D37&lt;=AL$12),$Q37*(AL$13+1-DAY($D37))/AL$13,IF(AND($E37&gt;=AL$10,$E37&lt;=AL$12),$Q37*DAY($E37)/AL$13,0))),2)</f>
        <v>16250</v>
      </c>
      <c r="AM37" s="64">
        <f>ROUND(IF(AND($D37&lt;AM$10,$E37&gt;AM$12),$Q37,IF(AND($D37&gt;=AM$10,$D37&lt;=AM$12),$Q37*(AM$13+1-DAY($D37))/AM$13,IF(AND($E37&gt;=AM$10,$E37&lt;=AM$12),$Q37*DAY($E37)/AM$13,0))),2)</f>
        <v>16250</v>
      </c>
      <c r="AN37" s="64">
        <f>ROUND(IF(AND($D37&lt;AN$10,$E37&gt;AN$12),$Q37,IF(AND($D37&gt;=AN$10,$D37&lt;=AN$12),$Q37*(AN$13+1-DAY($D37))/AN$13,IF(AND($E37&gt;=AN$10,$E37&lt;=AN$12),$Q37*DAY($E37)/AN$13,0))),2)</f>
        <v>16250</v>
      </c>
      <c r="AO37" s="64">
        <f>ROUND(IF(AND($D37&lt;AO$10,$E37&gt;AO$12),$Q37,IF(AND($D37&gt;=AO$10,$D37&lt;=AO$12),$Q37*(AO$13+1-DAY($D37))/AO$13,IF(AND($E37&gt;=AO$10,$E37&lt;=AO$12),$Q37*DAY($E37)/AO$13,0))),2)</f>
        <v>16250</v>
      </c>
      <c r="AP37" s="64">
        <f>ROUND(IF(AND($D37&lt;AP$10,$E37&gt;AP$12),$Q37,IF(AND($D37&gt;=AP$10,$D37&lt;=AP$12),$Q37*(AP$13+1-DAY($D37))/AP$13,IF(AND($E37&gt;=AP$10,$E37&lt;=AP$12),$Q37*DAY($E37)/AP$13,0))),2)</f>
        <v>16250</v>
      </c>
      <c r="AQ37" s="64">
        <f>ROUND(IF(AND($D37&lt;AQ$10,$E37&gt;AQ$12),$Q37,IF(AND($D37&gt;=AQ$10,$D37&lt;=AQ$12),$Q37*(AQ$13+1-DAY($D37))/AQ$13,IF(AND($E37&gt;=AQ$10,$E37&lt;=AQ$12),$Q37*DAY($E37)/AQ$13,0))),2)</f>
        <v>16250</v>
      </c>
      <c r="AR37" s="64">
        <f>ROUND(IF(AND($D37&lt;AR$10,$E37&gt;AR$12),$Q37,IF(AND($D37&gt;=AR$10,$D37&lt;=AR$12),$Q37*(AR$13+1-DAY($D37))/AR$13,IF(AND($E37&gt;=AR$10,$E37&lt;=AR$12),$Q37*DAY($E37)/AR$13,0))),2)</f>
        <v>16250</v>
      </c>
      <c r="AS37" s="64">
        <f>ROUND(IF(AND($D37&lt;AS$10,$E37&gt;AS$12),$Q37,IF(AND($D37&gt;=AS$10,$D37&lt;=AS$12),$Q37*(AS$13+1-DAY($D37))/AS$13,IF(AND($E37&gt;=AS$10,$E37&lt;=AS$12),$Q37*DAY($E37)/AS$13,0))),2)</f>
        <v>16250</v>
      </c>
      <c r="AT37" s="64">
        <f>ROUND(IF(AND($D37&lt;AT$10,$E37&gt;AT$12),$Q37,IF(AND($D37&gt;=AT$10,$D37&lt;=AT$12),$Q37*(AT$13+1-DAY($D37))/AT$13,IF(AND($E37&gt;=AT$10,$E37&lt;=AT$12),$Q37*DAY($E37)/AT$13,0))),2)</f>
        <v>16250</v>
      </c>
      <c r="AU37" s="64">
        <f>ROUND(IF(AND($D37&lt;AU$10,$E37&gt;AU$12),$Q37,IF(AND($D37&gt;=AU$10,$D37&lt;=AU$12),$Q37*(AU$13+1-DAY($D37))/AU$13,IF(AND($E37&gt;=AU$10,$E37&lt;=AU$12),$Q37*DAY($E37)/AU$13,0))),2)</f>
        <v>16250</v>
      </c>
      <c r="AV37" s="64">
        <f>ROUND(IF(AND($D37&lt;AV$10,$E37&gt;AV$12),$Q37,IF(AND($D37&gt;=AV$10,$D37&lt;=AV$12),$Q37*(AV$13+1-DAY($D37))/AV$13,IF(AND($E37&gt;=AV$10,$E37&lt;=AV$12),$Q37*DAY($E37)/AV$13,0))),2)</f>
        <v>16250</v>
      </c>
      <c r="AW37" s="64">
        <f>ROUND(IF(AND($D37&lt;AW$10,$E37&gt;AW$12),$Q37,IF(AND($D37&gt;=AW$10,$D37&lt;=AW$12),$Q37*(AW$13+1-DAY($D37))/AW$13,IF(AND($E37&gt;=AW$10,$E37&lt;=AW$12),$Q37*DAY($E37)/AW$13,0))),2)</f>
        <v>16250</v>
      </c>
      <c r="AX37" s="64">
        <f>ROUND(IF(AND($D37&lt;AX$10,$E37&gt;AX$12),$Q37,IF(AND($D37&gt;=AX$10,$D37&lt;=AX$12),$Q37*(AX$13+1-DAY($D37))/AX$13,IF(AND($E37&gt;=AX$10,$E37&lt;=AX$12),$Q37*DAY($E37)/AX$13,0))),2)</f>
        <v>16250</v>
      </c>
      <c r="AY37" s="64">
        <f>ROUND(IF(AND($D37&lt;AY$10,$E37&gt;AY$12),$Q37,IF(AND($D37&gt;=AY$10,$D37&lt;=AY$12),$Q37*(AY$13+1-DAY($D37))/AY$13,IF(AND($E37&gt;=AY$10,$E37&lt;=AY$12),$Q37*DAY($E37)/AY$13,0))),2)</f>
        <v>16250</v>
      </c>
      <c r="AZ37" s="64">
        <f>ROUND(IF(AND($D37&lt;AZ$10,$E37&gt;AZ$12),$Q37,IF(AND($D37&gt;=AZ$10,$D37&lt;=AZ$12),$Q37*(AZ$13+1-DAY($D37))/AZ$13,IF(AND($E37&gt;=AZ$10,$E37&lt;=AZ$12),$Q37*DAY($E37)/AZ$13,0))),2)</f>
        <v>16250</v>
      </c>
      <c r="BA37" s="64">
        <f>ROUND(IF(AND($D37&lt;BA$10,$E37&gt;BA$12),$Q37,IF(AND($D37&gt;=BA$10,$D37&lt;=BA$12),$Q37*(BA$13+1-DAY($D37))/BA$13,IF(AND($E37&gt;=BA$10,$E37&lt;=BA$12),$Q37*DAY($E37)/BA$13,0))),2)</f>
        <v>16250</v>
      </c>
      <c r="BB37" s="64">
        <f>ROUND(IF(AND($D37&lt;BB$10,$E37&gt;BB$12),$Q37,IF(AND($D37&gt;=BB$10,$D37&lt;=BB$12),$Q37*(BB$13+1-DAY($D37))/BB$13,IF(AND($E37&gt;=BB$10,$E37&lt;=BB$12),$Q37*DAY($E37)/BB$13,0))),2)</f>
        <v>16250</v>
      </c>
      <c r="BC37" s="108"/>
      <c r="BD37" s="64">
        <f t="shared" ref="BD37:BO46" si="105">SUMIFS($S37:$BB37,$S$14:$BB$14,BD$14,$S$15:$BB$15,BD$15)</f>
        <v>48750</v>
      </c>
      <c r="BE37" s="64">
        <f t="shared" si="105"/>
        <v>48750</v>
      </c>
      <c r="BF37" s="64">
        <f t="shared" si="105"/>
        <v>48750</v>
      </c>
      <c r="BG37" s="64">
        <f t="shared" si="105"/>
        <v>48750</v>
      </c>
      <c r="BH37" s="64">
        <f t="shared" si="105"/>
        <v>48750</v>
      </c>
      <c r="BI37" s="64">
        <f t="shared" si="105"/>
        <v>48750</v>
      </c>
      <c r="BJ37" s="64">
        <f t="shared" si="105"/>
        <v>48750</v>
      </c>
      <c r="BK37" s="64">
        <f t="shared" si="105"/>
        <v>48750</v>
      </c>
      <c r="BL37" s="64">
        <f t="shared" si="105"/>
        <v>48750</v>
      </c>
      <c r="BM37" s="64">
        <f t="shared" si="105"/>
        <v>48750</v>
      </c>
      <c r="BN37" s="64">
        <f t="shared" si="105"/>
        <v>48750</v>
      </c>
      <c r="BO37" s="64">
        <f t="shared" si="105"/>
        <v>48750</v>
      </c>
      <c r="BP37" s="65"/>
      <c r="BQ37" s="79">
        <f t="shared" si="34"/>
        <v>1</v>
      </c>
      <c r="BR37" s="79">
        <f t="shared" si="35"/>
        <v>1</v>
      </c>
      <c r="BS37" s="79">
        <f t="shared" si="36"/>
        <v>1</v>
      </c>
      <c r="BT37" s="79">
        <f t="shared" si="37"/>
        <v>1</v>
      </c>
      <c r="BU37" s="79">
        <f t="shared" si="38"/>
        <v>1</v>
      </c>
      <c r="BV37" s="79">
        <f t="shared" si="39"/>
        <v>1</v>
      </c>
      <c r="BW37" s="79">
        <f t="shared" si="40"/>
        <v>1</v>
      </c>
      <c r="BX37" s="79">
        <f t="shared" si="41"/>
        <v>1</v>
      </c>
      <c r="BY37" s="79">
        <f t="shared" si="42"/>
        <v>1</v>
      </c>
      <c r="BZ37" s="79">
        <f t="shared" si="43"/>
        <v>1</v>
      </c>
      <c r="CA37" s="79">
        <f t="shared" si="44"/>
        <v>1</v>
      </c>
      <c r="CB37" s="79">
        <f t="shared" si="45"/>
        <v>1</v>
      </c>
      <c r="CC37" s="79">
        <f t="shared" si="46"/>
        <v>1</v>
      </c>
      <c r="CD37" s="79">
        <f t="shared" si="47"/>
        <v>1</v>
      </c>
      <c r="CE37" s="79">
        <f t="shared" si="48"/>
        <v>1</v>
      </c>
      <c r="CF37" s="79">
        <f t="shared" si="49"/>
        <v>1</v>
      </c>
      <c r="CG37" s="79">
        <f t="shared" si="50"/>
        <v>1</v>
      </c>
      <c r="CH37" s="79">
        <f t="shared" si="51"/>
        <v>1</v>
      </c>
      <c r="CI37" s="79">
        <f t="shared" si="52"/>
        <v>1</v>
      </c>
      <c r="CJ37" s="79">
        <f t="shared" si="53"/>
        <v>1</v>
      </c>
      <c r="CK37" s="79">
        <f t="shared" si="54"/>
        <v>1</v>
      </c>
      <c r="CL37" s="79">
        <f t="shared" si="55"/>
        <v>1</v>
      </c>
      <c r="CM37" s="79">
        <f t="shared" si="56"/>
        <v>1</v>
      </c>
      <c r="CN37" s="79">
        <f t="shared" si="57"/>
        <v>1</v>
      </c>
      <c r="CO37" s="79">
        <f t="shared" si="58"/>
        <v>1</v>
      </c>
      <c r="CP37" s="79">
        <f t="shared" si="59"/>
        <v>1</v>
      </c>
      <c r="CQ37" s="79">
        <f t="shared" si="60"/>
        <v>1</v>
      </c>
      <c r="CR37" s="79">
        <f t="shared" si="61"/>
        <v>1</v>
      </c>
      <c r="CS37" s="79">
        <f t="shared" si="62"/>
        <v>1</v>
      </c>
      <c r="CT37" s="79">
        <f t="shared" si="63"/>
        <v>1</v>
      </c>
      <c r="CU37" s="79">
        <f t="shared" si="64"/>
        <v>1</v>
      </c>
      <c r="CV37" s="79">
        <f t="shared" si="65"/>
        <v>1</v>
      </c>
      <c r="CW37" s="79">
        <f t="shared" si="66"/>
        <v>1</v>
      </c>
      <c r="CX37" s="79">
        <f t="shared" si="67"/>
        <v>1</v>
      </c>
      <c r="CY37" s="79">
        <f t="shared" si="68"/>
        <v>1</v>
      </c>
      <c r="CZ37" s="79">
        <f t="shared" si="69"/>
        <v>1</v>
      </c>
      <c r="DB37" s="83">
        <f t="shared" si="70"/>
        <v>1</v>
      </c>
      <c r="DC37" s="83">
        <f t="shared" si="71"/>
        <v>1</v>
      </c>
      <c r="DD37" s="83">
        <f t="shared" si="72"/>
        <v>1</v>
      </c>
      <c r="DE37" s="83">
        <f t="shared" si="73"/>
        <v>1</v>
      </c>
      <c r="DF37" s="83">
        <f t="shared" si="74"/>
        <v>1</v>
      </c>
      <c r="DG37" s="83">
        <f t="shared" si="75"/>
        <v>1</v>
      </c>
      <c r="DH37" s="83">
        <f t="shared" si="76"/>
        <v>1</v>
      </c>
      <c r="DI37" s="83">
        <f t="shared" si="77"/>
        <v>1</v>
      </c>
      <c r="DJ37" s="83">
        <f t="shared" si="78"/>
        <v>1</v>
      </c>
      <c r="DK37" s="83">
        <f t="shared" si="79"/>
        <v>1</v>
      </c>
      <c r="DL37" s="83">
        <f t="shared" si="80"/>
        <v>1</v>
      </c>
      <c r="DM37" s="83">
        <f t="shared" si="81"/>
        <v>1</v>
      </c>
      <c r="DO37" s="83">
        <f t="shared" si="19"/>
        <v>1</v>
      </c>
      <c r="DP37" s="83">
        <f t="shared" si="20"/>
        <v>1</v>
      </c>
      <c r="DQ37" s="83">
        <f t="shared" si="21"/>
        <v>1</v>
      </c>
      <c r="DR37" s="83">
        <f t="shared" si="22"/>
        <v>1</v>
      </c>
      <c r="DS37" s="83">
        <f t="shared" si="23"/>
        <v>1</v>
      </c>
      <c r="DT37" s="83">
        <f t="shared" si="24"/>
        <v>1</v>
      </c>
      <c r="DU37" s="83">
        <f t="shared" si="25"/>
        <v>1</v>
      </c>
      <c r="DV37" s="83">
        <f t="shared" si="26"/>
        <v>1</v>
      </c>
      <c r="DW37" s="83">
        <f t="shared" si="27"/>
        <v>1</v>
      </c>
      <c r="DX37" s="83">
        <f t="shared" si="28"/>
        <v>1</v>
      </c>
      <c r="DY37" s="83">
        <f t="shared" si="29"/>
        <v>1</v>
      </c>
      <c r="DZ37" s="83">
        <f t="shared" si="30"/>
        <v>1</v>
      </c>
      <c r="EB37" s="115"/>
      <c r="EC37" s="36">
        <f t="shared" si="82"/>
        <v>0</v>
      </c>
      <c r="ED37" s="36">
        <f t="shared" si="95"/>
        <v>0</v>
      </c>
      <c r="EE37" s="36">
        <f t="shared" si="96"/>
        <v>0</v>
      </c>
      <c r="EF37" s="36">
        <f t="shared" si="97"/>
        <v>0</v>
      </c>
      <c r="EG37" s="36">
        <f t="shared" si="98"/>
        <v>0</v>
      </c>
      <c r="EH37" s="36">
        <f t="shared" si="99"/>
        <v>0</v>
      </c>
      <c r="EI37" s="36">
        <f t="shared" si="100"/>
        <v>0</v>
      </c>
      <c r="EJ37" s="36">
        <f t="shared" si="101"/>
        <v>0</v>
      </c>
      <c r="EK37" s="36">
        <f t="shared" si="102"/>
        <v>0</v>
      </c>
      <c r="EL37" s="36">
        <f t="shared" si="103"/>
        <v>0</v>
      </c>
      <c r="EM37" s="36">
        <f t="shared" si="104"/>
        <v>0</v>
      </c>
      <c r="EO37" s="115"/>
      <c r="EP37" s="36">
        <f t="shared" si="83"/>
        <v>0</v>
      </c>
      <c r="EQ37" s="36">
        <f t="shared" si="84"/>
        <v>0</v>
      </c>
      <c r="ER37" s="36">
        <f t="shared" si="85"/>
        <v>0</v>
      </c>
      <c r="ES37" s="36">
        <f t="shared" si="86"/>
        <v>0</v>
      </c>
      <c r="ET37" s="36">
        <f t="shared" si="87"/>
        <v>0</v>
      </c>
      <c r="EU37" s="36">
        <f t="shared" si="88"/>
        <v>0</v>
      </c>
      <c r="EV37" s="36">
        <f t="shared" si="89"/>
        <v>0</v>
      </c>
      <c r="EW37" s="36">
        <f t="shared" si="90"/>
        <v>0</v>
      </c>
      <c r="EX37" s="36">
        <f t="shared" si="91"/>
        <v>0</v>
      </c>
      <c r="EY37" s="36">
        <f t="shared" si="92"/>
        <v>0</v>
      </c>
      <c r="EZ37" s="36">
        <f t="shared" si="93"/>
        <v>0</v>
      </c>
    </row>
    <row r="38" spans="1:156" s="36" customFormat="1" ht="16" x14ac:dyDescent="0.2">
      <c r="A38" s="50"/>
      <c r="B38" s="56" t="s">
        <v>52</v>
      </c>
      <c r="C38" s="49" t="s">
        <v>68</v>
      </c>
      <c r="D38" s="57">
        <v>45313</v>
      </c>
      <c r="E38" s="57">
        <v>51500</v>
      </c>
      <c r="F38" s="58">
        <v>200000</v>
      </c>
      <c r="G38" s="56" t="s">
        <v>77</v>
      </c>
      <c r="H38" s="59">
        <v>834</v>
      </c>
      <c r="I38" s="59" t="s">
        <v>15</v>
      </c>
      <c r="J38" s="60">
        <v>0.2</v>
      </c>
      <c r="K38" s="60">
        <v>0.1</v>
      </c>
      <c r="L38" s="61"/>
      <c r="M38" s="62">
        <f t="shared" si="13"/>
        <v>1</v>
      </c>
      <c r="N38" s="63">
        <f t="shared" si="14"/>
        <v>16666.666666666668</v>
      </c>
      <c r="O38" s="63">
        <f t="shared" si="15"/>
        <v>1666.666666666667</v>
      </c>
      <c r="P38" s="63">
        <f t="shared" si="16"/>
        <v>3333.3333333333339</v>
      </c>
      <c r="Q38" s="63">
        <f t="shared" si="33"/>
        <v>21666.67</v>
      </c>
      <c r="R38" s="111"/>
      <c r="S38" s="64">
        <f>ROUND(IF(AND($D38&lt;S$10,$E38&gt;S$12),$Q38,IF(AND($D38&gt;=S$10,$D38&lt;=S$12),$Q38*(S$13+1-DAY($D38))/S$13,IF(AND($E38&gt;=S$10,$E38&lt;=S$12),$Q38*DAY($E38)/S$13,0))),2)</f>
        <v>21666.67</v>
      </c>
      <c r="T38" s="64">
        <f>ROUND(IF(AND($D38&lt;T$10,$E38&gt;T$12),$Q38,IF(AND($D38&gt;=T$10,$D38&lt;=T$12),$Q38*(T$13+1-DAY($D38))/T$13,IF(AND($E38&gt;=T$10,$E38&lt;=T$12),$Q38*DAY($E38)/T$13,0))),2)</f>
        <v>21666.67</v>
      </c>
      <c r="U38" s="64">
        <f>ROUND(IF(AND($D38&lt;U$10,$E38&gt;U$12),$Q38,IF(AND($D38&gt;=U$10,$D38&lt;=U$12),$Q38*(U$13+1-DAY($D38))/U$13,IF(AND($E38&gt;=U$10,$E38&lt;=U$12),$Q38*DAY($E38)/U$13,0))),2)</f>
        <v>21666.67</v>
      </c>
      <c r="V38" s="64">
        <f>ROUND(IF(AND($D38&lt;V$10,$E38&gt;V$12),$Q38,IF(AND($D38&gt;=V$10,$D38&lt;=V$12),$Q38*(V$13+1-DAY($D38))/V$13,IF(AND($E38&gt;=V$10,$E38&lt;=V$12),$Q38*DAY($E38)/V$13,0))),2)</f>
        <v>21666.67</v>
      </c>
      <c r="W38" s="64">
        <f>ROUND(IF(AND($D38&lt;W$10,$E38&gt;W$12),$Q38,IF(AND($D38&gt;=W$10,$D38&lt;=W$12),$Q38*(W$13+1-DAY($D38))/W$13,IF(AND($E38&gt;=W$10,$E38&lt;=W$12),$Q38*DAY($E38)/W$13,0))),2)</f>
        <v>21666.67</v>
      </c>
      <c r="X38" s="64">
        <f>ROUND(IF(AND($D38&lt;X$10,$E38&gt;X$12),$Q38,IF(AND($D38&gt;=X$10,$D38&lt;=X$12),$Q38*(X$13+1-DAY($D38))/X$13,IF(AND($E38&gt;=X$10,$E38&lt;=X$12),$Q38*DAY($E38)/X$13,0))),2)</f>
        <v>21666.67</v>
      </c>
      <c r="Y38" s="64">
        <f>ROUND(IF(AND($D38&lt;Y$10,$E38&gt;Y$12),$Q38,IF(AND($D38&gt;=Y$10,$D38&lt;=Y$12),$Q38*(Y$13+1-DAY($D38))/Y$13,IF(AND($E38&gt;=Y$10,$E38&lt;=Y$12),$Q38*DAY($E38)/Y$13,0))),2)</f>
        <v>21666.67</v>
      </c>
      <c r="Z38" s="64">
        <f>ROUND(IF(AND($D38&lt;Z$10,$E38&gt;Z$12),$Q38,IF(AND($D38&gt;=Z$10,$D38&lt;=Z$12),$Q38*(Z$13+1-DAY($D38))/Z$13,IF(AND($E38&gt;=Z$10,$E38&lt;=Z$12),$Q38*DAY($E38)/Z$13,0))),2)</f>
        <v>21666.67</v>
      </c>
      <c r="AA38" s="64">
        <f>ROUND(IF(AND($D38&lt;AA$10,$E38&gt;AA$12),$Q38,IF(AND($D38&gt;=AA$10,$D38&lt;=AA$12),$Q38*(AA$13+1-DAY($D38))/AA$13,IF(AND($E38&gt;=AA$10,$E38&lt;=AA$12),$Q38*DAY($E38)/AA$13,0))),2)</f>
        <v>21666.67</v>
      </c>
      <c r="AB38" s="64">
        <f>ROUND(IF(AND($D38&lt;AB$10,$E38&gt;AB$12),$Q38,IF(AND($D38&gt;=AB$10,$D38&lt;=AB$12),$Q38*(AB$13+1-DAY($D38))/AB$13,IF(AND($E38&gt;=AB$10,$E38&lt;=AB$12),$Q38*DAY($E38)/AB$13,0))),2)</f>
        <v>21666.67</v>
      </c>
      <c r="AC38" s="64">
        <f>ROUND(IF(AND($D38&lt;AC$10,$E38&gt;AC$12),$Q38,IF(AND($D38&gt;=AC$10,$D38&lt;=AC$12),$Q38*(AC$13+1-DAY($D38))/AC$13,IF(AND($E38&gt;=AC$10,$E38&lt;=AC$12),$Q38*DAY($E38)/AC$13,0))),2)</f>
        <v>21666.67</v>
      </c>
      <c r="AD38" s="64">
        <f>ROUND(IF(AND($D38&lt;AD$10,$E38&gt;AD$12),$Q38,IF(AND($D38&gt;=AD$10,$D38&lt;=AD$12),$Q38*(AD$13+1-DAY($D38))/AD$13,IF(AND($E38&gt;=AD$10,$E38&lt;=AD$12),$Q38*DAY($E38)/AD$13,0))),2)</f>
        <v>21666.67</v>
      </c>
      <c r="AE38" s="64">
        <f>ROUND(IF(AND($D38&lt;AE$10,$E38&gt;AE$12),$Q38,IF(AND($D38&gt;=AE$10,$D38&lt;=AE$12),$Q38*(AE$13+1-DAY($D38))/AE$13,IF(AND($E38&gt;=AE$10,$E38&lt;=AE$12),$Q38*DAY($E38)/AE$13,0))),2)</f>
        <v>21666.67</v>
      </c>
      <c r="AF38" s="64">
        <f>ROUND(IF(AND($D38&lt;AF$10,$E38&gt;AF$12),$Q38,IF(AND($D38&gt;=AF$10,$D38&lt;=AF$12),$Q38*(AF$13+1-DAY($D38))/AF$13,IF(AND($E38&gt;=AF$10,$E38&lt;=AF$12),$Q38*DAY($E38)/AF$13,0))),2)</f>
        <v>21666.67</v>
      </c>
      <c r="AG38" s="64">
        <f>ROUND(IF(AND($D38&lt;AG$10,$E38&gt;AG$12),$Q38,IF(AND($D38&gt;=AG$10,$D38&lt;=AG$12),$Q38*(AG$13+1-DAY($D38))/AG$13,IF(AND($E38&gt;=AG$10,$E38&lt;=AG$12),$Q38*DAY($E38)/AG$13,0))),2)</f>
        <v>21666.67</v>
      </c>
      <c r="AH38" s="64">
        <f>ROUND(IF(AND($D38&lt;AH$10,$E38&gt;AH$12),$Q38,IF(AND($D38&gt;=AH$10,$D38&lt;=AH$12),$Q38*(AH$13+1-DAY($D38))/AH$13,IF(AND($E38&gt;=AH$10,$E38&lt;=AH$12),$Q38*DAY($E38)/AH$13,0))),2)</f>
        <v>21666.67</v>
      </c>
      <c r="AI38" s="64">
        <f>ROUND(IF(AND($D38&lt;AI$10,$E38&gt;AI$12),$Q38,IF(AND($D38&gt;=AI$10,$D38&lt;=AI$12),$Q38*(AI$13+1-DAY($D38))/AI$13,IF(AND($E38&gt;=AI$10,$E38&lt;=AI$12),$Q38*DAY($E38)/AI$13,0))),2)</f>
        <v>21666.67</v>
      </c>
      <c r="AJ38" s="64">
        <f>ROUND(IF(AND($D38&lt;AJ$10,$E38&gt;AJ$12),$Q38,IF(AND($D38&gt;=AJ$10,$D38&lt;=AJ$12),$Q38*(AJ$13+1-DAY($D38))/AJ$13,IF(AND($E38&gt;=AJ$10,$E38&lt;=AJ$12),$Q38*DAY($E38)/AJ$13,0))),2)</f>
        <v>21666.67</v>
      </c>
      <c r="AK38" s="64">
        <f>ROUND(IF(AND($D38&lt;AK$10,$E38&gt;AK$12),$Q38,IF(AND($D38&gt;=AK$10,$D38&lt;=AK$12),$Q38*(AK$13+1-DAY($D38))/AK$13,IF(AND($E38&gt;=AK$10,$E38&lt;=AK$12),$Q38*DAY($E38)/AK$13,0))),2)</f>
        <v>21666.67</v>
      </c>
      <c r="AL38" s="64">
        <f>ROUND(IF(AND($D38&lt;AL$10,$E38&gt;AL$12),$Q38,IF(AND($D38&gt;=AL$10,$D38&lt;=AL$12),$Q38*(AL$13+1-DAY($D38))/AL$13,IF(AND($E38&gt;=AL$10,$E38&lt;=AL$12),$Q38*DAY($E38)/AL$13,0))),2)</f>
        <v>21666.67</v>
      </c>
      <c r="AM38" s="64">
        <f>ROUND(IF(AND($D38&lt;AM$10,$E38&gt;AM$12),$Q38,IF(AND($D38&gt;=AM$10,$D38&lt;=AM$12),$Q38*(AM$13+1-DAY($D38))/AM$13,IF(AND($E38&gt;=AM$10,$E38&lt;=AM$12),$Q38*DAY($E38)/AM$13,0))),2)</f>
        <v>21666.67</v>
      </c>
      <c r="AN38" s="64">
        <f>ROUND(IF(AND($D38&lt;AN$10,$E38&gt;AN$12),$Q38,IF(AND($D38&gt;=AN$10,$D38&lt;=AN$12),$Q38*(AN$13+1-DAY($D38))/AN$13,IF(AND($E38&gt;=AN$10,$E38&lt;=AN$12),$Q38*DAY($E38)/AN$13,0))),2)</f>
        <v>21666.67</v>
      </c>
      <c r="AO38" s="64">
        <f>ROUND(IF(AND($D38&lt;AO$10,$E38&gt;AO$12),$Q38,IF(AND($D38&gt;=AO$10,$D38&lt;=AO$12),$Q38*(AO$13+1-DAY($D38))/AO$13,IF(AND($E38&gt;=AO$10,$E38&lt;=AO$12),$Q38*DAY($E38)/AO$13,0))),2)</f>
        <v>21666.67</v>
      </c>
      <c r="AP38" s="64">
        <f>ROUND(IF(AND($D38&lt;AP$10,$E38&gt;AP$12),$Q38,IF(AND($D38&gt;=AP$10,$D38&lt;=AP$12),$Q38*(AP$13+1-DAY($D38))/AP$13,IF(AND($E38&gt;=AP$10,$E38&lt;=AP$12),$Q38*DAY($E38)/AP$13,0))),2)</f>
        <v>21666.67</v>
      </c>
      <c r="AQ38" s="64">
        <f>ROUND(IF(AND($D38&lt;AQ$10,$E38&gt;AQ$12),$Q38,IF(AND($D38&gt;=AQ$10,$D38&lt;=AQ$12),$Q38*(AQ$13+1-DAY($D38))/AQ$13,IF(AND($E38&gt;=AQ$10,$E38&lt;=AQ$12),$Q38*DAY($E38)/AQ$13,0))),2)</f>
        <v>21666.67</v>
      </c>
      <c r="AR38" s="64">
        <f>ROUND(IF(AND($D38&lt;AR$10,$E38&gt;AR$12),$Q38,IF(AND($D38&gt;=AR$10,$D38&lt;=AR$12),$Q38*(AR$13+1-DAY($D38))/AR$13,IF(AND($E38&gt;=AR$10,$E38&lt;=AR$12),$Q38*DAY($E38)/AR$13,0))),2)</f>
        <v>21666.67</v>
      </c>
      <c r="AS38" s="64">
        <f>ROUND(IF(AND($D38&lt;AS$10,$E38&gt;AS$12),$Q38,IF(AND($D38&gt;=AS$10,$D38&lt;=AS$12),$Q38*(AS$13+1-DAY($D38))/AS$13,IF(AND($E38&gt;=AS$10,$E38&lt;=AS$12),$Q38*DAY($E38)/AS$13,0))),2)</f>
        <v>21666.67</v>
      </c>
      <c r="AT38" s="64">
        <f>ROUND(IF(AND($D38&lt;AT$10,$E38&gt;AT$12),$Q38,IF(AND($D38&gt;=AT$10,$D38&lt;=AT$12),$Q38*(AT$13+1-DAY($D38))/AT$13,IF(AND($E38&gt;=AT$10,$E38&lt;=AT$12),$Q38*DAY($E38)/AT$13,0))),2)</f>
        <v>21666.67</v>
      </c>
      <c r="AU38" s="64">
        <f>ROUND(IF(AND($D38&lt;AU$10,$E38&gt;AU$12),$Q38,IF(AND($D38&gt;=AU$10,$D38&lt;=AU$12),$Q38*(AU$13+1-DAY($D38))/AU$13,IF(AND($E38&gt;=AU$10,$E38&lt;=AU$12),$Q38*DAY($E38)/AU$13,0))),2)</f>
        <v>21666.67</v>
      </c>
      <c r="AV38" s="64">
        <f>ROUND(IF(AND($D38&lt;AV$10,$E38&gt;AV$12),$Q38,IF(AND($D38&gt;=AV$10,$D38&lt;=AV$12),$Q38*(AV$13+1-DAY($D38))/AV$13,IF(AND($E38&gt;=AV$10,$E38&lt;=AV$12),$Q38*DAY($E38)/AV$13,0))),2)</f>
        <v>21666.67</v>
      </c>
      <c r="AW38" s="64">
        <f>ROUND(IF(AND($D38&lt;AW$10,$E38&gt;AW$12),$Q38,IF(AND($D38&gt;=AW$10,$D38&lt;=AW$12),$Q38*(AW$13+1-DAY($D38))/AW$13,IF(AND($E38&gt;=AW$10,$E38&lt;=AW$12),$Q38*DAY($E38)/AW$13,0))),2)</f>
        <v>21666.67</v>
      </c>
      <c r="AX38" s="64">
        <f>ROUND(IF(AND($D38&lt;AX$10,$E38&gt;AX$12),$Q38,IF(AND($D38&gt;=AX$10,$D38&lt;=AX$12),$Q38*(AX$13+1-DAY($D38))/AX$13,IF(AND($E38&gt;=AX$10,$E38&lt;=AX$12),$Q38*DAY($E38)/AX$13,0))),2)</f>
        <v>21666.67</v>
      </c>
      <c r="AY38" s="64">
        <f>ROUND(IF(AND($D38&lt;AY$10,$E38&gt;AY$12),$Q38,IF(AND($D38&gt;=AY$10,$D38&lt;=AY$12),$Q38*(AY$13+1-DAY($D38))/AY$13,IF(AND($E38&gt;=AY$10,$E38&lt;=AY$12),$Q38*DAY($E38)/AY$13,0))),2)</f>
        <v>21666.67</v>
      </c>
      <c r="AZ38" s="64">
        <f>ROUND(IF(AND($D38&lt;AZ$10,$E38&gt;AZ$12),$Q38,IF(AND($D38&gt;=AZ$10,$D38&lt;=AZ$12),$Q38*(AZ$13+1-DAY($D38))/AZ$13,IF(AND($E38&gt;=AZ$10,$E38&lt;=AZ$12),$Q38*DAY($E38)/AZ$13,0))),2)</f>
        <v>21666.67</v>
      </c>
      <c r="BA38" s="64">
        <f>ROUND(IF(AND($D38&lt;BA$10,$E38&gt;BA$12),$Q38,IF(AND($D38&gt;=BA$10,$D38&lt;=BA$12),$Q38*(BA$13+1-DAY($D38))/BA$13,IF(AND($E38&gt;=BA$10,$E38&lt;=BA$12),$Q38*DAY($E38)/BA$13,0))),2)</f>
        <v>21666.67</v>
      </c>
      <c r="BB38" s="64">
        <f>ROUND(IF(AND($D38&lt;BB$10,$E38&gt;BB$12),$Q38,IF(AND($D38&gt;=BB$10,$D38&lt;=BB$12),$Q38*(BB$13+1-DAY($D38))/BB$13,IF(AND($E38&gt;=BB$10,$E38&lt;=BB$12),$Q38*DAY($E38)/BB$13,0))),2)</f>
        <v>21666.67</v>
      </c>
      <c r="BC38" s="108"/>
      <c r="BD38" s="64">
        <f t="shared" si="105"/>
        <v>65000.009999999995</v>
      </c>
      <c r="BE38" s="64">
        <f t="shared" si="105"/>
        <v>65000.009999999995</v>
      </c>
      <c r="BF38" s="64">
        <f t="shared" si="105"/>
        <v>65000.009999999995</v>
      </c>
      <c r="BG38" s="64">
        <f t="shared" si="105"/>
        <v>65000.009999999995</v>
      </c>
      <c r="BH38" s="64">
        <f t="shared" si="105"/>
        <v>65000.009999999995</v>
      </c>
      <c r="BI38" s="64">
        <f t="shared" si="105"/>
        <v>65000.009999999995</v>
      </c>
      <c r="BJ38" s="64">
        <f t="shared" si="105"/>
        <v>65000.009999999995</v>
      </c>
      <c r="BK38" s="64">
        <f t="shared" si="105"/>
        <v>65000.009999999995</v>
      </c>
      <c r="BL38" s="64">
        <f t="shared" si="105"/>
        <v>65000.009999999995</v>
      </c>
      <c r="BM38" s="64">
        <f t="shared" si="105"/>
        <v>65000.009999999995</v>
      </c>
      <c r="BN38" s="64">
        <f t="shared" si="105"/>
        <v>65000.009999999995</v>
      </c>
      <c r="BO38" s="64">
        <f t="shared" si="105"/>
        <v>65000.009999999995</v>
      </c>
      <c r="BP38" s="65"/>
      <c r="BQ38" s="79">
        <f t="shared" si="34"/>
        <v>1</v>
      </c>
      <c r="BR38" s="79">
        <f t="shared" si="35"/>
        <v>1</v>
      </c>
      <c r="BS38" s="79">
        <f t="shared" si="36"/>
        <v>1</v>
      </c>
      <c r="BT38" s="79">
        <f t="shared" si="37"/>
        <v>1</v>
      </c>
      <c r="BU38" s="79">
        <f t="shared" si="38"/>
        <v>1</v>
      </c>
      <c r="BV38" s="79">
        <f t="shared" si="39"/>
        <v>1</v>
      </c>
      <c r="BW38" s="79">
        <f t="shared" si="40"/>
        <v>1</v>
      </c>
      <c r="BX38" s="79">
        <f t="shared" si="41"/>
        <v>1</v>
      </c>
      <c r="BY38" s="79">
        <f t="shared" si="42"/>
        <v>1</v>
      </c>
      <c r="BZ38" s="79">
        <f t="shared" si="43"/>
        <v>1</v>
      </c>
      <c r="CA38" s="79">
        <f t="shared" si="44"/>
        <v>1</v>
      </c>
      <c r="CB38" s="79">
        <f t="shared" si="45"/>
        <v>1</v>
      </c>
      <c r="CC38" s="79">
        <f t="shared" si="46"/>
        <v>1</v>
      </c>
      <c r="CD38" s="79">
        <f t="shared" si="47"/>
        <v>1</v>
      </c>
      <c r="CE38" s="79">
        <f t="shared" si="48"/>
        <v>1</v>
      </c>
      <c r="CF38" s="79">
        <f t="shared" si="49"/>
        <v>1</v>
      </c>
      <c r="CG38" s="79">
        <f t="shared" si="50"/>
        <v>1</v>
      </c>
      <c r="CH38" s="79">
        <f t="shared" si="51"/>
        <v>1</v>
      </c>
      <c r="CI38" s="79">
        <f t="shared" si="52"/>
        <v>1</v>
      </c>
      <c r="CJ38" s="79">
        <f t="shared" si="53"/>
        <v>1</v>
      </c>
      <c r="CK38" s="79">
        <f t="shared" si="54"/>
        <v>1</v>
      </c>
      <c r="CL38" s="79">
        <f t="shared" si="55"/>
        <v>1</v>
      </c>
      <c r="CM38" s="79">
        <f t="shared" si="56"/>
        <v>1</v>
      </c>
      <c r="CN38" s="79">
        <f t="shared" si="57"/>
        <v>1</v>
      </c>
      <c r="CO38" s="79">
        <f t="shared" si="58"/>
        <v>1</v>
      </c>
      <c r="CP38" s="79">
        <f t="shared" si="59"/>
        <v>1</v>
      </c>
      <c r="CQ38" s="79">
        <f t="shared" si="60"/>
        <v>1</v>
      </c>
      <c r="CR38" s="79">
        <f t="shared" si="61"/>
        <v>1</v>
      </c>
      <c r="CS38" s="79">
        <f t="shared" si="62"/>
        <v>1</v>
      </c>
      <c r="CT38" s="79">
        <f t="shared" si="63"/>
        <v>1</v>
      </c>
      <c r="CU38" s="79">
        <f t="shared" si="64"/>
        <v>1</v>
      </c>
      <c r="CV38" s="79">
        <f t="shared" si="65"/>
        <v>1</v>
      </c>
      <c r="CW38" s="79">
        <f t="shared" si="66"/>
        <v>1</v>
      </c>
      <c r="CX38" s="79">
        <f t="shared" si="67"/>
        <v>1</v>
      </c>
      <c r="CY38" s="79">
        <f t="shared" si="68"/>
        <v>1</v>
      </c>
      <c r="CZ38" s="79">
        <f t="shared" si="69"/>
        <v>1</v>
      </c>
      <c r="DB38" s="83">
        <f t="shared" si="70"/>
        <v>1</v>
      </c>
      <c r="DC38" s="83">
        <f t="shared" si="71"/>
        <v>1</v>
      </c>
      <c r="DD38" s="83">
        <f t="shared" si="72"/>
        <v>1</v>
      </c>
      <c r="DE38" s="83">
        <f t="shared" si="73"/>
        <v>1</v>
      </c>
      <c r="DF38" s="83">
        <f t="shared" si="74"/>
        <v>1</v>
      </c>
      <c r="DG38" s="83">
        <f t="shared" si="75"/>
        <v>1</v>
      </c>
      <c r="DH38" s="83">
        <f t="shared" si="76"/>
        <v>1</v>
      </c>
      <c r="DI38" s="83">
        <f t="shared" si="77"/>
        <v>1</v>
      </c>
      <c r="DJ38" s="83">
        <f t="shared" si="78"/>
        <v>1</v>
      </c>
      <c r="DK38" s="83">
        <f t="shared" si="79"/>
        <v>1</v>
      </c>
      <c r="DL38" s="83">
        <f t="shared" si="80"/>
        <v>1</v>
      </c>
      <c r="DM38" s="83">
        <f t="shared" si="81"/>
        <v>1</v>
      </c>
      <c r="DO38" s="83">
        <f t="shared" si="19"/>
        <v>1</v>
      </c>
      <c r="DP38" s="83">
        <f t="shared" si="20"/>
        <v>1</v>
      </c>
      <c r="DQ38" s="83">
        <f t="shared" si="21"/>
        <v>1</v>
      </c>
      <c r="DR38" s="83">
        <f t="shared" si="22"/>
        <v>1</v>
      </c>
      <c r="DS38" s="83">
        <f t="shared" si="23"/>
        <v>1</v>
      </c>
      <c r="DT38" s="83">
        <f t="shared" si="24"/>
        <v>1</v>
      </c>
      <c r="DU38" s="83">
        <f t="shared" si="25"/>
        <v>1</v>
      </c>
      <c r="DV38" s="83">
        <f t="shared" si="26"/>
        <v>1</v>
      </c>
      <c r="DW38" s="83">
        <f t="shared" si="27"/>
        <v>1</v>
      </c>
      <c r="DX38" s="83">
        <f t="shared" si="28"/>
        <v>1</v>
      </c>
      <c r="DY38" s="83">
        <f t="shared" si="29"/>
        <v>1</v>
      </c>
      <c r="DZ38" s="83">
        <f t="shared" si="30"/>
        <v>1</v>
      </c>
      <c r="EB38" s="115"/>
      <c r="EC38" s="36">
        <f t="shared" si="82"/>
        <v>0</v>
      </c>
      <c r="ED38" s="36">
        <f t="shared" si="95"/>
        <v>0</v>
      </c>
      <c r="EE38" s="36">
        <f t="shared" si="96"/>
        <v>0</v>
      </c>
      <c r="EF38" s="36">
        <f t="shared" si="97"/>
        <v>0</v>
      </c>
      <c r="EG38" s="36">
        <f t="shared" si="98"/>
        <v>0</v>
      </c>
      <c r="EH38" s="36">
        <f t="shared" si="99"/>
        <v>0</v>
      </c>
      <c r="EI38" s="36">
        <f t="shared" si="100"/>
        <v>0</v>
      </c>
      <c r="EJ38" s="36">
        <f t="shared" si="101"/>
        <v>0</v>
      </c>
      <c r="EK38" s="36">
        <f t="shared" si="102"/>
        <v>0</v>
      </c>
      <c r="EL38" s="36">
        <f t="shared" si="103"/>
        <v>0</v>
      </c>
      <c r="EM38" s="36">
        <f t="shared" si="104"/>
        <v>0</v>
      </c>
      <c r="EO38" s="115"/>
      <c r="EP38" s="36">
        <f t="shared" si="83"/>
        <v>0</v>
      </c>
      <c r="EQ38" s="36">
        <f t="shared" si="84"/>
        <v>0</v>
      </c>
      <c r="ER38" s="36">
        <f t="shared" si="85"/>
        <v>0</v>
      </c>
      <c r="ES38" s="36">
        <f t="shared" si="86"/>
        <v>0</v>
      </c>
      <c r="ET38" s="36">
        <f t="shared" si="87"/>
        <v>0</v>
      </c>
      <c r="EU38" s="36">
        <f t="shared" si="88"/>
        <v>0</v>
      </c>
      <c r="EV38" s="36">
        <f t="shared" si="89"/>
        <v>0</v>
      </c>
      <c r="EW38" s="36">
        <f t="shared" si="90"/>
        <v>0</v>
      </c>
      <c r="EX38" s="36">
        <f t="shared" si="91"/>
        <v>0</v>
      </c>
      <c r="EY38" s="36">
        <f t="shared" si="92"/>
        <v>0</v>
      </c>
      <c r="EZ38" s="36">
        <f t="shared" si="93"/>
        <v>0</v>
      </c>
    </row>
    <row r="39" spans="1:156" s="36" customFormat="1" ht="16" x14ac:dyDescent="0.2">
      <c r="A39" s="50"/>
      <c r="B39" s="56" t="s">
        <v>42</v>
      </c>
      <c r="C39" s="49" t="s">
        <v>70</v>
      </c>
      <c r="D39" s="57">
        <v>45314</v>
      </c>
      <c r="E39" s="57">
        <v>51500</v>
      </c>
      <c r="F39" s="58">
        <v>115000</v>
      </c>
      <c r="G39" s="56" t="s">
        <v>98</v>
      </c>
      <c r="H39" s="59">
        <v>390</v>
      </c>
      <c r="I39" s="59" t="s">
        <v>15</v>
      </c>
      <c r="J39" s="60">
        <v>0.2</v>
      </c>
      <c r="K39" s="60">
        <v>0.1</v>
      </c>
      <c r="L39" s="61"/>
      <c r="M39" s="62">
        <f t="shared" si="13"/>
        <v>1</v>
      </c>
      <c r="N39" s="63">
        <f t="shared" si="14"/>
        <v>9583.3333333333339</v>
      </c>
      <c r="O39" s="63">
        <f t="shared" si="15"/>
        <v>958.33333333333348</v>
      </c>
      <c r="P39" s="63">
        <f t="shared" si="16"/>
        <v>1916.666666666667</v>
      </c>
      <c r="Q39" s="63">
        <f t="shared" si="33"/>
        <v>12458.33</v>
      </c>
      <c r="R39" s="111"/>
      <c r="S39" s="64">
        <f>ROUND(IF(AND($D39&lt;S$10,$E39&gt;S$12),$Q39,IF(AND($D39&gt;=S$10,$D39&lt;=S$12),$Q39*(S$13+1-DAY($D39))/S$13,IF(AND($E39&gt;=S$10,$E39&lt;=S$12),$Q39*DAY($E39)/S$13,0))),2)</f>
        <v>12458.33</v>
      </c>
      <c r="T39" s="64">
        <f>ROUND(IF(AND($D39&lt;T$10,$E39&gt;T$12),$Q39,IF(AND($D39&gt;=T$10,$D39&lt;=T$12),$Q39*(T$13+1-DAY($D39))/T$13,IF(AND($E39&gt;=T$10,$E39&lt;=T$12),$Q39*DAY($E39)/T$13,0))),2)</f>
        <v>12458.33</v>
      </c>
      <c r="U39" s="64">
        <f>ROUND(IF(AND($D39&lt;U$10,$E39&gt;U$12),$Q39,IF(AND($D39&gt;=U$10,$D39&lt;=U$12),$Q39*(U$13+1-DAY($D39))/U$13,IF(AND($E39&gt;=U$10,$E39&lt;=U$12),$Q39*DAY($E39)/U$13,0))),2)</f>
        <v>12458.33</v>
      </c>
      <c r="V39" s="64">
        <f>ROUND(IF(AND($D39&lt;V$10,$E39&gt;V$12),$Q39,IF(AND($D39&gt;=V$10,$D39&lt;=V$12),$Q39*(V$13+1-DAY($D39))/V$13,IF(AND($E39&gt;=V$10,$E39&lt;=V$12),$Q39*DAY($E39)/V$13,0))),2)</f>
        <v>12458.33</v>
      </c>
      <c r="W39" s="64">
        <f>ROUND(IF(AND($D39&lt;W$10,$E39&gt;W$12),$Q39,IF(AND($D39&gt;=W$10,$D39&lt;=W$12),$Q39*(W$13+1-DAY($D39))/W$13,IF(AND($E39&gt;=W$10,$E39&lt;=W$12),$Q39*DAY($E39)/W$13,0))),2)</f>
        <v>12458.33</v>
      </c>
      <c r="X39" s="64">
        <f>ROUND(IF(AND($D39&lt;X$10,$E39&gt;X$12),$Q39,IF(AND($D39&gt;=X$10,$D39&lt;=X$12),$Q39*(X$13+1-DAY($D39))/X$13,IF(AND($E39&gt;=X$10,$E39&lt;=X$12),$Q39*DAY($E39)/X$13,0))),2)</f>
        <v>12458.33</v>
      </c>
      <c r="Y39" s="64">
        <f>ROUND(IF(AND($D39&lt;Y$10,$E39&gt;Y$12),$Q39,IF(AND($D39&gt;=Y$10,$D39&lt;=Y$12),$Q39*(Y$13+1-DAY($D39))/Y$13,IF(AND($E39&gt;=Y$10,$E39&lt;=Y$12),$Q39*DAY($E39)/Y$13,0))),2)</f>
        <v>12458.33</v>
      </c>
      <c r="Z39" s="64">
        <f>ROUND(IF(AND($D39&lt;Z$10,$E39&gt;Z$12),$Q39,IF(AND($D39&gt;=Z$10,$D39&lt;=Z$12),$Q39*(Z$13+1-DAY($D39))/Z$13,IF(AND($E39&gt;=Z$10,$E39&lt;=Z$12),$Q39*DAY($E39)/Z$13,0))),2)</f>
        <v>12458.33</v>
      </c>
      <c r="AA39" s="64">
        <f>ROUND(IF(AND($D39&lt;AA$10,$E39&gt;AA$12),$Q39,IF(AND($D39&gt;=AA$10,$D39&lt;=AA$12),$Q39*(AA$13+1-DAY($D39))/AA$13,IF(AND($E39&gt;=AA$10,$E39&lt;=AA$12),$Q39*DAY($E39)/AA$13,0))),2)</f>
        <v>12458.33</v>
      </c>
      <c r="AB39" s="64">
        <f>ROUND(IF(AND($D39&lt;AB$10,$E39&gt;AB$12),$Q39,IF(AND($D39&gt;=AB$10,$D39&lt;=AB$12),$Q39*(AB$13+1-DAY($D39))/AB$13,IF(AND($E39&gt;=AB$10,$E39&lt;=AB$12),$Q39*DAY($E39)/AB$13,0))),2)</f>
        <v>12458.33</v>
      </c>
      <c r="AC39" s="64">
        <f>ROUND(IF(AND($D39&lt;AC$10,$E39&gt;AC$12),$Q39,IF(AND($D39&gt;=AC$10,$D39&lt;=AC$12),$Q39*(AC$13+1-DAY($D39))/AC$13,IF(AND($E39&gt;=AC$10,$E39&lt;=AC$12),$Q39*DAY($E39)/AC$13,0))),2)</f>
        <v>12458.33</v>
      </c>
      <c r="AD39" s="64">
        <f>ROUND(IF(AND($D39&lt;AD$10,$E39&gt;AD$12),$Q39,IF(AND($D39&gt;=AD$10,$D39&lt;=AD$12),$Q39*(AD$13+1-DAY($D39))/AD$13,IF(AND($E39&gt;=AD$10,$E39&lt;=AD$12),$Q39*DAY($E39)/AD$13,0))),2)</f>
        <v>12458.33</v>
      </c>
      <c r="AE39" s="64">
        <f>ROUND(IF(AND($D39&lt;AE$10,$E39&gt;AE$12),$Q39,IF(AND($D39&gt;=AE$10,$D39&lt;=AE$12),$Q39*(AE$13+1-DAY($D39))/AE$13,IF(AND($E39&gt;=AE$10,$E39&lt;=AE$12),$Q39*DAY($E39)/AE$13,0))),2)</f>
        <v>12458.33</v>
      </c>
      <c r="AF39" s="64">
        <f>ROUND(IF(AND($D39&lt;AF$10,$E39&gt;AF$12),$Q39,IF(AND($D39&gt;=AF$10,$D39&lt;=AF$12),$Q39*(AF$13+1-DAY($D39))/AF$13,IF(AND($E39&gt;=AF$10,$E39&lt;=AF$12),$Q39*DAY($E39)/AF$13,0))),2)</f>
        <v>12458.33</v>
      </c>
      <c r="AG39" s="64">
        <f>ROUND(IF(AND($D39&lt;AG$10,$E39&gt;AG$12),$Q39,IF(AND($D39&gt;=AG$10,$D39&lt;=AG$12),$Q39*(AG$13+1-DAY($D39))/AG$13,IF(AND($E39&gt;=AG$10,$E39&lt;=AG$12),$Q39*DAY($E39)/AG$13,0))),2)</f>
        <v>12458.33</v>
      </c>
      <c r="AH39" s="64">
        <f>ROUND(IF(AND($D39&lt;AH$10,$E39&gt;AH$12),$Q39,IF(AND($D39&gt;=AH$10,$D39&lt;=AH$12),$Q39*(AH$13+1-DAY($D39))/AH$13,IF(AND($E39&gt;=AH$10,$E39&lt;=AH$12),$Q39*DAY($E39)/AH$13,0))),2)</f>
        <v>12458.33</v>
      </c>
      <c r="AI39" s="64">
        <f>ROUND(IF(AND($D39&lt;AI$10,$E39&gt;AI$12),$Q39,IF(AND($D39&gt;=AI$10,$D39&lt;=AI$12),$Q39*(AI$13+1-DAY($D39))/AI$13,IF(AND($E39&gt;=AI$10,$E39&lt;=AI$12),$Q39*DAY($E39)/AI$13,0))),2)</f>
        <v>12458.33</v>
      </c>
      <c r="AJ39" s="64">
        <f>ROUND(IF(AND($D39&lt;AJ$10,$E39&gt;AJ$12),$Q39,IF(AND($D39&gt;=AJ$10,$D39&lt;=AJ$12),$Q39*(AJ$13+1-DAY($D39))/AJ$13,IF(AND($E39&gt;=AJ$10,$E39&lt;=AJ$12),$Q39*DAY($E39)/AJ$13,0))),2)</f>
        <v>12458.33</v>
      </c>
      <c r="AK39" s="64">
        <f>ROUND(IF(AND($D39&lt;AK$10,$E39&gt;AK$12),$Q39,IF(AND($D39&gt;=AK$10,$D39&lt;=AK$12),$Q39*(AK$13+1-DAY($D39))/AK$13,IF(AND($E39&gt;=AK$10,$E39&lt;=AK$12),$Q39*DAY($E39)/AK$13,0))),2)</f>
        <v>12458.33</v>
      </c>
      <c r="AL39" s="64">
        <f>ROUND(IF(AND($D39&lt;AL$10,$E39&gt;AL$12),$Q39,IF(AND($D39&gt;=AL$10,$D39&lt;=AL$12),$Q39*(AL$13+1-DAY($D39))/AL$13,IF(AND($E39&gt;=AL$10,$E39&lt;=AL$12),$Q39*DAY($E39)/AL$13,0))),2)</f>
        <v>12458.33</v>
      </c>
      <c r="AM39" s="64">
        <f>ROUND(IF(AND($D39&lt;AM$10,$E39&gt;AM$12),$Q39,IF(AND($D39&gt;=AM$10,$D39&lt;=AM$12),$Q39*(AM$13+1-DAY($D39))/AM$13,IF(AND($E39&gt;=AM$10,$E39&lt;=AM$12),$Q39*DAY($E39)/AM$13,0))),2)</f>
        <v>12458.33</v>
      </c>
      <c r="AN39" s="64">
        <f>ROUND(IF(AND($D39&lt;AN$10,$E39&gt;AN$12),$Q39,IF(AND($D39&gt;=AN$10,$D39&lt;=AN$12),$Q39*(AN$13+1-DAY($D39))/AN$13,IF(AND($E39&gt;=AN$10,$E39&lt;=AN$12),$Q39*DAY($E39)/AN$13,0))),2)</f>
        <v>12458.33</v>
      </c>
      <c r="AO39" s="64">
        <f>ROUND(IF(AND($D39&lt;AO$10,$E39&gt;AO$12),$Q39,IF(AND($D39&gt;=AO$10,$D39&lt;=AO$12),$Q39*(AO$13+1-DAY($D39))/AO$13,IF(AND($E39&gt;=AO$10,$E39&lt;=AO$12),$Q39*DAY($E39)/AO$13,0))),2)</f>
        <v>12458.33</v>
      </c>
      <c r="AP39" s="64">
        <f>ROUND(IF(AND($D39&lt;AP$10,$E39&gt;AP$12),$Q39,IF(AND($D39&gt;=AP$10,$D39&lt;=AP$12),$Q39*(AP$13+1-DAY($D39))/AP$13,IF(AND($E39&gt;=AP$10,$E39&lt;=AP$12),$Q39*DAY($E39)/AP$13,0))),2)</f>
        <v>12458.33</v>
      </c>
      <c r="AQ39" s="64">
        <f>ROUND(IF(AND($D39&lt;AQ$10,$E39&gt;AQ$12),$Q39,IF(AND($D39&gt;=AQ$10,$D39&lt;=AQ$12),$Q39*(AQ$13+1-DAY($D39))/AQ$13,IF(AND($E39&gt;=AQ$10,$E39&lt;=AQ$12),$Q39*DAY($E39)/AQ$13,0))),2)</f>
        <v>12458.33</v>
      </c>
      <c r="AR39" s="64">
        <f>ROUND(IF(AND($D39&lt;AR$10,$E39&gt;AR$12),$Q39,IF(AND($D39&gt;=AR$10,$D39&lt;=AR$12),$Q39*(AR$13+1-DAY($D39))/AR$13,IF(AND($E39&gt;=AR$10,$E39&lt;=AR$12),$Q39*DAY($E39)/AR$13,0))),2)</f>
        <v>12458.33</v>
      </c>
      <c r="AS39" s="64">
        <f>ROUND(IF(AND($D39&lt;AS$10,$E39&gt;AS$12),$Q39,IF(AND($D39&gt;=AS$10,$D39&lt;=AS$12),$Q39*(AS$13+1-DAY($D39))/AS$13,IF(AND($E39&gt;=AS$10,$E39&lt;=AS$12),$Q39*DAY($E39)/AS$13,0))),2)</f>
        <v>12458.33</v>
      </c>
      <c r="AT39" s="64">
        <f>ROUND(IF(AND($D39&lt;AT$10,$E39&gt;AT$12),$Q39,IF(AND($D39&gt;=AT$10,$D39&lt;=AT$12),$Q39*(AT$13+1-DAY($D39))/AT$13,IF(AND($E39&gt;=AT$10,$E39&lt;=AT$12),$Q39*DAY($E39)/AT$13,0))),2)</f>
        <v>12458.33</v>
      </c>
      <c r="AU39" s="64">
        <f>ROUND(IF(AND($D39&lt;AU$10,$E39&gt;AU$12),$Q39,IF(AND($D39&gt;=AU$10,$D39&lt;=AU$12),$Q39*(AU$13+1-DAY($D39))/AU$13,IF(AND($E39&gt;=AU$10,$E39&lt;=AU$12),$Q39*DAY($E39)/AU$13,0))),2)</f>
        <v>12458.33</v>
      </c>
      <c r="AV39" s="64">
        <f>ROUND(IF(AND($D39&lt;AV$10,$E39&gt;AV$12),$Q39,IF(AND($D39&gt;=AV$10,$D39&lt;=AV$12),$Q39*(AV$13+1-DAY($D39))/AV$13,IF(AND($E39&gt;=AV$10,$E39&lt;=AV$12),$Q39*DAY($E39)/AV$13,0))),2)</f>
        <v>12458.33</v>
      </c>
      <c r="AW39" s="64">
        <f>ROUND(IF(AND($D39&lt;AW$10,$E39&gt;AW$12),$Q39,IF(AND($D39&gt;=AW$10,$D39&lt;=AW$12),$Q39*(AW$13+1-DAY($D39))/AW$13,IF(AND($E39&gt;=AW$10,$E39&lt;=AW$12),$Q39*DAY($E39)/AW$13,0))),2)</f>
        <v>12458.33</v>
      </c>
      <c r="AX39" s="64">
        <f>ROUND(IF(AND($D39&lt;AX$10,$E39&gt;AX$12),$Q39,IF(AND($D39&gt;=AX$10,$D39&lt;=AX$12),$Q39*(AX$13+1-DAY($D39))/AX$13,IF(AND($E39&gt;=AX$10,$E39&lt;=AX$12),$Q39*DAY($E39)/AX$13,0))),2)</f>
        <v>12458.33</v>
      </c>
      <c r="AY39" s="64">
        <f>ROUND(IF(AND($D39&lt;AY$10,$E39&gt;AY$12),$Q39,IF(AND($D39&gt;=AY$10,$D39&lt;=AY$12),$Q39*(AY$13+1-DAY($D39))/AY$13,IF(AND($E39&gt;=AY$10,$E39&lt;=AY$12),$Q39*DAY($E39)/AY$13,0))),2)</f>
        <v>12458.33</v>
      </c>
      <c r="AZ39" s="64">
        <f>ROUND(IF(AND($D39&lt;AZ$10,$E39&gt;AZ$12),$Q39,IF(AND($D39&gt;=AZ$10,$D39&lt;=AZ$12),$Q39*(AZ$13+1-DAY($D39))/AZ$13,IF(AND($E39&gt;=AZ$10,$E39&lt;=AZ$12),$Q39*DAY($E39)/AZ$13,0))),2)</f>
        <v>12458.33</v>
      </c>
      <c r="BA39" s="64">
        <f>ROUND(IF(AND($D39&lt;BA$10,$E39&gt;BA$12),$Q39,IF(AND($D39&gt;=BA$10,$D39&lt;=BA$12),$Q39*(BA$13+1-DAY($D39))/BA$13,IF(AND($E39&gt;=BA$10,$E39&lt;=BA$12),$Q39*DAY($E39)/BA$13,0))),2)</f>
        <v>12458.33</v>
      </c>
      <c r="BB39" s="64">
        <f>ROUND(IF(AND($D39&lt;BB$10,$E39&gt;BB$12),$Q39,IF(AND($D39&gt;=BB$10,$D39&lt;=BB$12),$Q39*(BB$13+1-DAY($D39))/BB$13,IF(AND($E39&gt;=BB$10,$E39&lt;=BB$12),$Q39*DAY($E39)/BB$13,0))),2)</f>
        <v>12458.33</v>
      </c>
      <c r="BC39" s="108"/>
      <c r="BD39" s="64">
        <f t="shared" si="105"/>
        <v>37374.99</v>
      </c>
      <c r="BE39" s="64">
        <f t="shared" si="105"/>
        <v>37374.99</v>
      </c>
      <c r="BF39" s="64">
        <f t="shared" si="105"/>
        <v>37374.99</v>
      </c>
      <c r="BG39" s="64">
        <f t="shared" si="105"/>
        <v>37374.99</v>
      </c>
      <c r="BH39" s="64">
        <f t="shared" si="105"/>
        <v>37374.99</v>
      </c>
      <c r="BI39" s="64">
        <f t="shared" si="105"/>
        <v>37374.99</v>
      </c>
      <c r="BJ39" s="64">
        <f t="shared" si="105"/>
        <v>37374.99</v>
      </c>
      <c r="BK39" s="64">
        <f t="shared" si="105"/>
        <v>37374.99</v>
      </c>
      <c r="BL39" s="64">
        <f t="shared" si="105"/>
        <v>37374.99</v>
      </c>
      <c r="BM39" s="64">
        <f t="shared" si="105"/>
        <v>37374.99</v>
      </c>
      <c r="BN39" s="64">
        <f t="shared" si="105"/>
        <v>37374.99</v>
      </c>
      <c r="BO39" s="64">
        <f t="shared" si="105"/>
        <v>37374.99</v>
      </c>
      <c r="BP39" s="65"/>
      <c r="BQ39" s="79">
        <f t="shared" si="34"/>
        <v>1</v>
      </c>
      <c r="BR39" s="79">
        <f t="shared" si="35"/>
        <v>1</v>
      </c>
      <c r="BS39" s="79">
        <f t="shared" si="36"/>
        <v>1</v>
      </c>
      <c r="BT39" s="79">
        <f t="shared" si="37"/>
        <v>1</v>
      </c>
      <c r="BU39" s="79">
        <f t="shared" si="38"/>
        <v>1</v>
      </c>
      <c r="BV39" s="79">
        <f t="shared" si="39"/>
        <v>1</v>
      </c>
      <c r="BW39" s="79">
        <f t="shared" si="40"/>
        <v>1</v>
      </c>
      <c r="BX39" s="79">
        <f t="shared" si="41"/>
        <v>1</v>
      </c>
      <c r="BY39" s="79">
        <f t="shared" si="42"/>
        <v>1</v>
      </c>
      <c r="BZ39" s="79">
        <f t="shared" si="43"/>
        <v>1</v>
      </c>
      <c r="CA39" s="79">
        <f t="shared" si="44"/>
        <v>1</v>
      </c>
      <c r="CB39" s="79">
        <f t="shared" si="45"/>
        <v>1</v>
      </c>
      <c r="CC39" s="79">
        <f t="shared" si="46"/>
        <v>1</v>
      </c>
      <c r="CD39" s="79">
        <f t="shared" si="47"/>
        <v>1</v>
      </c>
      <c r="CE39" s="79">
        <f t="shared" si="48"/>
        <v>1</v>
      </c>
      <c r="CF39" s="79">
        <f t="shared" si="49"/>
        <v>1</v>
      </c>
      <c r="CG39" s="79">
        <f t="shared" si="50"/>
        <v>1</v>
      </c>
      <c r="CH39" s="79">
        <f t="shared" si="51"/>
        <v>1</v>
      </c>
      <c r="CI39" s="79">
        <f t="shared" si="52"/>
        <v>1</v>
      </c>
      <c r="CJ39" s="79">
        <f t="shared" si="53"/>
        <v>1</v>
      </c>
      <c r="CK39" s="79">
        <f t="shared" si="54"/>
        <v>1</v>
      </c>
      <c r="CL39" s="79">
        <f t="shared" si="55"/>
        <v>1</v>
      </c>
      <c r="CM39" s="79">
        <f t="shared" si="56"/>
        <v>1</v>
      </c>
      <c r="CN39" s="79">
        <f t="shared" si="57"/>
        <v>1</v>
      </c>
      <c r="CO39" s="79">
        <f t="shared" si="58"/>
        <v>1</v>
      </c>
      <c r="CP39" s="79">
        <f t="shared" si="59"/>
        <v>1</v>
      </c>
      <c r="CQ39" s="79">
        <f t="shared" si="60"/>
        <v>1</v>
      </c>
      <c r="CR39" s="79">
        <f t="shared" si="61"/>
        <v>1</v>
      </c>
      <c r="CS39" s="79">
        <f t="shared" si="62"/>
        <v>1</v>
      </c>
      <c r="CT39" s="79">
        <f t="shared" si="63"/>
        <v>1</v>
      </c>
      <c r="CU39" s="79">
        <f t="shared" si="64"/>
        <v>1</v>
      </c>
      <c r="CV39" s="79">
        <f t="shared" si="65"/>
        <v>1</v>
      </c>
      <c r="CW39" s="79">
        <f t="shared" si="66"/>
        <v>1</v>
      </c>
      <c r="CX39" s="79">
        <f t="shared" si="67"/>
        <v>1</v>
      </c>
      <c r="CY39" s="79">
        <f t="shared" si="68"/>
        <v>1</v>
      </c>
      <c r="CZ39" s="79">
        <f t="shared" si="69"/>
        <v>1</v>
      </c>
      <c r="DB39" s="83">
        <f t="shared" si="70"/>
        <v>1</v>
      </c>
      <c r="DC39" s="83">
        <f t="shared" si="71"/>
        <v>1</v>
      </c>
      <c r="DD39" s="83">
        <f t="shared" si="72"/>
        <v>1</v>
      </c>
      <c r="DE39" s="83">
        <f t="shared" si="73"/>
        <v>1</v>
      </c>
      <c r="DF39" s="83">
        <f t="shared" si="74"/>
        <v>1</v>
      </c>
      <c r="DG39" s="83">
        <f t="shared" si="75"/>
        <v>1</v>
      </c>
      <c r="DH39" s="83">
        <f t="shared" si="76"/>
        <v>1</v>
      </c>
      <c r="DI39" s="83">
        <f t="shared" si="77"/>
        <v>1</v>
      </c>
      <c r="DJ39" s="83">
        <f t="shared" si="78"/>
        <v>1</v>
      </c>
      <c r="DK39" s="83">
        <f t="shared" si="79"/>
        <v>1</v>
      </c>
      <c r="DL39" s="83">
        <f t="shared" si="80"/>
        <v>1</v>
      </c>
      <c r="DM39" s="83">
        <f t="shared" si="81"/>
        <v>1</v>
      </c>
      <c r="DO39" s="83">
        <f t="shared" si="19"/>
        <v>1</v>
      </c>
      <c r="DP39" s="83">
        <f t="shared" si="20"/>
        <v>1</v>
      </c>
      <c r="DQ39" s="83">
        <f t="shared" si="21"/>
        <v>1</v>
      </c>
      <c r="DR39" s="83">
        <f t="shared" si="22"/>
        <v>1</v>
      </c>
      <c r="DS39" s="83">
        <f t="shared" si="23"/>
        <v>1</v>
      </c>
      <c r="DT39" s="83">
        <f t="shared" si="24"/>
        <v>1</v>
      </c>
      <c r="DU39" s="83">
        <f t="shared" si="25"/>
        <v>1</v>
      </c>
      <c r="DV39" s="83">
        <f t="shared" si="26"/>
        <v>1</v>
      </c>
      <c r="DW39" s="83">
        <f t="shared" si="27"/>
        <v>1</v>
      </c>
      <c r="DX39" s="83">
        <f t="shared" si="28"/>
        <v>1</v>
      </c>
      <c r="DY39" s="83">
        <f t="shared" si="29"/>
        <v>1</v>
      </c>
      <c r="DZ39" s="83">
        <f t="shared" si="30"/>
        <v>1</v>
      </c>
      <c r="EB39" s="115"/>
      <c r="EC39" s="36">
        <f t="shared" si="82"/>
        <v>0</v>
      </c>
      <c r="ED39" s="36">
        <f t="shared" si="95"/>
        <v>0</v>
      </c>
      <c r="EE39" s="36">
        <f t="shared" si="96"/>
        <v>0</v>
      </c>
      <c r="EF39" s="36">
        <f t="shared" si="97"/>
        <v>0</v>
      </c>
      <c r="EG39" s="36">
        <f t="shared" si="98"/>
        <v>0</v>
      </c>
      <c r="EH39" s="36">
        <f t="shared" si="99"/>
        <v>0</v>
      </c>
      <c r="EI39" s="36">
        <f t="shared" si="100"/>
        <v>0</v>
      </c>
      <c r="EJ39" s="36">
        <f t="shared" si="101"/>
        <v>0</v>
      </c>
      <c r="EK39" s="36">
        <f t="shared" si="102"/>
        <v>0</v>
      </c>
      <c r="EL39" s="36">
        <f t="shared" si="103"/>
        <v>0</v>
      </c>
      <c r="EM39" s="36">
        <f t="shared" si="104"/>
        <v>0</v>
      </c>
      <c r="EO39" s="115"/>
      <c r="EP39" s="36">
        <f t="shared" si="83"/>
        <v>0</v>
      </c>
      <c r="EQ39" s="36">
        <f t="shared" si="84"/>
        <v>0</v>
      </c>
      <c r="ER39" s="36">
        <f t="shared" si="85"/>
        <v>0</v>
      </c>
      <c r="ES39" s="36">
        <f t="shared" si="86"/>
        <v>0</v>
      </c>
      <c r="ET39" s="36">
        <f t="shared" si="87"/>
        <v>0</v>
      </c>
      <c r="EU39" s="36">
        <f t="shared" si="88"/>
        <v>0</v>
      </c>
      <c r="EV39" s="36">
        <f t="shared" si="89"/>
        <v>0</v>
      </c>
      <c r="EW39" s="36">
        <f t="shared" si="90"/>
        <v>0</v>
      </c>
      <c r="EX39" s="36">
        <f t="shared" si="91"/>
        <v>0</v>
      </c>
      <c r="EY39" s="36">
        <f t="shared" si="92"/>
        <v>0</v>
      </c>
      <c r="EZ39" s="36">
        <f t="shared" si="93"/>
        <v>0</v>
      </c>
    </row>
    <row r="40" spans="1:156" s="36" customFormat="1" ht="16" x14ac:dyDescent="0.2">
      <c r="A40" s="50"/>
      <c r="B40" s="56" t="s">
        <v>36</v>
      </c>
      <c r="C40" s="49" t="s">
        <v>94</v>
      </c>
      <c r="D40" s="57">
        <v>45315</v>
      </c>
      <c r="E40" s="57">
        <v>51500</v>
      </c>
      <c r="F40" s="58">
        <v>115000</v>
      </c>
      <c r="G40" s="56" t="s">
        <v>96</v>
      </c>
      <c r="H40" s="59">
        <v>767</v>
      </c>
      <c r="I40" s="59" t="s">
        <v>15</v>
      </c>
      <c r="J40" s="60">
        <v>0.2</v>
      </c>
      <c r="K40" s="60">
        <v>0.1</v>
      </c>
      <c r="L40" s="61"/>
      <c r="M40" s="62">
        <f t="shared" si="13"/>
        <v>1</v>
      </c>
      <c r="N40" s="63">
        <f t="shared" si="14"/>
        <v>9583.3333333333339</v>
      </c>
      <c r="O40" s="63">
        <f t="shared" si="15"/>
        <v>958.33333333333348</v>
      </c>
      <c r="P40" s="63">
        <f t="shared" si="16"/>
        <v>1916.666666666667</v>
      </c>
      <c r="Q40" s="63">
        <f t="shared" si="33"/>
        <v>12458.33</v>
      </c>
      <c r="R40" s="111"/>
      <c r="S40" s="64">
        <f>ROUND(IF(AND($D40&lt;S$10,$E40&gt;S$12),$Q40,IF(AND($D40&gt;=S$10,$D40&lt;=S$12),$Q40*(S$13+1-DAY($D40))/S$13,IF(AND($E40&gt;=S$10,$E40&lt;=S$12),$Q40*DAY($E40)/S$13,0))),2)</f>
        <v>12458.33</v>
      </c>
      <c r="T40" s="64">
        <f>ROUND(IF(AND($D40&lt;T$10,$E40&gt;T$12),$Q40,IF(AND($D40&gt;=T$10,$D40&lt;=T$12),$Q40*(T$13+1-DAY($D40))/T$13,IF(AND($E40&gt;=T$10,$E40&lt;=T$12),$Q40*DAY($E40)/T$13,0))),2)</f>
        <v>12458.33</v>
      </c>
      <c r="U40" s="64">
        <f>ROUND(IF(AND($D40&lt;U$10,$E40&gt;U$12),$Q40,IF(AND($D40&gt;=U$10,$D40&lt;=U$12),$Q40*(U$13+1-DAY($D40))/U$13,IF(AND($E40&gt;=U$10,$E40&lt;=U$12),$Q40*DAY($E40)/U$13,0))),2)</f>
        <v>12458.33</v>
      </c>
      <c r="V40" s="64">
        <f>ROUND(IF(AND($D40&lt;V$10,$E40&gt;V$12),$Q40,IF(AND($D40&gt;=V$10,$D40&lt;=V$12),$Q40*(V$13+1-DAY($D40))/V$13,IF(AND($E40&gt;=V$10,$E40&lt;=V$12),$Q40*DAY($E40)/V$13,0))),2)</f>
        <v>12458.33</v>
      </c>
      <c r="W40" s="64">
        <f>ROUND(IF(AND($D40&lt;W$10,$E40&gt;W$12),$Q40,IF(AND($D40&gt;=W$10,$D40&lt;=W$12),$Q40*(W$13+1-DAY($D40))/W$13,IF(AND($E40&gt;=W$10,$E40&lt;=W$12),$Q40*DAY($E40)/W$13,0))),2)</f>
        <v>12458.33</v>
      </c>
      <c r="X40" s="64">
        <f>ROUND(IF(AND($D40&lt;X$10,$E40&gt;X$12),$Q40,IF(AND($D40&gt;=X$10,$D40&lt;=X$12),$Q40*(X$13+1-DAY($D40))/X$13,IF(AND($E40&gt;=X$10,$E40&lt;=X$12),$Q40*DAY($E40)/X$13,0))),2)</f>
        <v>12458.33</v>
      </c>
      <c r="Y40" s="64">
        <f>ROUND(IF(AND($D40&lt;Y$10,$E40&gt;Y$12),$Q40,IF(AND($D40&gt;=Y$10,$D40&lt;=Y$12),$Q40*(Y$13+1-DAY($D40))/Y$13,IF(AND($E40&gt;=Y$10,$E40&lt;=Y$12),$Q40*DAY($E40)/Y$13,0))),2)</f>
        <v>12458.33</v>
      </c>
      <c r="Z40" s="64">
        <f>ROUND(IF(AND($D40&lt;Z$10,$E40&gt;Z$12),$Q40,IF(AND($D40&gt;=Z$10,$D40&lt;=Z$12),$Q40*(Z$13+1-DAY($D40))/Z$13,IF(AND($E40&gt;=Z$10,$E40&lt;=Z$12),$Q40*DAY($E40)/Z$13,0))),2)</f>
        <v>12458.33</v>
      </c>
      <c r="AA40" s="64">
        <f>ROUND(IF(AND($D40&lt;AA$10,$E40&gt;AA$12),$Q40,IF(AND($D40&gt;=AA$10,$D40&lt;=AA$12),$Q40*(AA$13+1-DAY($D40))/AA$13,IF(AND($E40&gt;=AA$10,$E40&lt;=AA$12),$Q40*DAY($E40)/AA$13,0))),2)</f>
        <v>12458.33</v>
      </c>
      <c r="AB40" s="64">
        <f>ROUND(IF(AND($D40&lt;AB$10,$E40&gt;AB$12),$Q40,IF(AND($D40&gt;=AB$10,$D40&lt;=AB$12),$Q40*(AB$13+1-DAY($D40))/AB$13,IF(AND($E40&gt;=AB$10,$E40&lt;=AB$12),$Q40*DAY($E40)/AB$13,0))),2)</f>
        <v>12458.33</v>
      </c>
      <c r="AC40" s="64">
        <f>ROUND(IF(AND($D40&lt;AC$10,$E40&gt;AC$12),$Q40,IF(AND($D40&gt;=AC$10,$D40&lt;=AC$12),$Q40*(AC$13+1-DAY($D40))/AC$13,IF(AND($E40&gt;=AC$10,$E40&lt;=AC$12),$Q40*DAY($E40)/AC$13,0))),2)</f>
        <v>12458.33</v>
      </c>
      <c r="AD40" s="64">
        <f>ROUND(IF(AND($D40&lt;AD$10,$E40&gt;AD$12),$Q40,IF(AND($D40&gt;=AD$10,$D40&lt;=AD$12),$Q40*(AD$13+1-DAY($D40))/AD$13,IF(AND($E40&gt;=AD$10,$E40&lt;=AD$12),$Q40*DAY($E40)/AD$13,0))),2)</f>
        <v>12458.33</v>
      </c>
      <c r="AE40" s="64">
        <f>ROUND(IF(AND($D40&lt;AE$10,$E40&gt;AE$12),$Q40,IF(AND($D40&gt;=AE$10,$D40&lt;=AE$12),$Q40*(AE$13+1-DAY($D40))/AE$13,IF(AND($E40&gt;=AE$10,$E40&lt;=AE$12),$Q40*DAY($E40)/AE$13,0))),2)</f>
        <v>12458.33</v>
      </c>
      <c r="AF40" s="64">
        <f>ROUND(IF(AND($D40&lt;AF$10,$E40&gt;AF$12),$Q40,IF(AND($D40&gt;=AF$10,$D40&lt;=AF$12),$Q40*(AF$13+1-DAY($D40))/AF$13,IF(AND($E40&gt;=AF$10,$E40&lt;=AF$12),$Q40*DAY($E40)/AF$13,0))),2)</f>
        <v>12458.33</v>
      </c>
      <c r="AG40" s="64">
        <f>ROUND(IF(AND($D40&lt;AG$10,$E40&gt;AG$12),$Q40,IF(AND($D40&gt;=AG$10,$D40&lt;=AG$12),$Q40*(AG$13+1-DAY($D40))/AG$13,IF(AND($E40&gt;=AG$10,$E40&lt;=AG$12),$Q40*DAY($E40)/AG$13,0))),2)</f>
        <v>12458.33</v>
      </c>
      <c r="AH40" s="64">
        <f>ROUND(IF(AND($D40&lt;AH$10,$E40&gt;AH$12),$Q40,IF(AND($D40&gt;=AH$10,$D40&lt;=AH$12),$Q40*(AH$13+1-DAY($D40))/AH$13,IF(AND($E40&gt;=AH$10,$E40&lt;=AH$12),$Q40*DAY($E40)/AH$13,0))),2)</f>
        <v>12458.33</v>
      </c>
      <c r="AI40" s="64">
        <f>ROUND(IF(AND($D40&lt;AI$10,$E40&gt;AI$12),$Q40,IF(AND($D40&gt;=AI$10,$D40&lt;=AI$12),$Q40*(AI$13+1-DAY($D40))/AI$13,IF(AND($E40&gt;=AI$10,$E40&lt;=AI$12),$Q40*DAY($E40)/AI$13,0))),2)</f>
        <v>12458.33</v>
      </c>
      <c r="AJ40" s="64">
        <f>ROUND(IF(AND($D40&lt;AJ$10,$E40&gt;AJ$12),$Q40,IF(AND($D40&gt;=AJ$10,$D40&lt;=AJ$12),$Q40*(AJ$13+1-DAY($D40))/AJ$13,IF(AND($E40&gt;=AJ$10,$E40&lt;=AJ$12),$Q40*DAY($E40)/AJ$13,0))),2)</f>
        <v>12458.33</v>
      </c>
      <c r="AK40" s="64">
        <f>ROUND(IF(AND($D40&lt;AK$10,$E40&gt;AK$12),$Q40,IF(AND($D40&gt;=AK$10,$D40&lt;=AK$12),$Q40*(AK$13+1-DAY($D40))/AK$13,IF(AND($E40&gt;=AK$10,$E40&lt;=AK$12),$Q40*DAY($E40)/AK$13,0))),2)</f>
        <v>12458.33</v>
      </c>
      <c r="AL40" s="64">
        <f>ROUND(IF(AND($D40&lt;AL$10,$E40&gt;AL$12),$Q40,IF(AND($D40&gt;=AL$10,$D40&lt;=AL$12),$Q40*(AL$13+1-DAY($D40))/AL$13,IF(AND($E40&gt;=AL$10,$E40&lt;=AL$12),$Q40*DAY($E40)/AL$13,0))),2)</f>
        <v>12458.33</v>
      </c>
      <c r="AM40" s="64">
        <f>ROUND(IF(AND($D40&lt;AM$10,$E40&gt;AM$12),$Q40,IF(AND($D40&gt;=AM$10,$D40&lt;=AM$12),$Q40*(AM$13+1-DAY($D40))/AM$13,IF(AND($E40&gt;=AM$10,$E40&lt;=AM$12),$Q40*DAY($E40)/AM$13,0))),2)</f>
        <v>12458.33</v>
      </c>
      <c r="AN40" s="64">
        <f>ROUND(IF(AND($D40&lt;AN$10,$E40&gt;AN$12),$Q40,IF(AND($D40&gt;=AN$10,$D40&lt;=AN$12),$Q40*(AN$13+1-DAY($D40))/AN$13,IF(AND($E40&gt;=AN$10,$E40&lt;=AN$12),$Q40*DAY($E40)/AN$13,0))),2)</f>
        <v>12458.33</v>
      </c>
      <c r="AO40" s="64">
        <f>ROUND(IF(AND($D40&lt;AO$10,$E40&gt;AO$12),$Q40,IF(AND($D40&gt;=AO$10,$D40&lt;=AO$12),$Q40*(AO$13+1-DAY($D40))/AO$13,IF(AND($E40&gt;=AO$10,$E40&lt;=AO$12),$Q40*DAY($E40)/AO$13,0))),2)</f>
        <v>12458.33</v>
      </c>
      <c r="AP40" s="64">
        <f>ROUND(IF(AND($D40&lt;AP$10,$E40&gt;AP$12),$Q40,IF(AND($D40&gt;=AP$10,$D40&lt;=AP$12),$Q40*(AP$13+1-DAY($D40))/AP$13,IF(AND($E40&gt;=AP$10,$E40&lt;=AP$12),$Q40*DAY($E40)/AP$13,0))),2)</f>
        <v>12458.33</v>
      </c>
      <c r="AQ40" s="64">
        <f>ROUND(IF(AND($D40&lt;AQ$10,$E40&gt;AQ$12),$Q40,IF(AND($D40&gt;=AQ$10,$D40&lt;=AQ$12),$Q40*(AQ$13+1-DAY($D40))/AQ$13,IF(AND($E40&gt;=AQ$10,$E40&lt;=AQ$12),$Q40*DAY($E40)/AQ$13,0))),2)</f>
        <v>12458.33</v>
      </c>
      <c r="AR40" s="64">
        <f>ROUND(IF(AND($D40&lt;AR$10,$E40&gt;AR$12),$Q40,IF(AND($D40&gt;=AR$10,$D40&lt;=AR$12),$Q40*(AR$13+1-DAY($D40))/AR$13,IF(AND($E40&gt;=AR$10,$E40&lt;=AR$12),$Q40*DAY($E40)/AR$13,0))),2)</f>
        <v>12458.33</v>
      </c>
      <c r="AS40" s="64">
        <f>ROUND(IF(AND($D40&lt;AS$10,$E40&gt;AS$12),$Q40,IF(AND($D40&gt;=AS$10,$D40&lt;=AS$12),$Q40*(AS$13+1-DAY($D40))/AS$13,IF(AND($E40&gt;=AS$10,$E40&lt;=AS$12),$Q40*DAY($E40)/AS$13,0))),2)</f>
        <v>12458.33</v>
      </c>
      <c r="AT40" s="64">
        <f>ROUND(IF(AND($D40&lt;AT$10,$E40&gt;AT$12),$Q40,IF(AND($D40&gt;=AT$10,$D40&lt;=AT$12),$Q40*(AT$13+1-DAY($D40))/AT$13,IF(AND($E40&gt;=AT$10,$E40&lt;=AT$12),$Q40*DAY($E40)/AT$13,0))),2)</f>
        <v>12458.33</v>
      </c>
      <c r="AU40" s="64">
        <f>ROUND(IF(AND($D40&lt;AU$10,$E40&gt;AU$12),$Q40,IF(AND($D40&gt;=AU$10,$D40&lt;=AU$12),$Q40*(AU$13+1-DAY($D40))/AU$13,IF(AND($E40&gt;=AU$10,$E40&lt;=AU$12),$Q40*DAY($E40)/AU$13,0))),2)</f>
        <v>12458.33</v>
      </c>
      <c r="AV40" s="64">
        <f>ROUND(IF(AND($D40&lt;AV$10,$E40&gt;AV$12),$Q40,IF(AND($D40&gt;=AV$10,$D40&lt;=AV$12),$Q40*(AV$13+1-DAY($D40))/AV$13,IF(AND($E40&gt;=AV$10,$E40&lt;=AV$12),$Q40*DAY($E40)/AV$13,0))),2)</f>
        <v>12458.33</v>
      </c>
      <c r="AW40" s="64">
        <f>ROUND(IF(AND($D40&lt;AW$10,$E40&gt;AW$12),$Q40,IF(AND($D40&gt;=AW$10,$D40&lt;=AW$12),$Q40*(AW$13+1-DAY($D40))/AW$13,IF(AND($E40&gt;=AW$10,$E40&lt;=AW$12),$Q40*DAY($E40)/AW$13,0))),2)</f>
        <v>12458.33</v>
      </c>
      <c r="AX40" s="64">
        <f>ROUND(IF(AND($D40&lt;AX$10,$E40&gt;AX$12),$Q40,IF(AND($D40&gt;=AX$10,$D40&lt;=AX$12),$Q40*(AX$13+1-DAY($D40))/AX$13,IF(AND($E40&gt;=AX$10,$E40&lt;=AX$12),$Q40*DAY($E40)/AX$13,0))),2)</f>
        <v>12458.33</v>
      </c>
      <c r="AY40" s="64">
        <f>ROUND(IF(AND($D40&lt;AY$10,$E40&gt;AY$12),$Q40,IF(AND($D40&gt;=AY$10,$D40&lt;=AY$12),$Q40*(AY$13+1-DAY($D40))/AY$13,IF(AND($E40&gt;=AY$10,$E40&lt;=AY$12),$Q40*DAY($E40)/AY$13,0))),2)</f>
        <v>12458.33</v>
      </c>
      <c r="AZ40" s="64">
        <f>ROUND(IF(AND($D40&lt;AZ$10,$E40&gt;AZ$12),$Q40,IF(AND($D40&gt;=AZ$10,$D40&lt;=AZ$12),$Q40*(AZ$13+1-DAY($D40))/AZ$13,IF(AND($E40&gt;=AZ$10,$E40&lt;=AZ$12),$Q40*DAY($E40)/AZ$13,0))),2)</f>
        <v>12458.33</v>
      </c>
      <c r="BA40" s="64">
        <f>ROUND(IF(AND($D40&lt;BA$10,$E40&gt;BA$12),$Q40,IF(AND($D40&gt;=BA$10,$D40&lt;=BA$12),$Q40*(BA$13+1-DAY($D40))/BA$13,IF(AND($E40&gt;=BA$10,$E40&lt;=BA$12),$Q40*DAY($E40)/BA$13,0))),2)</f>
        <v>12458.33</v>
      </c>
      <c r="BB40" s="64">
        <f>ROUND(IF(AND($D40&lt;BB$10,$E40&gt;BB$12),$Q40,IF(AND($D40&gt;=BB$10,$D40&lt;=BB$12),$Q40*(BB$13+1-DAY($D40))/BB$13,IF(AND($E40&gt;=BB$10,$E40&lt;=BB$12),$Q40*DAY($E40)/BB$13,0))),2)</f>
        <v>12458.33</v>
      </c>
      <c r="BC40" s="108"/>
      <c r="BD40" s="64">
        <f t="shared" si="105"/>
        <v>37374.99</v>
      </c>
      <c r="BE40" s="64">
        <f t="shared" si="105"/>
        <v>37374.99</v>
      </c>
      <c r="BF40" s="64">
        <f t="shared" si="105"/>
        <v>37374.99</v>
      </c>
      <c r="BG40" s="64">
        <f t="shared" si="105"/>
        <v>37374.99</v>
      </c>
      <c r="BH40" s="64">
        <f t="shared" si="105"/>
        <v>37374.99</v>
      </c>
      <c r="BI40" s="64">
        <f t="shared" si="105"/>
        <v>37374.99</v>
      </c>
      <c r="BJ40" s="64">
        <f t="shared" si="105"/>
        <v>37374.99</v>
      </c>
      <c r="BK40" s="64">
        <f t="shared" si="105"/>
        <v>37374.99</v>
      </c>
      <c r="BL40" s="64">
        <f t="shared" si="105"/>
        <v>37374.99</v>
      </c>
      <c r="BM40" s="64">
        <f t="shared" si="105"/>
        <v>37374.99</v>
      </c>
      <c r="BN40" s="64">
        <f t="shared" si="105"/>
        <v>37374.99</v>
      </c>
      <c r="BO40" s="64">
        <f t="shared" si="105"/>
        <v>37374.99</v>
      </c>
      <c r="BP40" s="65"/>
      <c r="BQ40" s="79">
        <f t="shared" si="34"/>
        <v>1</v>
      </c>
      <c r="BR40" s="79">
        <f t="shared" si="35"/>
        <v>1</v>
      </c>
      <c r="BS40" s="79">
        <f t="shared" si="36"/>
        <v>1</v>
      </c>
      <c r="BT40" s="79">
        <f t="shared" si="37"/>
        <v>1</v>
      </c>
      <c r="BU40" s="79">
        <f t="shared" si="38"/>
        <v>1</v>
      </c>
      <c r="BV40" s="79">
        <f t="shared" si="39"/>
        <v>1</v>
      </c>
      <c r="BW40" s="79">
        <f t="shared" si="40"/>
        <v>1</v>
      </c>
      <c r="BX40" s="79">
        <f t="shared" si="41"/>
        <v>1</v>
      </c>
      <c r="BY40" s="79">
        <f t="shared" si="42"/>
        <v>1</v>
      </c>
      <c r="BZ40" s="79">
        <f t="shared" si="43"/>
        <v>1</v>
      </c>
      <c r="CA40" s="79">
        <f t="shared" si="44"/>
        <v>1</v>
      </c>
      <c r="CB40" s="79">
        <f t="shared" si="45"/>
        <v>1</v>
      </c>
      <c r="CC40" s="79">
        <f t="shared" si="46"/>
        <v>1</v>
      </c>
      <c r="CD40" s="79">
        <f t="shared" si="47"/>
        <v>1</v>
      </c>
      <c r="CE40" s="79">
        <f t="shared" si="48"/>
        <v>1</v>
      </c>
      <c r="CF40" s="79">
        <f t="shared" si="49"/>
        <v>1</v>
      </c>
      <c r="CG40" s="79">
        <f t="shared" si="50"/>
        <v>1</v>
      </c>
      <c r="CH40" s="79">
        <f t="shared" si="51"/>
        <v>1</v>
      </c>
      <c r="CI40" s="79">
        <f t="shared" si="52"/>
        <v>1</v>
      </c>
      <c r="CJ40" s="79">
        <f t="shared" si="53"/>
        <v>1</v>
      </c>
      <c r="CK40" s="79">
        <f t="shared" si="54"/>
        <v>1</v>
      </c>
      <c r="CL40" s="79">
        <f t="shared" si="55"/>
        <v>1</v>
      </c>
      <c r="CM40" s="79">
        <f t="shared" si="56"/>
        <v>1</v>
      </c>
      <c r="CN40" s="79">
        <f t="shared" si="57"/>
        <v>1</v>
      </c>
      <c r="CO40" s="79">
        <f t="shared" si="58"/>
        <v>1</v>
      </c>
      <c r="CP40" s="79">
        <f t="shared" si="59"/>
        <v>1</v>
      </c>
      <c r="CQ40" s="79">
        <f t="shared" si="60"/>
        <v>1</v>
      </c>
      <c r="CR40" s="79">
        <f t="shared" si="61"/>
        <v>1</v>
      </c>
      <c r="CS40" s="79">
        <f t="shared" si="62"/>
        <v>1</v>
      </c>
      <c r="CT40" s="79">
        <f t="shared" si="63"/>
        <v>1</v>
      </c>
      <c r="CU40" s="79">
        <f t="shared" si="64"/>
        <v>1</v>
      </c>
      <c r="CV40" s="79">
        <f t="shared" si="65"/>
        <v>1</v>
      </c>
      <c r="CW40" s="79">
        <f t="shared" si="66"/>
        <v>1</v>
      </c>
      <c r="CX40" s="79">
        <f t="shared" si="67"/>
        <v>1</v>
      </c>
      <c r="CY40" s="79">
        <f t="shared" si="68"/>
        <v>1</v>
      </c>
      <c r="CZ40" s="79">
        <f t="shared" si="69"/>
        <v>1</v>
      </c>
      <c r="DB40" s="83">
        <f t="shared" si="70"/>
        <v>1</v>
      </c>
      <c r="DC40" s="83">
        <f t="shared" si="71"/>
        <v>1</v>
      </c>
      <c r="DD40" s="83">
        <f t="shared" si="72"/>
        <v>1</v>
      </c>
      <c r="DE40" s="83">
        <f t="shared" si="73"/>
        <v>1</v>
      </c>
      <c r="DF40" s="83">
        <f t="shared" si="74"/>
        <v>1</v>
      </c>
      <c r="DG40" s="83">
        <f t="shared" si="75"/>
        <v>1</v>
      </c>
      <c r="DH40" s="83">
        <f t="shared" si="76"/>
        <v>1</v>
      </c>
      <c r="DI40" s="83">
        <f t="shared" si="77"/>
        <v>1</v>
      </c>
      <c r="DJ40" s="83">
        <f t="shared" si="78"/>
        <v>1</v>
      </c>
      <c r="DK40" s="83">
        <f t="shared" si="79"/>
        <v>1</v>
      </c>
      <c r="DL40" s="83">
        <f t="shared" si="80"/>
        <v>1</v>
      </c>
      <c r="DM40" s="83">
        <f t="shared" si="81"/>
        <v>1</v>
      </c>
      <c r="DO40" s="83">
        <f t="shared" si="19"/>
        <v>1</v>
      </c>
      <c r="DP40" s="83">
        <f t="shared" si="20"/>
        <v>1</v>
      </c>
      <c r="DQ40" s="83">
        <f t="shared" si="21"/>
        <v>1</v>
      </c>
      <c r="DR40" s="83">
        <f t="shared" si="22"/>
        <v>1</v>
      </c>
      <c r="DS40" s="83">
        <f t="shared" si="23"/>
        <v>1</v>
      </c>
      <c r="DT40" s="83">
        <f t="shared" si="24"/>
        <v>1</v>
      </c>
      <c r="DU40" s="83">
        <f t="shared" si="25"/>
        <v>1</v>
      </c>
      <c r="DV40" s="83">
        <f t="shared" si="26"/>
        <v>1</v>
      </c>
      <c r="DW40" s="83">
        <f t="shared" si="27"/>
        <v>1</v>
      </c>
      <c r="DX40" s="83">
        <f t="shared" si="28"/>
        <v>1</v>
      </c>
      <c r="DY40" s="83">
        <f t="shared" si="29"/>
        <v>1</v>
      </c>
      <c r="DZ40" s="83">
        <f t="shared" si="30"/>
        <v>1</v>
      </c>
      <c r="EB40" s="115"/>
      <c r="EC40" s="36">
        <f t="shared" si="82"/>
        <v>0</v>
      </c>
      <c r="ED40" s="36">
        <f t="shared" si="95"/>
        <v>0</v>
      </c>
      <c r="EE40" s="36">
        <f t="shared" si="96"/>
        <v>0</v>
      </c>
      <c r="EF40" s="36">
        <f t="shared" si="97"/>
        <v>0</v>
      </c>
      <c r="EG40" s="36">
        <f t="shared" si="98"/>
        <v>0</v>
      </c>
      <c r="EH40" s="36">
        <f t="shared" si="99"/>
        <v>0</v>
      </c>
      <c r="EI40" s="36">
        <f t="shared" si="100"/>
        <v>0</v>
      </c>
      <c r="EJ40" s="36">
        <f t="shared" si="101"/>
        <v>0</v>
      </c>
      <c r="EK40" s="36">
        <f t="shared" si="102"/>
        <v>0</v>
      </c>
      <c r="EL40" s="36">
        <f t="shared" si="103"/>
        <v>0</v>
      </c>
      <c r="EM40" s="36">
        <f t="shared" si="104"/>
        <v>0</v>
      </c>
      <c r="EO40" s="115"/>
      <c r="EP40" s="36">
        <f t="shared" si="83"/>
        <v>0</v>
      </c>
      <c r="EQ40" s="36">
        <f t="shared" si="84"/>
        <v>0</v>
      </c>
      <c r="ER40" s="36">
        <f t="shared" si="85"/>
        <v>0</v>
      </c>
      <c r="ES40" s="36">
        <f t="shared" si="86"/>
        <v>0</v>
      </c>
      <c r="ET40" s="36">
        <f t="shared" si="87"/>
        <v>0</v>
      </c>
      <c r="EU40" s="36">
        <f t="shared" si="88"/>
        <v>0</v>
      </c>
      <c r="EV40" s="36">
        <f t="shared" si="89"/>
        <v>0</v>
      </c>
      <c r="EW40" s="36">
        <f t="shared" si="90"/>
        <v>0</v>
      </c>
      <c r="EX40" s="36">
        <f t="shared" si="91"/>
        <v>0</v>
      </c>
      <c r="EY40" s="36">
        <f t="shared" si="92"/>
        <v>0</v>
      </c>
      <c r="EZ40" s="36">
        <f t="shared" si="93"/>
        <v>0</v>
      </c>
    </row>
    <row r="41" spans="1:156" s="36" customFormat="1" ht="16" x14ac:dyDescent="0.2">
      <c r="A41" s="50"/>
      <c r="B41" s="56" t="s">
        <v>27</v>
      </c>
      <c r="C41" s="49" t="s">
        <v>69</v>
      </c>
      <c r="D41" s="57">
        <v>45356</v>
      </c>
      <c r="E41" s="57">
        <v>51500</v>
      </c>
      <c r="F41" s="58">
        <v>125000</v>
      </c>
      <c r="G41" s="56" t="s">
        <v>80</v>
      </c>
      <c r="H41" s="59">
        <v>343</v>
      </c>
      <c r="I41" s="59" t="s">
        <v>15</v>
      </c>
      <c r="J41" s="60">
        <v>0.2</v>
      </c>
      <c r="K41" s="60">
        <v>0.1</v>
      </c>
      <c r="L41" s="61"/>
      <c r="M41" s="62">
        <f t="shared" si="13"/>
        <v>1</v>
      </c>
      <c r="N41" s="63">
        <f t="shared" si="14"/>
        <v>10416.666666666666</v>
      </c>
      <c r="O41" s="63">
        <f t="shared" si="15"/>
        <v>1041.6666666666667</v>
      </c>
      <c r="P41" s="63">
        <f t="shared" si="16"/>
        <v>2083.3333333333335</v>
      </c>
      <c r="Q41" s="63">
        <f t="shared" si="33"/>
        <v>13541.67</v>
      </c>
      <c r="R41" s="111"/>
      <c r="S41" s="64">
        <f>ROUND(IF(AND($D41&lt;S$10,$E41&gt;S$12),$Q41,IF(AND($D41&gt;=S$10,$D41&lt;=S$12),$Q41*(S$13+1-DAY($D41))/S$13,IF(AND($E41&gt;=S$10,$E41&lt;=S$12),$Q41*DAY($E41)/S$13,0))),2)</f>
        <v>13541.67</v>
      </c>
      <c r="T41" s="64">
        <f>ROUND(IF(AND($D41&lt;T$10,$E41&gt;T$12),$Q41,IF(AND($D41&gt;=T$10,$D41&lt;=T$12),$Q41*(T$13+1-DAY($D41))/T$13,IF(AND($E41&gt;=T$10,$E41&lt;=T$12),$Q41*DAY($E41)/T$13,0))),2)</f>
        <v>13541.67</v>
      </c>
      <c r="U41" s="64">
        <f>ROUND(IF(AND($D41&lt;U$10,$E41&gt;U$12),$Q41,IF(AND($D41&gt;=U$10,$D41&lt;=U$12),$Q41*(U$13+1-DAY($D41))/U$13,IF(AND($E41&gt;=U$10,$E41&lt;=U$12),$Q41*DAY($E41)/U$13,0))),2)</f>
        <v>13541.67</v>
      </c>
      <c r="V41" s="64">
        <f>ROUND(IF(AND($D41&lt;V$10,$E41&gt;V$12),$Q41,IF(AND($D41&gt;=V$10,$D41&lt;=V$12),$Q41*(V$13+1-DAY($D41))/V$13,IF(AND($E41&gt;=V$10,$E41&lt;=V$12),$Q41*DAY($E41)/V$13,0))),2)</f>
        <v>13541.67</v>
      </c>
      <c r="W41" s="64">
        <f>ROUND(IF(AND($D41&lt;W$10,$E41&gt;W$12),$Q41,IF(AND($D41&gt;=W$10,$D41&lt;=W$12),$Q41*(W$13+1-DAY($D41))/W$13,IF(AND($E41&gt;=W$10,$E41&lt;=W$12),$Q41*DAY($E41)/W$13,0))),2)</f>
        <v>13541.67</v>
      </c>
      <c r="X41" s="64">
        <f>ROUND(IF(AND($D41&lt;X$10,$E41&gt;X$12),$Q41,IF(AND($D41&gt;=X$10,$D41&lt;=X$12),$Q41*(X$13+1-DAY($D41))/X$13,IF(AND($E41&gt;=X$10,$E41&lt;=X$12),$Q41*DAY($E41)/X$13,0))),2)</f>
        <v>13541.67</v>
      </c>
      <c r="Y41" s="64">
        <f>ROUND(IF(AND($D41&lt;Y$10,$E41&gt;Y$12),$Q41,IF(AND($D41&gt;=Y$10,$D41&lt;=Y$12),$Q41*(Y$13+1-DAY($D41))/Y$13,IF(AND($E41&gt;=Y$10,$E41&lt;=Y$12),$Q41*DAY($E41)/Y$13,0))),2)</f>
        <v>13541.67</v>
      </c>
      <c r="Z41" s="64">
        <f>ROUND(IF(AND($D41&lt;Z$10,$E41&gt;Z$12),$Q41,IF(AND($D41&gt;=Z$10,$D41&lt;=Z$12),$Q41*(Z$13+1-DAY($D41))/Z$13,IF(AND($E41&gt;=Z$10,$E41&lt;=Z$12),$Q41*DAY($E41)/Z$13,0))),2)</f>
        <v>13541.67</v>
      </c>
      <c r="AA41" s="64">
        <f>ROUND(IF(AND($D41&lt;AA$10,$E41&gt;AA$12),$Q41,IF(AND($D41&gt;=AA$10,$D41&lt;=AA$12),$Q41*(AA$13+1-DAY($D41))/AA$13,IF(AND($E41&gt;=AA$10,$E41&lt;=AA$12),$Q41*DAY($E41)/AA$13,0))),2)</f>
        <v>13541.67</v>
      </c>
      <c r="AB41" s="64">
        <f>ROUND(IF(AND($D41&lt;AB$10,$E41&gt;AB$12),$Q41,IF(AND($D41&gt;=AB$10,$D41&lt;=AB$12),$Q41*(AB$13+1-DAY($D41))/AB$13,IF(AND($E41&gt;=AB$10,$E41&lt;=AB$12),$Q41*DAY($E41)/AB$13,0))),2)</f>
        <v>13541.67</v>
      </c>
      <c r="AC41" s="64">
        <f>ROUND(IF(AND($D41&lt;AC$10,$E41&gt;AC$12),$Q41,IF(AND($D41&gt;=AC$10,$D41&lt;=AC$12),$Q41*(AC$13+1-DAY($D41))/AC$13,IF(AND($E41&gt;=AC$10,$E41&lt;=AC$12),$Q41*DAY($E41)/AC$13,0))),2)</f>
        <v>13541.67</v>
      </c>
      <c r="AD41" s="64">
        <f>ROUND(IF(AND($D41&lt;AD$10,$E41&gt;AD$12),$Q41,IF(AND($D41&gt;=AD$10,$D41&lt;=AD$12),$Q41*(AD$13+1-DAY($D41))/AD$13,IF(AND($E41&gt;=AD$10,$E41&lt;=AD$12),$Q41*DAY($E41)/AD$13,0))),2)</f>
        <v>13541.67</v>
      </c>
      <c r="AE41" s="64">
        <f>ROUND(IF(AND($D41&lt;AE$10,$E41&gt;AE$12),$Q41,IF(AND($D41&gt;=AE$10,$D41&lt;=AE$12),$Q41*(AE$13+1-DAY($D41))/AE$13,IF(AND($E41&gt;=AE$10,$E41&lt;=AE$12),$Q41*DAY($E41)/AE$13,0))),2)</f>
        <v>13541.67</v>
      </c>
      <c r="AF41" s="64">
        <f>ROUND(IF(AND($D41&lt;AF$10,$E41&gt;AF$12),$Q41,IF(AND($D41&gt;=AF$10,$D41&lt;=AF$12),$Q41*(AF$13+1-DAY($D41))/AF$13,IF(AND($E41&gt;=AF$10,$E41&lt;=AF$12),$Q41*DAY($E41)/AF$13,0))),2)</f>
        <v>13541.67</v>
      </c>
      <c r="AG41" s="64">
        <f>ROUND(IF(AND($D41&lt;AG$10,$E41&gt;AG$12),$Q41,IF(AND($D41&gt;=AG$10,$D41&lt;=AG$12),$Q41*(AG$13+1-DAY($D41))/AG$13,IF(AND($E41&gt;=AG$10,$E41&lt;=AG$12),$Q41*DAY($E41)/AG$13,0))),2)</f>
        <v>13541.67</v>
      </c>
      <c r="AH41" s="64">
        <f>ROUND(IF(AND($D41&lt;AH$10,$E41&gt;AH$12),$Q41,IF(AND($D41&gt;=AH$10,$D41&lt;=AH$12),$Q41*(AH$13+1-DAY($D41))/AH$13,IF(AND($E41&gt;=AH$10,$E41&lt;=AH$12),$Q41*DAY($E41)/AH$13,0))),2)</f>
        <v>13541.67</v>
      </c>
      <c r="AI41" s="64">
        <f>ROUND(IF(AND($D41&lt;AI$10,$E41&gt;AI$12),$Q41,IF(AND($D41&gt;=AI$10,$D41&lt;=AI$12),$Q41*(AI$13+1-DAY($D41))/AI$13,IF(AND($E41&gt;=AI$10,$E41&lt;=AI$12),$Q41*DAY($E41)/AI$13,0))),2)</f>
        <v>13541.67</v>
      </c>
      <c r="AJ41" s="64">
        <f>ROUND(IF(AND($D41&lt;AJ$10,$E41&gt;AJ$12),$Q41,IF(AND($D41&gt;=AJ$10,$D41&lt;=AJ$12),$Q41*(AJ$13+1-DAY($D41))/AJ$13,IF(AND($E41&gt;=AJ$10,$E41&lt;=AJ$12),$Q41*DAY($E41)/AJ$13,0))),2)</f>
        <v>13541.67</v>
      </c>
      <c r="AK41" s="64">
        <f>ROUND(IF(AND($D41&lt;AK$10,$E41&gt;AK$12),$Q41,IF(AND($D41&gt;=AK$10,$D41&lt;=AK$12),$Q41*(AK$13+1-DAY($D41))/AK$13,IF(AND($E41&gt;=AK$10,$E41&lt;=AK$12),$Q41*DAY($E41)/AK$13,0))),2)</f>
        <v>13541.67</v>
      </c>
      <c r="AL41" s="64">
        <f>ROUND(IF(AND($D41&lt;AL$10,$E41&gt;AL$12),$Q41,IF(AND($D41&gt;=AL$10,$D41&lt;=AL$12),$Q41*(AL$13+1-DAY($D41))/AL$13,IF(AND($E41&gt;=AL$10,$E41&lt;=AL$12),$Q41*DAY($E41)/AL$13,0))),2)</f>
        <v>13541.67</v>
      </c>
      <c r="AM41" s="64">
        <f>ROUND(IF(AND($D41&lt;AM$10,$E41&gt;AM$12),$Q41,IF(AND($D41&gt;=AM$10,$D41&lt;=AM$12),$Q41*(AM$13+1-DAY($D41))/AM$13,IF(AND($E41&gt;=AM$10,$E41&lt;=AM$12),$Q41*DAY($E41)/AM$13,0))),2)</f>
        <v>13541.67</v>
      </c>
      <c r="AN41" s="64">
        <f>ROUND(IF(AND($D41&lt;AN$10,$E41&gt;AN$12),$Q41,IF(AND($D41&gt;=AN$10,$D41&lt;=AN$12),$Q41*(AN$13+1-DAY($D41))/AN$13,IF(AND($E41&gt;=AN$10,$E41&lt;=AN$12),$Q41*DAY($E41)/AN$13,0))),2)</f>
        <v>13541.67</v>
      </c>
      <c r="AO41" s="64">
        <f>ROUND(IF(AND($D41&lt;AO$10,$E41&gt;AO$12),$Q41,IF(AND($D41&gt;=AO$10,$D41&lt;=AO$12),$Q41*(AO$13+1-DAY($D41))/AO$13,IF(AND($E41&gt;=AO$10,$E41&lt;=AO$12),$Q41*DAY($E41)/AO$13,0))),2)</f>
        <v>13541.67</v>
      </c>
      <c r="AP41" s="64">
        <f>ROUND(IF(AND($D41&lt;AP$10,$E41&gt;AP$12),$Q41,IF(AND($D41&gt;=AP$10,$D41&lt;=AP$12),$Q41*(AP$13+1-DAY($D41))/AP$13,IF(AND($E41&gt;=AP$10,$E41&lt;=AP$12),$Q41*DAY($E41)/AP$13,0))),2)</f>
        <v>13541.67</v>
      </c>
      <c r="AQ41" s="64">
        <f>ROUND(IF(AND($D41&lt;AQ$10,$E41&gt;AQ$12),$Q41,IF(AND($D41&gt;=AQ$10,$D41&lt;=AQ$12),$Q41*(AQ$13+1-DAY($D41))/AQ$13,IF(AND($E41&gt;=AQ$10,$E41&lt;=AQ$12),$Q41*DAY($E41)/AQ$13,0))),2)</f>
        <v>13541.67</v>
      </c>
      <c r="AR41" s="64">
        <f>ROUND(IF(AND($D41&lt;AR$10,$E41&gt;AR$12),$Q41,IF(AND($D41&gt;=AR$10,$D41&lt;=AR$12),$Q41*(AR$13+1-DAY($D41))/AR$13,IF(AND($E41&gt;=AR$10,$E41&lt;=AR$12),$Q41*DAY($E41)/AR$13,0))),2)</f>
        <v>13541.67</v>
      </c>
      <c r="AS41" s="64">
        <f>ROUND(IF(AND($D41&lt;AS$10,$E41&gt;AS$12),$Q41,IF(AND($D41&gt;=AS$10,$D41&lt;=AS$12),$Q41*(AS$13+1-DAY($D41))/AS$13,IF(AND($E41&gt;=AS$10,$E41&lt;=AS$12),$Q41*DAY($E41)/AS$13,0))),2)</f>
        <v>13541.67</v>
      </c>
      <c r="AT41" s="64">
        <f>ROUND(IF(AND($D41&lt;AT$10,$E41&gt;AT$12),$Q41,IF(AND($D41&gt;=AT$10,$D41&lt;=AT$12),$Q41*(AT$13+1-DAY($D41))/AT$13,IF(AND($E41&gt;=AT$10,$E41&lt;=AT$12),$Q41*DAY($E41)/AT$13,0))),2)</f>
        <v>13541.67</v>
      </c>
      <c r="AU41" s="64">
        <f>ROUND(IF(AND($D41&lt;AU$10,$E41&gt;AU$12),$Q41,IF(AND($D41&gt;=AU$10,$D41&lt;=AU$12),$Q41*(AU$13+1-DAY($D41))/AU$13,IF(AND($E41&gt;=AU$10,$E41&lt;=AU$12),$Q41*DAY($E41)/AU$13,0))),2)</f>
        <v>13541.67</v>
      </c>
      <c r="AV41" s="64">
        <f>ROUND(IF(AND($D41&lt;AV$10,$E41&gt;AV$12),$Q41,IF(AND($D41&gt;=AV$10,$D41&lt;=AV$12),$Q41*(AV$13+1-DAY($D41))/AV$13,IF(AND($E41&gt;=AV$10,$E41&lt;=AV$12),$Q41*DAY($E41)/AV$13,0))),2)</f>
        <v>13541.67</v>
      </c>
      <c r="AW41" s="64">
        <f>ROUND(IF(AND($D41&lt;AW$10,$E41&gt;AW$12),$Q41,IF(AND($D41&gt;=AW$10,$D41&lt;=AW$12),$Q41*(AW$13+1-DAY($D41))/AW$13,IF(AND($E41&gt;=AW$10,$E41&lt;=AW$12),$Q41*DAY($E41)/AW$13,0))),2)</f>
        <v>13541.67</v>
      </c>
      <c r="AX41" s="64">
        <f>ROUND(IF(AND($D41&lt;AX$10,$E41&gt;AX$12),$Q41,IF(AND($D41&gt;=AX$10,$D41&lt;=AX$12),$Q41*(AX$13+1-DAY($D41))/AX$13,IF(AND($E41&gt;=AX$10,$E41&lt;=AX$12),$Q41*DAY($E41)/AX$13,0))),2)</f>
        <v>13541.67</v>
      </c>
      <c r="AY41" s="64">
        <f>ROUND(IF(AND($D41&lt;AY$10,$E41&gt;AY$12),$Q41,IF(AND($D41&gt;=AY$10,$D41&lt;=AY$12),$Q41*(AY$13+1-DAY($D41))/AY$13,IF(AND($E41&gt;=AY$10,$E41&lt;=AY$12),$Q41*DAY($E41)/AY$13,0))),2)</f>
        <v>13541.67</v>
      </c>
      <c r="AZ41" s="64">
        <f>ROUND(IF(AND($D41&lt;AZ$10,$E41&gt;AZ$12),$Q41,IF(AND($D41&gt;=AZ$10,$D41&lt;=AZ$12),$Q41*(AZ$13+1-DAY($D41))/AZ$13,IF(AND($E41&gt;=AZ$10,$E41&lt;=AZ$12),$Q41*DAY($E41)/AZ$13,0))),2)</f>
        <v>13541.67</v>
      </c>
      <c r="BA41" s="64">
        <f>ROUND(IF(AND($D41&lt;BA$10,$E41&gt;BA$12),$Q41,IF(AND($D41&gt;=BA$10,$D41&lt;=BA$12),$Q41*(BA$13+1-DAY($D41))/BA$13,IF(AND($E41&gt;=BA$10,$E41&lt;=BA$12),$Q41*DAY($E41)/BA$13,0))),2)</f>
        <v>13541.67</v>
      </c>
      <c r="BB41" s="64">
        <f>ROUND(IF(AND($D41&lt;BB$10,$E41&gt;BB$12),$Q41,IF(AND($D41&gt;=BB$10,$D41&lt;=BB$12),$Q41*(BB$13+1-DAY($D41))/BB$13,IF(AND($E41&gt;=BB$10,$E41&lt;=BB$12),$Q41*DAY($E41)/BB$13,0))),2)</f>
        <v>13541.67</v>
      </c>
      <c r="BC41" s="108"/>
      <c r="BD41" s="64">
        <f t="shared" si="105"/>
        <v>40625.01</v>
      </c>
      <c r="BE41" s="64">
        <f t="shared" si="105"/>
        <v>40625.01</v>
      </c>
      <c r="BF41" s="64">
        <f t="shared" si="105"/>
        <v>40625.01</v>
      </c>
      <c r="BG41" s="64">
        <f t="shared" si="105"/>
        <v>40625.01</v>
      </c>
      <c r="BH41" s="64">
        <f t="shared" si="105"/>
        <v>40625.01</v>
      </c>
      <c r="BI41" s="64">
        <f t="shared" si="105"/>
        <v>40625.01</v>
      </c>
      <c r="BJ41" s="64">
        <f t="shared" si="105"/>
        <v>40625.01</v>
      </c>
      <c r="BK41" s="64">
        <f t="shared" si="105"/>
        <v>40625.01</v>
      </c>
      <c r="BL41" s="64">
        <f t="shared" si="105"/>
        <v>40625.01</v>
      </c>
      <c r="BM41" s="64">
        <f t="shared" si="105"/>
        <v>40625.01</v>
      </c>
      <c r="BN41" s="64">
        <f t="shared" si="105"/>
        <v>40625.01</v>
      </c>
      <c r="BO41" s="64">
        <f t="shared" si="105"/>
        <v>40625.01</v>
      </c>
      <c r="BP41" s="65"/>
      <c r="BQ41" s="79">
        <f t="shared" si="34"/>
        <v>1</v>
      </c>
      <c r="BR41" s="79">
        <f t="shared" si="35"/>
        <v>1</v>
      </c>
      <c r="BS41" s="79">
        <f t="shared" si="36"/>
        <v>1</v>
      </c>
      <c r="BT41" s="79">
        <f t="shared" si="37"/>
        <v>1</v>
      </c>
      <c r="BU41" s="79">
        <f t="shared" si="38"/>
        <v>1</v>
      </c>
      <c r="BV41" s="79">
        <f t="shared" si="39"/>
        <v>1</v>
      </c>
      <c r="BW41" s="79">
        <f t="shared" si="40"/>
        <v>1</v>
      </c>
      <c r="BX41" s="79">
        <f t="shared" si="41"/>
        <v>1</v>
      </c>
      <c r="BY41" s="79">
        <f t="shared" si="42"/>
        <v>1</v>
      </c>
      <c r="BZ41" s="79">
        <f t="shared" si="43"/>
        <v>1</v>
      </c>
      <c r="CA41" s="79">
        <f t="shared" si="44"/>
        <v>1</v>
      </c>
      <c r="CB41" s="79">
        <f t="shared" si="45"/>
        <v>1</v>
      </c>
      <c r="CC41" s="79">
        <f t="shared" si="46"/>
        <v>1</v>
      </c>
      <c r="CD41" s="79">
        <f t="shared" si="47"/>
        <v>1</v>
      </c>
      <c r="CE41" s="79">
        <f t="shared" si="48"/>
        <v>1</v>
      </c>
      <c r="CF41" s="79">
        <f t="shared" si="49"/>
        <v>1</v>
      </c>
      <c r="CG41" s="79">
        <f t="shared" si="50"/>
        <v>1</v>
      </c>
      <c r="CH41" s="79">
        <f t="shared" si="51"/>
        <v>1</v>
      </c>
      <c r="CI41" s="79">
        <f t="shared" si="52"/>
        <v>1</v>
      </c>
      <c r="CJ41" s="79">
        <f t="shared" si="53"/>
        <v>1</v>
      </c>
      <c r="CK41" s="79">
        <f t="shared" si="54"/>
        <v>1</v>
      </c>
      <c r="CL41" s="79">
        <f t="shared" si="55"/>
        <v>1</v>
      </c>
      <c r="CM41" s="79">
        <f t="shared" si="56"/>
        <v>1</v>
      </c>
      <c r="CN41" s="79">
        <f t="shared" si="57"/>
        <v>1</v>
      </c>
      <c r="CO41" s="79">
        <f t="shared" si="58"/>
        <v>1</v>
      </c>
      <c r="CP41" s="79">
        <f t="shared" si="59"/>
        <v>1</v>
      </c>
      <c r="CQ41" s="79">
        <f t="shared" si="60"/>
        <v>1</v>
      </c>
      <c r="CR41" s="79">
        <f t="shared" si="61"/>
        <v>1</v>
      </c>
      <c r="CS41" s="79">
        <f t="shared" si="62"/>
        <v>1</v>
      </c>
      <c r="CT41" s="79">
        <f t="shared" si="63"/>
        <v>1</v>
      </c>
      <c r="CU41" s="79">
        <f t="shared" si="64"/>
        <v>1</v>
      </c>
      <c r="CV41" s="79">
        <f t="shared" si="65"/>
        <v>1</v>
      </c>
      <c r="CW41" s="79">
        <f t="shared" si="66"/>
        <v>1</v>
      </c>
      <c r="CX41" s="79">
        <f t="shared" si="67"/>
        <v>1</v>
      </c>
      <c r="CY41" s="79">
        <f t="shared" si="68"/>
        <v>1</v>
      </c>
      <c r="CZ41" s="79">
        <f t="shared" si="69"/>
        <v>1</v>
      </c>
      <c r="DB41" s="83">
        <f t="shared" si="70"/>
        <v>1</v>
      </c>
      <c r="DC41" s="83">
        <f t="shared" si="71"/>
        <v>1</v>
      </c>
      <c r="DD41" s="83">
        <f t="shared" si="72"/>
        <v>1</v>
      </c>
      <c r="DE41" s="83">
        <f t="shared" si="73"/>
        <v>1</v>
      </c>
      <c r="DF41" s="83">
        <f t="shared" si="74"/>
        <v>1</v>
      </c>
      <c r="DG41" s="83">
        <f t="shared" si="75"/>
        <v>1</v>
      </c>
      <c r="DH41" s="83">
        <f t="shared" si="76"/>
        <v>1</v>
      </c>
      <c r="DI41" s="83">
        <f t="shared" si="77"/>
        <v>1</v>
      </c>
      <c r="DJ41" s="83">
        <f t="shared" si="78"/>
        <v>1</v>
      </c>
      <c r="DK41" s="83">
        <f t="shared" si="79"/>
        <v>1</v>
      </c>
      <c r="DL41" s="83">
        <f t="shared" si="80"/>
        <v>1</v>
      </c>
      <c r="DM41" s="83">
        <f t="shared" si="81"/>
        <v>1</v>
      </c>
      <c r="DO41" s="83">
        <f t="shared" si="19"/>
        <v>1</v>
      </c>
      <c r="DP41" s="83">
        <f t="shared" si="20"/>
        <v>1</v>
      </c>
      <c r="DQ41" s="83">
        <f t="shared" si="21"/>
        <v>1</v>
      </c>
      <c r="DR41" s="83">
        <f t="shared" si="22"/>
        <v>1</v>
      </c>
      <c r="DS41" s="83">
        <f t="shared" si="23"/>
        <v>1</v>
      </c>
      <c r="DT41" s="83">
        <f t="shared" si="24"/>
        <v>1</v>
      </c>
      <c r="DU41" s="83">
        <f t="shared" si="25"/>
        <v>1</v>
      </c>
      <c r="DV41" s="83">
        <f t="shared" si="26"/>
        <v>1</v>
      </c>
      <c r="DW41" s="83">
        <f t="shared" si="27"/>
        <v>1</v>
      </c>
      <c r="DX41" s="83">
        <f t="shared" si="28"/>
        <v>1</v>
      </c>
      <c r="DY41" s="83">
        <f t="shared" si="29"/>
        <v>1</v>
      </c>
      <c r="DZ41" s="83">
        <f t="shared" si="30"/>
        <v>1</v>
      </c>
      <c r="EB41" s="115"/>
      <c r="EC41" s="36">
        <f t="shared" si="82"/>
        <v>0</v>
      </c>
      <c r="ED41" s="36">
        <f t="shared" si="95"/>
        <v>0</v>
      </c>
      <c r="EE41" s="36">
        <f t="shared" si="96"/>
        <v>0</v>
      </c>
      <c r="EF41" s="36">
        <f t="shared" si="97"/>
        <v>0</v>
      </c>
      <c r="EG41" s="36">
        <f t="shared" si="98"/>
        <v>0</v>
      </c>
      <c r="EH41" s="36">
        <f t="shared" si="99"/>
        <v>0</v>
      </c>
      <c r="EI41" s="36">
        <f t="shared" si="100"/>
        <v>0</v>
      </c>
      <c r="EJ41" s="36">
        <f t="shared" si="101"/>
        <v>0</v>
      </c>
      <c r="EK41" s="36">
        <f t="shared" si="102"/>
        <v>0</v>
      </c>
      <c r="EL41" s="36">
        <f t="shared" si="103"/>
        <v>0</v>
      </c>
      <c r="EM41" s="36">
        <f t="shared" si="104"/>
        <v>0</v>
      </c>
      <c r="EO41" s="115"/>
      <c r="EP41" s="36">
        <f t="shared" si="83"/>
        <v>0</v>
      </c>
      <c r="EQ41" s="36">
        <f t="shared" si="84"/>
        <v>0</v>
      </c>
      <c r="ER41" s="36">
        <f t="shared" si="85"/>
        <v>0</v>
      </c>
      <c r="ES41" s="36">
        <f t="shared" si="86"/>
        <v>0</v>
      </c>
      <c r="ET41" s="36">
        <f t="shared" si="87"/>
        <v>0</v>
      </c>
      <c r="EU41" s="36">
        <f t="shared" si="88"/>
        <v>0</v>
      </c>
      <c r="EV41" s="36">
        <f t="shared" si="89"/>
        <v>0</v>
      </c>
      <c r="EW41" s="36">
        <f t="shared" si="90"/>
        <v>0</v>
      </c>
      <c r="EX41" s="36">
        <f t="shared" si="91"/>
        <v>0</v>
      </c>
      <c r="EY41" s="36">
        <f t="shared" si="92"/>
        <v>0</v>
      </c>
      <c r="EZ41" s="36">
        <f t="shared" si="93"/>
        <v>0</v>
      </c>
    </row>
    <row r="42" spans="1:156" s="36" customFormat="1" ht="16" x14ac:dyDescent="0.2">
      <c r="A42" s="50"/>
      <c r="B42" s="56" t="s">
        <v>44</v>
      </c>
      <c r="C42" s="49" t="s">
        <v>72</v>
      </c>
      <c r="D42" s="57">
        <v>45382</v>
      </c>
      <c r="E42" s="57">
        <v>51500</v>
      </c>
      <c r="F42" s="58">
        <v>75000</v>
      </c>
      <c r="G42" s="56" t="s">
        <v>101</v>
      </c>
      <c r="H42" s="59">
        <v>544</v>
      </c>
      <c r="I42" s="59" t="s">
        <v>15</v>
      </c>
      <c r="J42" s="60">
        <v>0.2</v>
      </c>
      <c r="K42" s="60">
        <v>0.1</v>
      </c>
      <c r="L42" s="61"/>
      <c r="M42" s="62">
        <f t="shared" si="13"/>
        <v>1</v>
      </c>
      <c r="N42" s="63">
        <f t="shared" si="14"/>
        <v>6250</v>
      </c>
      <c r="O42" s="63">
        <f t="shared" si="15"/>
        <v>625</v>
      </c>
      <c r="P42" s="63">
        <f t="shared" si="16"/>
        <v>1250</v>
      </c>
      <c r="Q42" s="63">
        <f t="shared" si="33"/>
        <v>8125</v>
      </c>
      <c r="R42" s="111"/>
      <c r="S42" s="64">
        <f>ROUND(IF(AND($D42&lt;S$10,$E42&gt;S$12),$Q42,IF(AND($D42&gt;=S$10,$D42&lt;=S$12),$Q42*(S$13+1-DAY($D42))/S$13,IF(AND($E42&gt;=S$10,$E42&lt;=S$12),$Q42*DAY($E42)/S$13,0))),2)</f>
        <v>8125</v>
      </c>
      <c r="T42" s="64">
        <f>ROUND(IF(AND($D42&lt;T$10,$E42&gt;T$12),$Q42,IF(AND($D42&gt;=T$10,$D42&lt;=T$12),$Q42*(T$13+1-DAY($D42))/T$13,IF(AND($E42&gt;=T$10,$E42&lt;=T$12),$Q42*DAY($E42)/T$13,0))),2)</f>
        <v>8125</v>
      </c>
      <c r="U42" s="64">
        <f>ROUND(IF(AND($D42&lt;U$10,$E42&gt;U$12),$Q42,IF(AND($D42&gt;=U$10,$D42&lt;=U$12),$Q42*(U$13+1-DAY($D42))/U$13,IF(AND($E42&gt;=U$10,$E42&lt;=U$12),$Q42*DAY($E42)/U$13,0))),2)</f>
        <v>8125</v>
      </c>
      <c r="V42" s="64">
        <f>ROUND(IF(AND($D42&lt;V$10,$E42&gt;V$12),$Q42,IF(AND($D42&gt;=V$10,$D42&lt;=V$12),$Q42*(V$13+1-DAY($D42))/V$13,IF(AND($E42&gt;=V$10,$E42&lt;=V$12),$Q42*DAY($E42)/V$13,0))),2)</f>
        <v>8125</v>
      </c>
      <c r="W42" s="64">
        <f>ROUND(IF(AND($D42&lt;W$10,$E42&gt;W$12),$Q42,IF(AND($D42&gt;=W$10,$D42&lt;=W$12),$Q42*(W$13+1-DAY($D42))/W$13,IF(AND($E42&gt;=W$10,$E42&lt;=W$12),$Q42*DAY($E42)/W$13,0))),2)</f>
        <v>8125</v>
      </c>
      <c r="X42" s="64">
        <f>ROUND(IF(AND($D42&lt;X$10,$E42&gt;X$12),$Q42,IF(AND($D42&gt;=X$10,$D42&lt;=X$12),$Q42*(X$13+1-DAY($D42))/X$13,IF(AND($E42&gt;=X$10,$E42&lt;=X$12),$Q42*DAY($E42)/X$13,0))),2)</f>
        <v>8125</v>
      </c>
      <c r="Y42" s="64">
        <f>ROUND(IF(AND($D42&lt;Y$10,$E42&gt;Y$12),$Q42,IF(AND($D42&gt;=Y$10,$D42&lt;=Y$12),$Q42*(Y$13+1-DAY($D42))/Y$13,IF(AND($E42&gt;=Y$10,$E42&lt;=Y$12),$Q42*DAY($E42)/Y$13,0))),2)</f>
        <v>8125</v>
      </c>
      <c r="Z42" s="64">
        <f>ROUND(IF(AND($D42&lt;Z$10,$E42&gt;Z$12),$Q42,IF(AND($D42&gt;=Z$10,$D42&lt;=Z$12),$Q42*(Z$13+1-DAY($D42))/Z$13,IF(AND($E42&gt;=Z$10,$E42&lt;=Z$12),$Q42*DAY($E42)/Z$13,0))),2)</f>
        <v>8125</v>
      </c>
      <c r="AA42" s="64">
        <f>ROUND(IF(AND($D42&lt;AA$10,$E42&gt;AA$12),$Q42,IF(AND($D42&gt;=AA$10,$D42&lt;=AA$12),$Q42*(AA$13+1-DAY($D42))/AA$13,IF(AND($E42&gt;=AA$10,$E42&lt;=AA$12),$Q42*DAY($E42)/AA$13,0))),2)</f>
        <v>8125</v>
      </c>
      <c r="AB42" s="64">
        <f>ROUND(IF(AND($D42&lt;AB$10,$E42&gt;AB$12),$Q42,IF(AND($D42&gt;=AB$10,$D42&lt;=AB$12),$Q42*(AB$13+1-DAY($D42))/AB$13,IF(AND($E42&gt;=AB$10,$E42&lt;=AB$12),$Q42*DAY($E42)/AB$13,0))),2)</f>
        <v>8125</v>
      </c>
      <c r="AC42" s="64">
        <f>ROUND(IF(AND($D42&lt;AC$10,$E42&gt;AC$12),$Q42,IF(AND($D42&gt;=AC$10,$D42&lt;=AC$12),$Q42*(AC$13+1-DAY($D42))/AC$13,IF(AND($E42&gt;=AC$10,$E42&lt;=AC$12),$Q42*DAY($E42)/AC$13,0))),2)</f>
        <v>8125</v>
      </c>
      <c r="AD42" s="64">
        <f>ROUND(IF(AND($D42&lt;AD$10,$E42&gt;AD$12),$Q42,IF(AND($D42&gt;=AD$10,$D42&lt;=AD$12),$Q42*(AD$13+1-DAY($D42))/AD$13,IF(AND($E42&gt;=AD$10,$E42&lt;=AD$12),$Q42*DAY($E42)/AD$13,0))),2)</f>
        <v>8125</v>
      </c>
      <c r="AE42" s="64">
        <f>ROUND(IF(AND($D42&lt;AE$10,$E42&gt;AE$12),$Q42,IF(AND($D42&gt;=AE$10,$D42&lt;=AE$12),$Q42*(AE$13+1-DAY($D42))/AE$13,IF(AND($E42&gt;=AE$10,$E42&lt;=AE$12),$Q42*DAY($E42)/AE$13,0))),2)</f>
        <v>8125</v>
      </c>
      <c r="AF42" s="64">
        <f>ROUND(IF(AND($D42&lt;AF$10,$E42&gt;AF$12),$Q42,IF(AND($D42&gt;=AF$10,$D42&lt;=AF$12),$Q42*(AF$13+1-DAY($D42))/AF$13,IF(AND($E42&gt;=AF$10,$E42&lt;=AF$12),$Q42*DAY($E42)/AF$13,0))),2)</f>
        <v>8125</v>
      </c>
      <c r="AG42" s="64">
        <f>ROUND(IF(AND($D42&lt;AG$10,$E42&gt;AG$12),$Q42,IF(AND($D42&gt;=AG$10,$D42&lt;=AG$12),$Q42*(AG$13+1-DAY($D42))/AG$13,IF(AND($E42&gt;=AG$10,$E42&lt;=AG$12),$Q42*DAY($E42)/AG$13,0))),2)</f>
        <v>8125</v>
      </c>
      <c r="AH42" s="64">
        <f>ROUND(IF(AND($D42&lt;AH$10,$E42&gt;AH$12),$Q42,IF(AND($D42&gt;=AH$10,$D42&lt;=AH$12),$Q42*(AH$13+1-DAY($D42))/AH$13,IF(AND($E42&gt;=AH$10,$E42&lt;=AH$12),$Q42*DAY($E42)/AH$13,0))),2)</f>
        <v>8125</v>
      </c>
      <c r="AI42" s="64">
        <f>ROUND(IF(AND($D42&lt;AI$10,$E42&gt;AI$12),$Q42,IF(AND($D42&gt;=AI$10,$D42&lt;=AI$12),$Q42*(AI$13+1-DAY($D42))/AI$13,IF(AND($E42&gt;=AI$10,$E42&lt;=AI$12),$Q42*DAY($E42)/AI$13,0))),2)</f>
        <v>8125</v>
      </c>
      <c r="AJ42" s="64">
        <f>ROUND(IF(AND($D42&lt;AJ$10,$E42&gt;AJ$12),$Q42,IF(AND($D42&gt;=AJ$10,$D42&lt;=AJ$12),$Q42*(AJ$13+1-DAY($D42))/AJ$13,IF(AND($E42&gt;=AJ$10,$E42&lt;=AJ$12),$Q42*DAY($E42)/AJ$13,0))),2)</f>
        <v>8125</v>
      </c>
      <c r="AK42" s="64">
        <f>ROUND(IF(AND($D42&lt;AK$10,$E42&gt;AK$12),$Q42,IF(AND($D42&gt;=AK$10,$D42&lt;=AK$12),$Q42*(AK$13+1-DAY($D42))/AK$13,IF(AND($E42&gt;=AK$10,$E42&lt;=AK$12),$Q42*DAY($E42)/AK$13,0))),2)</f>
        <v>8125</v>
      </c>
      <c r="AL42" s="64">
        <f>ROUND(IF(AND($D42&lt;AL$10,$E42&gt;AL$12),$Q42,IF(AND($D42&gt;=AL$10,$D42&lt;=AL$12),$Q42*(AL$13+1-DAY($D42))/AL$13,IF(AND($E42&gt;=AL$10,$E42&lt;=AL$12),$Q42*DAY($E42)/AL$13,0))),2)</f>
        <v>8125</v>
      </c>
      <c r="AM42" s="64">
        <f>ROUND(IF(AND($D42&lt;AM$10,$E42&gt;AM$12),$Q42,IF(AND($D42&gt;=AM$10,$D42&lt;=AM$12),$Q42*(AM$13+1-DAY($D42))/AM$13,IF(AND($E42&gt;=AM$10,$E42&lt;=AM$12),$Q42*DAY($E42)/AM$13,0))),2)</f>
        <v>8125</v>
      </c>
      <c r="AN42" s="64">
        <f>ROUND(IF(AND($D42&lt;AN$10,$E42&gt;AN$12),$Q42,IF(AND($D42&gt;=AN$10,$D42&lt;=AN$12),$Q42*(AN$13+1-DAY($D42))/AN$13,IF(AND($E42&gt;=AN$10,$E42&lt;=AN$12),$Q42*DAY($E42)/AN$13,0))),2)</f>
        <v>8125</v>
      </c>
      <c r="AO42" s="64">
        <f>ROUND(IF(AND($D42&lt;AO$10,$E42&gt;AO$12),$Q42,IF(AND($D42&gt;=AO$10,$D42&lt;=AO$12),$Q42*(AO$13+1-DAY($D42))/AO$13,IF(AND($E42&gt;=AO$10,$E42&lt;=AO$12),$Q42*DAY($E42)/AO$13,0))),2)</f>
        <v>8125</v>
      </c>
      <c r="AP42" s="64">
        <f>ROUND(IF(AND($D42&lt;AP$10,$E42&gt;AP$12),$Q42,IF(AND($D42&gt;=AP$10,$D42&lt;=AP$12),$Q42*(AP$13+1-DAY($D42))/AP$13,IF(AND($E42&gt;=AP$10,$E42&lt;=AP$12),$Q42*DAY($E42)/AP$13,0))),2)</f>
        <v>8125</v>
      </c>
      <c r="AQ42" s="64">
        <f>ROUND(IF(AND($D42&lt;AQ$10,$E42&gt;AQ$12),$Q42,IF(AND($D42&gt;=AQ$10,$D42&lt;=AQ$12),$Q42*(AQ$13+1-DAY($D42))/AQ$13,IF(AND($E42&gt;=AQ$10,$E42&lt;=AQ$12),$Q42*DAY($E42)/AQ$13,0))),2)</f>
        <v>8125</v>
      </c>
      <c r="AR42" s="64">
        <f>ROUND(IF(AND($D42&lt;AR$10,$E42&gt;AR$12),$Q42,IF(AND($D42&gt;=AR$10,$D42&lt;=AR$12),$Q42*(AR$13+1-DAY($D42))/AR$13,IF(AND($E42&gt;=AR$10,$E42&lt;=AR$12),$Q42*DAY($E42)/AR$13,0))),2)</f>
        <v>8125</v>
      </c>
      <c r="AS42" s="64">
        <f>ROUND(IF(AND($D42&lt;AS$10,$E42&gt;AS$12),$Q42,IF(AND($D42&gt;=AS$10,$D42&lt;=AS$12),$Q42*(AS$13+1-DAY($D42))/AS$13,IF(AND($E42&gt;=AS$10,$E42&lt;=AS$12),$Q42*DAY($E42)/AS$13,0))),2)</f>
        <v>8125</v>
      </c>
      <c r="AT42" s="64">
        <f>ROUND(IF(AND($D42&lt;AT$10,$E42&gt;AT$12),$Q42,IF(AND($D42&gt;=AT$10,$D42&lt;=AT$12),$Q42*(AT$13+1-DAY($D42))/AT$13,IF(AND($E42&gt;=AT$10,$E42&lt;=AT$12),$Q42*DAY($E42)/AT$13,0))),2)</f>
        <v>8125</v>
      </c>
      <c r="AU42" s="64">
        <f>ROUND(IF(AND($D42&lt;AU$10,$E42&gt;AU$12),$Q42,IF(AND($D42&gt;=AU$10,$D42&lt;=AU$12),$Q42*(AU$13+1-DAY($D42))/AU$13,IF(AND($E42&gt;=AU$10,$E42&lt;=AU$12),$Q42*DAY($E42)/AU$13,0))),2)</f>
        <v>8125</v>
      </c>
      <c r="AV42" s="64">
        <f>ROUND(IF(AND($D42&lt;AV$10,$E42&gt;AV$12),$Q42,IF(AND($D42&gt;=AV$10,$D42&lt;=AV$12),$Q42*(AV$13+1-DAY($D42))/AV$13,IF(AND($E42&gt;=AV$10,$E42&lt;=AV$12),$Q42*DAY($E42)/AV$13,0))),2)</f>
        <v>8125</v>
      </c>
      <c r="AW42" s="64">
        <f>ROUND(IF(AND($D42&lt;AW$10,$E42&gt;AW$12),$Q42,IF(AND($D42&gt;=AW$10,$D42&lt;=AW$12),$Q42*(AW$13+1-DAY($D42))/AW$13,IF(AND($E42&gt;=AW$10,$E42&lt;=AW$12),$Q42*DAY($E42)/AW$13,0))),2)</f>
        <v>8125</v>
      </c>
      <c r="AX42" s="64">
        <f>ROUND(IF(AND($D42&lt;AX$10,$E42&gt;AX$12),$Q42,IF(AND($D42&gt;=AX$10,$D42&lt;=AX$12),$Q42*(AX$13+1-DAY($D42))/AX$13,IF(AND($E42&gt;=AX$10,$E42&lt;=AX$12),$Q42*DAY($E42)/AX$13,0))),2)</f>
        <v>8125</v>
      </c>
      <c r="AY42" s="64">
        <f>ROUND(IF(AND($D42&lt;AY$10,$E42&gt;AY$12),$Q42,IF(AND($D42&gt;=AY$10,$D42&lt;=AY$12),$Q42*(AY$13+1-DAY($D42))/AY$13,IF(AND($E42&gt;=AY$10,$E42&lt;=AY$12),$Q42*DAY($E42)/AY$13,0))),2)</f>
        <v>8125</v>
      </c>
      <c r="AZ42" s="64">
        <f>ROUND(IF(AND($D42&lt;AZ$10,$E42&gt;AZ$12),$Q42,IF(AND($D42&gt;=AZ$10,$D42&lt;=AZ$12),$Q42*(AZ$13+1-DAY($D42))/AZ$13,IF(AND($E42&gt;=AZ$10,$E42&lt;=AZ$12),$Q42*DAY($E42)/AZ$13,0))),2)</f>
        <v>8125</v>
      </c>
      <c r="BA42" s="64">
        <f>ROUND(IF(AND($D42&lt;BA$10,$E42&gt;BA$12),$Q42,IF(AND($D42&gt;=BA$10,$D42&lt;=BA$12),$Q42*(BA$13+1-DAY($D42))/BA$13,IF(AND($E42&gt;=BA$10,$E42&lt;=BA$12),$Q42*DAY($E42)/BA$13,0))),2)</f>
        <v>8125</v>
      </c>
      <c r="BB42" s="64">
        <f>ROUND(IF(AND($D42&lt;BB$10,$E42&gt;BB$12),$Q42,IF(AND($D42&gt;=BB$10,$D42&lt;=BB$12),$Q42*(BB$13+1-DAY($D42))/BB$13,IF(AND($E42&gt;=BB$10,$E42&lt;=BB$12),$Q42*DAY($E42)/BB$13,0))),2)</f>
        <v>8125</v>
      </c>
      <c r="BC42" s="108"/>
      <c r="BD42" s="64">
        <f t="shared" si="105"/>
        <v>24375</v>
      </c>
      <c r="BE42" s="64">
        <f t="shared" si="105"/>
        <v>24375</v>
      </c>
      <c r="BF42" s="64">
        <f t="shared" si="105"/>
        <v>24375</v>
      </c>
      <c r="BG42" s="64">
        <f t="shared" si="105"/>
        <v>24375</v>
      </c>
      <c r="BH42" s="64">
        <f t="shared" si="105"/>
        <v>24375</v>
      </c>
      <c r="BI42" s="64">
        <f t="shared" si="105"/>
        <v>24375</v>
      </c>
      <c r="BJ42" s="64">
        <f t="shared" si="105"/>
        <v>24375</v>
      </c>
      <c r="BK42" s="64">
        <f t="shared" si="105"/>
        <v>24375</v>
      </c>
      <c r="BL42" s="64">
        <f t="shared" si="105"/>
        <v>24375</v>
      </c>
      <c r="BM42" s="64">
        <f t="shared" si="105"/>
        <v>24375</v>
      </c>
      <c r="BN42" s="64">
        <f t="shared" si="105"/>
        <v>24375</v>
      </c>
      <c r="BO42" s="64">
        <f t="shared" si="105"/>
        <v>24375</v>
      </c>
      <c r="BP42" s="65"/>
      <c r="BQ42" s="79">
        <f t="shared" si="34"/>
        <v>1</v>
      </c>
      <c r="BR42" s="79">
        <f t="shared" si="35"/>
        <v>1</v>
      </c>
      <c r="BS42" s="79">
        <f t="shared" si="36"/>
        <v>1</v>
      </c>
      <c r="BT42" s="79">
        <f t="shared" si="37"/>
        <v>1</v>
      </c>
      <c r="BU42" s="79">
        <f t="shared" si="38"/>
        <v>1</v>
      </c>
      <c r="BV42" s="79">
        <f t="shared" si="39"/>
        <v>1</v>
      </c>
      <c r="BW42" s="79">
        <f t="shared" si="40"/>
        <v>1</v>
      </c>
      <c r="BX42" s="79">
        <f t="shared" si="41"/>
        <v>1</v>
      </c>
      <c r="BY42" s="79">
        <f t="shared" si="42"/>
        <v>1</v>
      </c>
      <c r="BZ42" s="79">
        <f t="shared" si="43"/>
        <v>1</v>
      </c>
      <c r="CA42" s="79">
        <f t="shared" si="44"/>
        <v>1</v>
      </c>
      <c r="CB42" s="79">
        <f t="shared" si="45"/>
        <v>1</v>
      </c>
      <c r="CC42" s="79">
        <f t="shared" si="46"/>
        <v>1</v>
      </c>
      <c r="CD42" s="79">
        <f t="shared" si="47"/>
        <v>1</v>
      </c>
      <c r="CE42" s="79">
        <f t="shared" si="48"/>
        <v>1</v>
      </c>
      <c r="CF42" s="79">
        <f t="shared" si="49"/>
        <v>1</v>
      </c>
      <c r="CG42" s="79">
        <f t="shared" si="50"/>
        <v>1</v>
      </c>
      <c r="CH42" s="79">
        <f t="shared" si="51"/>
        <v>1</v>
      </c>
      <c r="CI42" s="79">
        <f t="shared" si="52"/>
        <v>1</v>
      </c>
      <c r="CJ42" s="79">
        <f t="shared" si="53"/>
        <v>1</v>
      </c>
      <c r="CK42" s="79">
        <f t="shared" si="54"/>
        <v>1</v>
      </c>
      <c r="CL42" s="79">
        <f t="shared" si="55"/>
        <v>1</v>
      </c>
      <c r="CM42" s="79">
        <f t="shared" si="56"/>
        <v>1</v>
      </c>
      <c r="CN42" s="79">
        <f t="shared" si="57"/>
        <v>1</v>
      </c>
      <c r="CO42" s="79">
        <f t="shared" si="58"/>
        <v>1</v>
      </c>
      <c r="CP42" s="79">
        <f t="shared" si="59"/>
        <v>1</v>
      </c>
      <c r="CQ42" s="79">
        <f t="shared" si="60"/>
        <v>1</v>
      </c>
      <c r="CR42" s="79">
        <f t="shared" si="61"/>
        <v>1</v>
      </c>
      <c r="CS42" s="79">
        <f t="shared" si="62"/>
        <v>1</v>
      </c>
      <c r="CT42" s="79">
        <f t="shared" si="63"/>
        <v>1</v>
      </c>
      <c r="CU42" s="79">
        <f t="shared" si="64"/>
        <v>1</v>
      </c>
      <c r="CV42" s="79">
        <f t="shared" si="65"/>
        <v>1</v>
      </c>
      <c r="CW42" s="79">
        <f t="shared" si="66"/>
        <v>1</v>
      </c>
      <c r="CX42" s="79">
        <f t="shared" si="67"/>
        <v>1</v>
      </c>
      <c r="CY42" s="79">
        <f t="shared" si="68"/>
        <v>1</v>
      </c>
      <c r="CZ42" s="79">
        <f t="shared" si="69"/>
        <v>1</v>
      </c>
      <c r="DB42" s="83">
        <f t="shared" si="70"/>
        <v>1</v>
      </c>
      <c r="DC42" s="83">
        <f t="shared" si="71"/>
        <v>1</v>
      </c>
      <c r="DD42" s="83">
        <f t="shared" si="72"/>
        <v>1</v>
      </c>
      <c r="DE42" s="83">
        <f t="shared" si="73"/>
        <v>1</v>
      </c>
      <c r="DF42" s="83">
        <f t="shared" si="74"/>
        <v>1</v>
      </c>
      <c r="DG42" s="83">
        <f t="shared" si="75"/>
        <v>1</v>
      </c>
      <c r="DH42" s="83">
        <f t="shared" si="76"/>
        <v>1</v>
      </c>
      <c r="DI42" s="83">
        <f t="shared" si="77"/>
        <v>1</v>
      </c>
      <c r="DJ42" s="83">
        <f t="shared" si="78"/>
        <v>1</v>
      </c>
      <c r="DK42" s="83">
        <f t="shared" si="79"/>
        <v>1</v>
      </c>
      <c r="DL42" s="83">
        <f t="shared" si="80"/>
        <v>1</v>
      </c>
      <c r="DM42" s="83">
        <f t="shared" si="81"/>
        <v>1</v>
      </c>
      <c r="DO42" s="83">
        <f t="shared" si="19"/>
        <v>1</v>
      </c>
      <c r="DP42" s="83">
        <f t="shared" si="20"/>
        <v>1</v>
      </c>
      <c r="DQ42" s="83">
        <f t="shared" si="21"/>
        <v>1</v>
      </c>
      <c r="DR42" s="83">
        <f t="shared" si="22"/>
        <v>1</v>
      </c>
      <c r="DS42" s="83">
        <f t="shared" si="23"/>
        <v>1</v>
      </c>
      <c r="DT42" s="83">
        <f t="shared" si="24"/>
        <v>1</v>
      </c>
      <c r="DU42" s="83">
        <f t="shared" si="25"/>
        <v>1</v>
      </c>
      <c r="DV42" s="83">
        <f t="shared" si="26"/>
        <v>1</v>
      </c>
      <c r="DW42" s="83">
        <f t="shared" si="27"/>
        <v>1</v>
      </c>
      <c r="DX42" s="83">
        <f t="shared" si="28"/>
        <v>1</v>
      </c>
      <c r="DY42" s="83">
        <f t="shared" si="29"/>
        <v>1</v>
      </c>
      <c r="DZ42" s="83">
        <f t="shared" si="30"/>
        <v>1</v>
      </c>
      <c r="EB42" s="115"/>
      <c r="EC42" s="36">
        <f t="shared" si="82"/>
        <v>0</v>
      </c>
      <c r="ED42" s="36">
        <f t="shared" si="95"/>
        <v>0</v>
      </c>
      <c r="EE42" s="36">
        <f t="shared" si="96"/>
        <v>0</v>
      </c>
      <c r="EF42" s="36">
        <f t="shared" si="97"/>
        <v>0</v>
      </c>
      <c r="EG42" s="36">
        <f t="shared" si="98"/>
        <v>0</v>
      </c>
      <c r="EH42" s="36">
        <f t="shared" si="99"/>
        <v>0</v>
      </c>
      <c r="EI42" s="36">
        <f t="shared" si="100"/>
        <v>0</v>
      </c>
      <c r="EJ42" s="36">
        <f t="shared" si="101"/>
        <v>0</v>
      </c>
      <c r="EK42" s="36">
        <f t="shared" si="102"/>
        <v>0</v>
      </c>
      <c r="EL42" s="36">
        <f t="shared" si="103"/>
        <v>0</v>
      </c>
      <c r="EM42" s="36">
        <f t="shared" si="104"/>
        <v>0</v>
      </c>
      <c r="EO42" s="115"/>
      <c r="EP42" s="36">
        <f t="shared" si="83"/>
        <v>0</v>
      </c>
      <c r="EQ42" s="36">
        <f t="shared" si="84"/>
        <v>0</v>
      </c>
      <c r="ER42" s="36">
        <f t="shared" si="85"/>
        <v>0</v>
      </c>
      <c r="ES42" s="36">
        <f t="shared" si="86"/>
        <v>0</v>
      </c>
      <c r="ET42" s="36">
        <f t="shared" si="87"/>
        <v>0</v>
      </c>
      <c r="EU42" s="36">
        <f t="shared" si="88"/>
        <v>0</v>
      </c>
      <c r="EV42" s="36">
        <f t="shared" si="89"/>
        <v>0</v>
      </c>
      <c r="EW42" s="36">
        <f t="shared" si="90"/>
        <v>0</v>
      </c>
      <c r="EX42" s="36">
        <f t="shared" si="91"/>
        <v>0</v>
      </c>
      <c r="EY42" s="36">
        <f t="shared" si="92"/>
        <v>0</v>
      </c>
      <c r="EZ42" s="36">
        <f t="shared" si="93"/>
        <v>0</v>
      </c>
    </row>
    <row r="43" spans="1:156" s="36" customFormat="1" ht="16" x14ac:dyDescent="0.2">
      <c r="A43" s="50"/>
      <c r="B43" s="56" t="s">
        <v>53</v>
      </c>
      <c r="C43" s="49" t="s">
        <v>68</v>
      </c>
      <c r="D43" s="57">
        <v>45389</v>
      </c>
      <c r="E43" s="57">
        <v>51500</v>
      </c>
      <c r="F43" s="58">
        <v>150000</v>
      </c>
      <c r="G43" s="56" t="s">
        <v>111</v>
      </c>
      <c r="H43" s="59">
        <v>115</v>
      </c>
      <c r="I43" s="59" t="s">
        <v>15</v>
      </c>
      <c r="J43" s="60">
        <v>0.2</v>
      </c>
      <c r="K43" s="60">
        <v>0.1</v>
      </c>
      <c r="L43" s="61"/>
      <c r="M43" s="62">
        <f t="shared" si="13"/>
        <v>1</v>
      </c>
      <c r="N43" s="63">
        <f t="shared" si="14"/>
        <v>12500</v>
      </c>
      <c r="O43" s="63">
        <f t="shared" si="15"/>
        <v>1250</v>
      </c>
      <c r="P43" s="63">
        <f t="shared" si="16"/>
        <v>2500</v>
      </c>
      <c r="Q43" s="63">
        <f t="shared" si="33"/>
        <v>16250</v>
      </c>
      <c r="R43" s="111"/>
      <c r="S43" s="64">
        <f>ROUND(IF(AND($D43&lt;S$10,$E43&gt;S$12),$Q43,IF(AND($D43&gt;=S$10,$D43&lt;=S$12),$Q43*(S$13+1-DAY($D43))/S$13,IF(AND($E43&gt;=S$10,$E43&lt;=S$12),$Q43*DAY($E43)/S$13,0))),2)</f>
        <v>16250</v>
      </c>
      <c r="T43" s="64">
        <f>ROUND(IF(AND($D43&lt;T$10,$E43&gt;T$12),$Q43,IF(AND($D43&gt;=T$10,$D43&lt;=T$12),$Q43*(T$13+1-DAY($D43))/T$13,IF(AND($E43&gt;=T$10,$E43&lt;=T$12),$Q43*DAY($E43)/T$13,0))),2)</f>
        <v>16250</v>
      </c>
      <c r="U43" s="64">
        <f>ROUND(IF(AND($D43&lt;U$10,$E43&gt;U$12),$Q43,IF(AND($D43&gt;=U$10,$D43&lt;=U$12),$Q43*(U$13+1-DAY($D43))/U$13,IF(AND($E43&gt;=U$10,$E43&lt;=U$12),$Q43*DAY($E43)/U$13,0))),2)</f>
        <v>16250</v>
      </c>
      <c r="V43" s="64">
        <f>ROUND(IF(AND($D43&lt;V$10,$E43&gt;V$12),$Q43,IF(AND($D43&gt;=V$10,$D43&lt;=V$12),$Q43*(V$13+1-DAY($D43))/V$13,IF(AND($E43&gt;=V$10,$E43&lt;=V$12),$Q43*DAY($E43)/V$13,0))),2)</f>
        <v>16250</v>
      </c>
      <c r="W43" s="64">
        <f>ROUND(IF(AND($D43&lt;W$10,$E43&gt;W$12),$Q43,IF(AND($D43&gt;=W$10,$D43&lt;=W$12),$Q43*(W$13+1-DAY($D43))/W$13,IF(AND($E43&gt;=W$10,$E43&lt;=W$12),$Q43*DAY($E43)/W$13,0))),2)</f>
        <v>16250</v>
      </c>
      <c r="X43" s="64">
        <f>ROUND(IF(AND($D43&lt;X$10,$E43&gt;X$12),$Q43,IF(AND($D43&gt;=X$10,$D43&lt;=X$12),$Q43*(X$13+1-DAY($D43))/X$13,IF(AND($E43&gt;=X$10,$E43&lt;=X$12),$Q43*DAY($E43)/X$13,0))),2)</f>
        <v>16250</v>
      </c>
      <c r="Y43" s="64">
        <f>ROUND(IF(AND($D43&lt;Y$10,$E43&gt;Y$12),$Q43,IF(AND($D43&gt;=Y$10,$D43&lt;=Y$12),$Q43*(Y$13+1-DAY($D43))/Y$13,IF(AND($E43&gt;=Y$10,$E43&lt;=Y$12),$Q43*DAY($E43)/Y$13,0))),2)</f>
        <v>16250</v>
      </c>
      <c r="Z43" s="64">
        <f>ROUND(IF(AND($D43&lt;Z$10,$E43&gt;Z$12),$Q43,IF(AND($D43&gt;=Z$10,$D43&lt;=Z$12),$Q43*(Z$13+1-DAY($D43))/Z$13,IF(AND($E43&gt;=Z$10,$E43&lt;=Z$12),$Q43*DAY($E43)/Z$13,0))),2)</f>
        <v>16250</v>
      </c>
      <c r="AA43" s="64">
        <f>ROUND(IF(AND($D43&lt;AA$10,$E43&gt;AA$12),$Q43,IF(AND($D43&gt;=AA$10,$D43&lt;=AA$12),$Q43*(AA$13+1-DAY($D43))/AA$13,IF(AND($E43&gt;=AA$10,$E43&lt;=AA$12),$Q43*DAY($E43)/AA$13,0))),2)</f>
        <v>16250</v>
      </c>
      <c r="AB43" s="64">
        <f>ROUND(IF(AND($D43&lt;AB$10,$E43&gt;AB$12),$Q43,IF(AND($D43&gt;=AB$10,$D43&lt;=AB$12),$Q43*(AB$13+1-DAY($D43))/AB$13,IF(AND($E43&gt;=AB$10,$E43&lt;=AB$12),$Q43*DAY($E43)/AB$13,0))),2)</f>
        <v>16250</v>
      </c>
      <c r="AC43" s="64">
        <f>ROUND(IF(AND($D43&lt;AC$10,$E43&gt;AC$12),$Q43,IF(AND($D43&gt;=AC$10,$D43&lt;=AC$12),$Q43*(AC$13+1-DAY($D43))/AC$13,IF(AND($E43&gt;=AC$10,$E43&lt;=AC$12),$Q43*DAY($E43)/AC$13,0))),2)</f>
        <v>16250</v>
      </c>
      <c r="AD43" s="64">
        <f>ROUND(IF(AND($D43&lt;AD$10,$E43&gt;AD$12),$Q43,IF(AND($D43&gt;=AD$10,$D43&lt;=AD$12),$Q43*(AD$13+1-DAY($D43))/AD$13,IF(AND($E43&gt;=AD$10,$E43&lt;=AD$12),$Q43*DAY($E43)/AD$13,0))),2)</f>
        <v>16250</v>
      </c>
      <c r="AE43" s="64">
        <f>ROUND(IF(AND($D43&lt;AE$10,$E43&gt;AE$12),$Q43,IF(AND($D43&gt;=AE$10,$D43&lt;=AE$12),$Q43*(AE$13+1-DAY($D43))/AE$13,IF(AND($E43&gt;=AE$10,$E43&lt;=AE$12),$Q43*DAY($E43)/AE$13,0))),2)</f>
        <v>16250</v>
      </c>
      <c r="AF43" s="64">
        <f>ROUND(IF(AND($D43&lt;AF$10,$E43&gt;AF$12),$Q43,IF(AND($D43&gt;=AF$10,$D43&lt;=AF$12),$Q43*(AF$13+1-DAY($D43))/AF$13,IF(AND($E43&gt;=AF$10,$E43&lt;=AF$12),$Q43*DAY($E43)/AF$13,0))),2)</f>
        <v>16250</v>
      </c>
      <c r="AG43" s="64">
        <f>ROUND(IF(AND($D43&lt;AG$10,$E43&gt;AG$12),$Q43,IF(AND($D43&gt;=AG$10,$D43&lt;=AG$12),$Q43*(AG$13+1-DAY($D43))/AG$13,IF(AND($E43&gt;=AG$10,$E43&lt;=AG$12),$Q43*DAY($E43)/AG$13,0))),2)</f>
        <v>16250</v>
      </c>
      <c r="AH43" s="64">
        <f>ROUND(IF(AND($D43&lt;AH$10,$E43&gt;AH$12),$Q43,IF(AND($D43&gt;=AH$10,$D43&lt;=AH$12),$Q43*(AH$13+1-DAY($D43))/AH$13,IF(AND($E43&gt;=AH$10,$E43&lt;=AH$12),$Q43*DAY($E43)/AH$13,0))),2)</f>
        <v>16250</v>
      </c>
      <c r="AI43" s="64">
        <f>ROUND(IF(AND($D43&lt;AI$10,$E43&gt;AI$12),$Q43,IF(AND($D43&gt;=AI$10,$D43&lt;=AI$12),$Q43*(AI$13+1-DAY($D43))/AI$13,IF(AND($E43&gt;=AI$10,$E43&lt;=AI$12),$Q43*DAY($E43)/AI$13,0))),2)</f>
        <v>16250</v>
      </c>
      <c r="AJ43" s="64">
        <f>ROUND(IF(AND($D43&lt;AJ$10,$E43&gt;AJ$12),$Q43,IF(AND($D43&gt;=AJ$10,$D43&lt;=AJ$12),$Q43*(AJ$13+1-DAY($D43))/AJ$13,IF(AND($E43&gt;=AJ$10,$E43&lt;=AJ$12),$Q43*DAY($E43)/AJ$13,0))),2)</f>
        <v>16250</v>
      </c>
      <c r="AK43" s="64">
        <f>ROUND(IF(AND($D43&lt;AK$10,$E43&gt;AK$12),$Q43,IF(AND($D43&gt;=AK$10,$D43&lt;=AK$12),$Q43*(AK$13+1-DAY($D43))/AK$13,IF(AND($E43&gt;=AK$10,$E43&lt;=AK$12),$Q43*DAY($E43)/AK$13,0))),2)</f>
        <v>16250</v>
      </c>
      <c r="AL43" s="64">
        <f>ROUND(IF(AND($D43&lt;AL$10,$E43&gt;AL$12),$Q43,IF(AND($D43&gt;=AL$10,$D43&lt;=AL$12),$Q43*(AL$13+1-DAY($D43))/AL$13,IF(AND($E43&gt;=AL$10,$E43&lt;=AL$12),$Q43*DAY($E43)/AL$13,0))),2)</f>
        <v>16250</v>
      </c>
      <c r="AM43" s="64">
        <f>ROUND(IF(AND($D43&lt;AM$10,$E43&gt;AM$12),$Q43,IF(AND($D43&gt;=AM$10,$D43&lt;=AM$12),$Q43*(AM$13+1-DAY($D43))/AM$13,IF(AND($E43&gt;=AM$10,$E43&lt;=AM$12),$Q43*DAY($E43)/AM$13,0))),2)</f>
        <v>16250</v>
      </c>
      <c r="AN43" s="64">
        <f>ROUND(IF(AND($D43&lt;AN$10,$E43&gt;AN$12),$Q43,IF(AND($D43&gt;=AN$10,$D43&lt;=AN$12),$Q43*(AN$13+1-DAY($D43))/AN$13,IF(AND($E43&gt;=AN$10,$E43&lt;=AN$12),$Q43*DAY($E43)/AN$13,0))),2)</f>
        <v>16250</v>
      </c>
      <c r="AO43" s="64">
        <f>ROUND(IF(AND($D43&lt;AO$10,$E43&gt;AO$12),$Q43,IF(AND($D43&gt;=AO$10,$D43&lt;=AO$12),$Q43*(AO$13+1-DAY($D43))/AO$13,IF(AND($E43&gt;=AO$10,$E43&lt;=AO$12),$Q43*DAY($E43)/AO$13,0))),2)</f>
        <v>16250</v>
      </c>
      <c r="AP43" s="64">
        <f>ROUND(IF(AND($D43&lt;AP$10,$E43&gt;AP$12),$Q43,IF(AND($D43&gt;=AP$10,$D43&lt;=AP$12),$Q43*(AP$13+1-DAY($D43))/AP$13,IF(AND($E43&gt;=AP$10,$E43&lt;=AP$12),$Q43*DAY($E43)/AP$13,0))),2)</f>
        <v>16250</v>
      </c>
      <c r="AQ43" s="64">
        <f>ROUND(IF(AND($D43&lt;AQ$10,$E43&gt;AQ$12),$Q43,IF(AND($D43&gt;=AQ$10,$D43&lt;=AQ$12),$Q43*(AQ$13+1-DAY($D43))/AQ$13,IF(AND($E43&gt;=AQ$10,$E43&lt;=AQ$12),$Q43*DAY($E43)/AQ$13,0))),2)</f>
        <v>16250</v>
      </c>
      <c r="AR43" s="64">
        <f>ROUND(IF(AND($D43&lt;AR$10,$E43&gt;AR$12),$Q43,IF(AND($D43&gt;=AR$10,$D43&lt;=AR$12),$Q43*(AR$13+1-DAY($D43))/AR$13,IF(AND($E43&gt;=AR$10,$E43&lt;=AR$12),$Q43*DAY($E43)/AR$13,0))),2)</f>
        <v>16250</v>
      </c>
      <c r="AS43" s="64">
        <f>ROUND(IF(AND($D43&lt;AS$10,$E43&gt;AS$12),$Q43,IF(AND($D43&gt;=AS$10,$D43&lt;=AS$12),$Q43*(AS$13+1-DAY($D43))/AS$13,IF(AND($E43&gt;=AS$10,$E43&lt;=AS$12),$Q43*DAY($E43)/AS$13,0))),2)</f>
        <v>16250</v>
      </c>
      <c r="AT43" s="64">
        <f>ROUND(IF(AND($D43&lt;AT$10,$E43&gt;AT$12),$Q43,IF(AND($D43&gt;=AT$10,$D43&lt;=AT$12),$Q43*(AT$13+1-DAY($D43))/AT$13,IF(AND($E43&gt;=AT$10,$E43&lt;=AT$12),$Q43*DAY($E43)/AT$13,0))),2)</f>
        <v>16250</v>
      </c>
      <c r="AU43" s="64">
        <f>ROUND(IF(AND($D43&lt;AU$10,$E43&gt;AU$12),$Q43,IF(AND($D43&gt;=AU$10,$D43&lt;=AU$12),$Q43*(AU$13+1-DAY($D43))/AU$13,IF(AND($E43&gt;=AU$10,$E43&lt;=AU$12),$Q43*DAY($E43)/AU$13,0))),2)</f>
        <v>16250</v>
      </c>
      <c r="AV43" s="64">
        <f>ROUND(IF(AND($D43&lt;AV$10,$E43&gt;AV$12),$Q43,IF(AND($D43&gt;=AV$10,$D43&lt;=AV$12),$Q43*(AV$13+1-DAY($D43))/AV$13,IF(AND($E43&gt;=AV$10,$E43&lt;=AV$12),$Q43*DAY($E43)/AV$13,0))),2)</f>
        <v>16250</v>
      </c>
      <c r="AW43" s="64">
        <f>ROUND(IF(AND($D43&lt;AW$10,$E43&gt;AW$12),$Q43,IF(AND($D43&gt;=AW$10,$D43&lt;=AW$12),$Q43*(AW$13+1-DAY($D43))/AW$13,IF(AND($E43&gt;=AW$10,$E43&lt;=AW$12),$Q43*DAY($E43)/AW$13,0))),2)</f>
        <v>16250</v>
      </c>
      <c r="AX43" s="64">
        <f>ROUND(IF(AND($D43&lt;AX$10,$E43&gt;AX$12),$Q43,IF(AND($D43&gt;=AX$10,$D43&lt;=AX$12),$Q43*(AX$13+1-DAY($D43))/AX$13,IF(AND($E43&gt;=AX$10,$E43&lt;=AX$12),$Q43*DAY($E43)/AX$13,0))),2)</f>
        <v>16250</v>
      </c>
      <c r="AY43" s="64">
        <f>ROUND(IF(AND($D43&lt;AY$10,$E43&gt;AY$12),$Q43,IF(AND($D43&gt;=AY$10,$D43&lt;=AY$12),$Q43*(AY$13+1-DAY($D43))/AY$13,IF(AND($E43&gt;=AY$10,$E43&lt;=AY$12),$Q43*DAY($E43)/AY$13,0))),2)</f>
        <v>16250</v>
      </c>
      <c r="AZ43" s="64">
        <f>ROUND(IF(AND($D43&lt;AZ$10,$E43&gt;AZ$12),$Q43,IF(AND($D43&gt;=AZ$10,$D43&lt;=AZ$12),$Q43*(AZ$13+1-DAY($D43))/AZ$13,IF(AND($E43&gt;=AZ$10,$E43&lt;=AZ$12),$Q43*DAY($E43)/AZ$13,0))),2)</f>
        <v>16250</v>
      </c>
      <c r="BA43" s="64">
        <f>ROUND(IF(AND($D43&lt;BA$10,$E43&gt;BA$12),$Q43,IF(AND($D43&gt;=BA$10,$D43&lt;=BA$12),$Q43*(BA$13+1-DAY($D43))/BA$13,IF(AND($E43&gt;=BA$10,$E43&lt;=BA$12),$Q43*DAY($E43)/BA$13,0))),2)</f>
        <v>16250</v>
      </c>
      <c r="BB43" s="64">
        <f>ROUND(IF(AND($D43&lt;BB$10,$E43&gt;BB$12),$Q43,IF(AND($D43&gt;=BB$10,$D43&lt;=BB$12),$Q43*(BB$13+1-DAY($D43))/BB$13,IF(AND($E43&gt;=BB$10,$E43&lt;=BB$12),$Q43*DAY($E43)/BB$13,0))),2)</f>
        <v>16250</v>
      </c>
      <c r="BC43" s="108"/>
      <c r="BD43" s="64">
        <f t="shared" si="105"/>
        <v>48750</v>
      </c>
      <c r="BE43" s="64">
        <f t="shared" si="105"/>
        <v>48750</v>
      </c>
      <c r="BF43" s="64">
        <f t="shared" si="105"/>
        <v>48750</v>
      </c>
      <c r="BG43" s="64">
        <f t="shared" si="105"/>
        <v>48750</v>
      </c>
      <c r="BH43" s="64">
        <f t="shared" si="105"/>
        <v>48750</v>
      </c>
      <c r="BI43" s="64">
        <f t="shared" si="105"/>
        <v>48750</v>
      </c>
      <c r="BJ43" s="64">
        <f t="shared" si="105"/>
        <v>48750</v>
      </c>
      <c r="BK43" s="64">
        <f t="shared" si="105"/>
        <v>48750</v>
      </c>
      <c r="BL43" s="64">
        <f t="shared" si="105"/>
        <v>48750</v>
      </c>
      <c r="BM43" s="64">
        <f t="shared" si="105"/>
        <v>48750</v>
      </c>
      <c r="BN43" s="64">
        <f t="shared" si="105"/>
        <v>48750</v>
      </c>
      <c r="BO43" s="64">
        <f t="shared" si="105"/>
        <v>48750</v>
      </c>
      <c r="BP43" s="65"/>
      <c r="BQ43" s="79">
        <f t="shared" si="34"/>
        <v>1</v>
      </c>
      <c r="BR43" s="79">
        <f t="shared" si="35"/>
        <v>1</v>
      </c>
      <c r="BS43" s="79">
        <f t="shared" si="36"/>
        <v>1</v>
      </c>
      <c r="BT43" s="79">
        <f t="shared" si="37"/>
        <v>1</v>
      </c>
      <c r="BU43" s="79">
        <f t="shared" si="38"/>
        <v>1</v>
      </c>
      <c r="BV43" s="79">
        <f t="shared" si="39"/>
        <v>1</v>
      </c>
      <c r="BW43" s="79">
        <f t="shared" si="40"/>
        <v>1</v>
      </c>
      <c r="BX43" s="79">
        <f t="shared" si="41"/>
        <v>1</v>
      </c>
      <c r="BY43" s="79">
        <f t="shared" si="42"/>
        <v>1</v>
      </c>
      <c r="BZ43" s="79">
        <f t="shared" si="43"/>
        <v>1</v>
      </c>
      <c r="CA43" s="79">
        <f t="shared" si="44"/>
        <v>1</v>
      </c>
      <c r="CB43" s="79">
        <f t="shared" si="45"/>
        <v>1</v>
      </c>
      <c r="CC43" s="79">
        <f t="shared" si="46"/>
        <v>1</v>
      </c>
      <c r="CD43" s="79">
        <f t="shared" si="47"/>
        <v>1</v>
      </c>
      <c r="CE43" s="79">
        <f t="shared" si="48"/>
        <v>1</v>
      </c>
      <c r="CF43" s="79">
        <f t="shared" si="49"/>
        <v>1</v>
      </c>
      <c r="CG43" s="79">
        <f t="shared" si="50"/>
        <v>1</v>
      </c>
      <c r="CH43" s="79">
        <f t="shared" si="51"/>
        <v>1</v>
      </c>
      <c r="CI43" s="79">
        <f t="shared" si="52"/>
        <v>1</v>
      </c>
      <c r="CJ43" s="79">
        <f t="shared" si="53"/>
        <v>1</v>
      </c>
      <c r="CK43" s="79">
        <f t="shared" si="54"/>
        <v>1</v>
      </c>
      <c r="CL43" s="79">
        <f t="shared" si="55"/>
        <v>1</v>
      </c>
      <c r="CM43" s="79">
        <f t="shared" si="56"/>
        <v>1</v>
      </c>
      <c r="CN43" s="79">
        <f t="shared" si="57"/>
        <v>1</v>
      </c>
      <c r="CO43" s="79">
        <f t="shared" si="58"/>
        <v>1</v>
      </c>
      <c r="CP43" s="79">
        <f t="shared" si="59"/>
        <v>1</v>
      </c>
      <c r="CQ43" s="79">
        <f t="shared" si="60"/>
        <v>1</v>
      </c>
      <c r="CR43" s="79">
        <f t="shared" si="61"/>
        <v>1</v>
      </c>
      <c r="CS43" s="79">
        <f t="shared" si="62"/>
        <v>1</v>
      </c>
      <c r="CT43" s="79">
        <f t="shared" si="63"/>
        <v>1</v>
      </c>
      <c r="CU43" s="79">
        <f t="shared" si="64"/>
        <v>1</v>
      </c>
      <c r="CV43" s="79">
        <f t="shared" si="65"/>
        <v>1</v>
      </c>
      <c r="CW43" s="79">
        <f t="shared" si="66"/>
        <v>1</v>
      </c>
      <c r="CX43" s="79">
        <f t="shared" si="67"/>
        <v>1</v>
      </c>
      <c r="CY43" s="79">
        <f t="shared" si="68"/>
        <v>1</v>
      </c>
      <c r="CZ43" s="79">
        <f t="shared" si="69"/>
        <v>1</v>
      </c>
      <c r="DB43" s="83">
        <f t="shared" si="70"/>
        <v>1</v>
      </c>
      <c r="DC43" s="83">
        <f t="shared" si="71"/>
        <v>1</v>
      </c>
      <c r="DD43" s="83">
        <f t="shared" si="72"/>
        <v>1</v>
      </c>
      <c r="DE43" s="83">
        <f t="shared" si="73"/>
        <v>1</v>
      </c>
      <c r="DF43" s="83">
        <f t="shared" si="74"/>
        <v>1</v>
      </c>
      <c r="DG43" s="83">
        <f t="shared" si="75"/>
        <v>1</v>
      </c>
      <c r="DH43" s="83">
        <f t="shared" si="76"/>
        <v>1</v>
      </c>
      <c r="DI43" s="83">
        <f t="shared" si="77"/>
        <v>1</v>
      </c>
      <c r="DJ43" s="83">
        <f t="shared" si="78"/>
        <v>1</v>
      </c>
      <c r="DK43" s="83">
        <f t="shared" si="79"/>
        <v>1</v>
      </c>
      <c r="DL43" s="83">
        <f t="shared" si="80"/>
        <v>1</v>
      </c>
      <c r="DM43" s="83">
        <f t="shared" si="81"/>
        <v>1</v>
      </c>
      <c r="DO43" s="83">
        <f t="shared" si="19"/>
        <v>1</v>
      </c>
      <c r="DP43" s="83">
        <f t="shared" si="20"/>
        <v>1</v>
      </c>
      <c r="DQ43" s="83">
        <f t="shared" si="21"/>
        <v>1</v>
      </c>
      <c r="DR43" s="83">
        <f t="shared" si="22"/>
        <v>1</v>
      </c>
      <c r="DS43" s="83">
        <f t="shared" si="23"/>
        <v>1</v>
      </c>
      <c r="DT43" s="83">
        <f t="shared" si="24"/>
        <v>1</v>
      </c>
      <c r="DU43" s="83">
        <f t="shared" si="25"/>
        <v>1</v>
      </c>
      <c r="DV43" s="83">
        <f t="shared" si="26"/>
        <v>1</v>
      </c>
      <c r="DW43" s="83">
        <f t="shared" si="27"/>
        <v>1</v>
      </c>
      <c r="DX43" s="83">
        <f t="shared" si="28"/>
        <v>1</v>
      </c>
      <c r="DY43" s="83">
        <f t="shared" si="29"/>
        <v>1</v>
      </c>
      <c r="DZ43" s="83">
        <f t="shared" si="30"/>
        <v>1</v>
      </c>
      <c r="EB43" s="115"/>
      <c r="EC43" s="36">
        <f t="shared" si="82"/>
        <v>0</v>
      </c>
      <c r="ED43" s="36">
        <f t="shared" si="95"/>
        <v>0</v>
      </c>
      <c r="EE43" s="36">
        <f t="shared" si="96"/>
        <v>0</v>
      </c>
      <c r="EF43" s="36">
        <f t="shared" si="97"/>
        <v>0</v>
      </c>
      <c r="EG43" s="36">
        <f t="shared" si="98"/>
        <v>0</v>
      </c>
      <c r="EH43" s="36">
        <f t="shared" si="99"/>
        <v>0</v>
      </c>
      <c r="EI43" s="36">
        <f t="shared" si="100"/>
        <v>0</v>
      </c>
      <c r="EJ43" s="36">
        <f t="shared" si="101"/>
        <v>0</v>
      </c>
      <c r="EK43" s="36">
        <f t="shared" si="102"/>
        <v>0</v>
      </c>
      <c r="EL43" s="36">
        <f t="shared" si="103"/>
        <v>0</v>
      </c>
      <c r="EM43" s="36">
        <f t="shared" si="104"/>
        <v>0</v>
      </c>
      <c r="EO43" s="115"/>
      <c r="EP43" s="36">
        <f t="shared" si="83"/>
        <v>0</v>
      </c>
      <c r="EQ43" s="36">
        <f t="shared" si="84"/>
        <v>0</v>
      </c>
      <c r="ER43" s="36">
        <f t="shared" si="85"/>
        <v>0</v>
      </c>
      <c r="ES43" s="36">
        <f t="shared" si="86"/>
        <v>0</v>
      </c>
      <c r="ET43" s="36">
        <f t="shared" si="87"/>
        <v>0</v>
      </c>
      <c r="EU43" s="36">
        <f t="shared" si="88"/>
        <v>0</v>
      </c>
      <c r="EV43" s="36">
        <f t="shared" si="89"/>
        <v>0</v>
      </c>
      <c r="EW43" s="36">
        <f t="shared" si="90"/>
        <v>0</v>
      </c>
      <c r="EX43" s="36">
        <f t="shared" si="91"/>
        <v>0</v>
      </c>
      <c r="EY43" s="36">
        <f t="shared" si="92"/>
        <v>0</v>
      </c>
      <c r="EZ43" s="36">
        <f t="shared" si="93"/>
        <v>0</v>
      </c>
    </row>
    <row r="44" spans="1:156" s="36" customFormat="1" ht="16" x14ac:dyDescent="0.2">
      <c r="A44" s="50"/>
      <c r="B44" s="56" t="s">
        <v>28</v>
      </c>
      <c r="C44" s="49" t="s">
        <v>69</v>
      </c>
      <c r="D44" s="57">
        <v>45406</v>
      </c>
      <c r="E44" s="57">
        <v>51500</v>
      </c>
      <c r="F44" s="58">
        <v>125000</v>
      </c>
      <c r="G44" s="56" t="s">
        <v>80</v>
      </c>
      <c r="H44" s="59">
        <v>876</v>
      </c>
      <c r="I44" s="59" t="s">
        <v>15</v>
      </c>
      <c r="J44" s="60">
        <v>0.2</v>
      </c>
      <c r="K44" s="60">
        <v>0.1</v>
      </c>
      <c r="L44" s="61"/>
      <c r="M44" s="62">
        <f t="shared" si="13"/>
        <v>1</v>
      </c>
      <c r="N44" s="63">
        <f t="shared" si="14"/>
        <v>10416.666666666666</v>
      </c>
      <c r="O44" s="63">
        <f t="shared" si="15"/>
        <v>1041.6666666666667</v>
      </c>
      <c r="P44" s="63">
        <f t="shared" si="16"/>
        <v>2083.3333333333335</v>
      </c>
      <c r="Q44" s="63">
        <f t="shared" si="33"/>
        <v>13541.67</v>
      </c>
      <c r="R44" s="111"/>
      <c r="S44" s="64">
        <f>ROUND(IF(AND($D44&lt;S$10,$E44&gt;S$12),$Q44,IF(AND($D44&gt;=S$10,$D44&lt;=S$12),$Q44*(S$13+1-DAY($D44))/S$13,IF(AND($E44&gt;=S$10,$E44&lt;=S$12),$Q44*DAY($E44)/S$13,0))),2)</f>
        <v>13541.67</v>
      </c>
      <c r="T44" s="64">
        <f>ROUND(IF(AND($D44&lt;T$10,$E44&gt;T$12),$Q44,IF(AND($D44&gt;=T$10,$D44&lt;=T$12),$Q44*(T$13+1-DAY($D44))/T$13,IF(AND($E44&gt;=T$10,$E44&lt;=T$12),$Q44*DAY($E44)/T$13,0))),2)</f>
        <v>13541.67</v>
      </c>
      <c r="U44" s="64">
        <f>ROUND(IF(AND($D44&lt;U$10,$E44&gt;U$12),$Q44,IF(AND($D44&gt;=U$10,$D44&lt;=U$12),$Q44*(U$13+1-DAY($D44))/U$13,IF(AND($E44&gt;=U$10,$E44&lt;=U$12),$Q44*DAY($E44)/U$13,0))),2)</f>
        <v>13541.67</v>
      </c>
      <c r="V44" s="64">
        <f>ROUND(IF(AND($D44&lt;V$10,$E44&gt;V$12),$Q44,IF(AND($D44&gt;=V$10,$D44&lt;=V$12),$Q44*(V$13+1-DAY($D44))/V$13,IF(AND($E44&gt;=V$10,$E44&lt;=V$12),$Q44*DAY($E44)/V$13,0))),2)</f>
        <v>13541.67</v>
      </c>
      <c r="W44" s="64">
        <f>ROUND(IF(AND($D44&lt;W$10,$E44&gt;W$12),$Q44,IF(AND($D44&gt;=W$10,$D44&lt;=W$12),$Q44*(W$13+1-DAY($D44))/W$13,IF(AND($E44&gt;=W$10,$E44&lt;=W$12),$Q44*DAY($E44)/W$13,0))),2)</f>
        <v>13541.67</v>
      </c>
      <c r="X44" s="64">
        <f>ROUND(IF(AND($D44&lt;X$10,$E44&gt;X$12),$Q44,IF(AND($D44&gt;=X$10,$D44&lt;=X$12),$Q44*(X$13+1-DAY($D44))/X$13,IF(AND($E44&gt;=X$10,$E44&lt;=X$12),$Q44*DAY($E44)/X$13,0))),2)</f>
        <v>13541.67</v>
      </c>
      <c r="Y44" s="64">
        <f>ROUND(IF(AND($D44&lt;Y$10,$E44&gt;Y$12),$Q44,IF(AND($D44&gt;=Y$10,$D44&lt;=Y$12),$Q44*(Y$13+1-DAY($D44))/Y$13,IF(AND($E44&gt;=Y$10,$E44&lt;=Y$12),$Q44*DAY($E44)/Y$13,0))),2)</f>
        <v>13541.67</v>
      </c>
      <c r="Z44" s="64">
        <f>ROUND(IF(AND($D44&lt;Z$10,$E44&gt;Z$12),$Q44,IF(AND($D44&gt;=Z$10,$D44&lt;=Z$12),$Q44*(Z$13+1-DAY($D44))/Z$13,IF(AND($E44&gt;=Z$10,$E44&lt;=Z$12),$Q44*DAY($E44)/Z$13,0))),2)</f>
        <v>13541.67</v>
      </c>
      <c r="AA44" s="64">
        <f>ROUND(IF(AND($D44&lt;AA$10,$E44&gt;AA$12),$Q44,IF(AND($D44&gt;=AA$10,$D44&lt;=AA$12),$Q44*(AA$13+1-DAY($D44))/AA$13,IF(AND($E44&gt;=AA$10,$E44&lt;=AA$12),$Q44*DAY($E44)/AA$13,0))),2)</f>
        <v>13541.67</v>
      </c>
      <c r="AB44" s="64">
        <f>ROUND(IF(AND($D44&lt;AB$10,$E44&gt;AB$12),$Q44,IF(AND($D44&gt;=AB$10,$D44&lt;=AB$12),$Q44*(AB$13+1-DAY($D44))/AB$13,IF(AND($E44&gt;=AB$10,$E44&lt;=AB$12),$Q44*DAY($E44)/AB$13,0))),2)</f>
        <v>13541.67</v>
      </c>
      <c r="AC44" s="64">
        <f>ROUND(IF(AND($D44&lt;AC$10,$E44&gt;AC$12),$Q44,IF(AND($D44&gt;=AC$10,$D44&lt;=AC$12),$Q44*(AC$13+1-DAY($D44))/AC$13,IF(AND($E44&gt;=AC$10,$E44&lt;=AC$12),$Q44*DAY($E44)/AC$13,0))),2)</f>
        <v>13541.67</v>
      </c>
      <c r="AD44" s="64">
        <f>ROUND(IF(AND($D44&lt;AD$10,$E44&gt;AD$12),$Q44,IF(AND($D44&gt;=AD$10,$D44&lt;=AD$12),$Q44*(AD$13+1-DAY($D44))/AD$13,IF(AND($E44&gt;=AD$10,$E44&lt;=AD$12),$Q44*DAY($E44)/AD$13,0))),2)</f>
        <v>13541.67</v>
      </c>
      <c r="AE44" s="64">
        <f>ROUND(IF(AND($D44&lt;AE$10,$E44&gt;AE$12),$Q44,IF(AND($D44&gt;=AE$10,$D44&lt;=AE$12),$Q44*(AE$13+1-DAY($D44))/AE$13,IF(AND($E44&gt;=AE$10,$E44&lt;=AE$12),$Q44*DAY($E44)/AE$13,0))),2)</f>
        <v>13541.67</v>
      </c>
      <c r="AF44" s="64">
        <f>ROUND(IF(AND($D44&lt;AF$10,$E44&gt;AF$12),$Q44,IF(AND($D44&gt;=AF$10,$D44&lt;=AF$12),$Q44*(AF$13+1-DAY($D44))/AF$13,IF(AND($E44&gt;=AF$10,$E44&lt;=AF$12),$Q44*DAY($E44)/AF$13,0))),2)</f>
        <v>13541.67</v>
      </c>
      <c r="AG44" s="64">
        <f>ROUND(IF(AND($D44&lt;AG$10,$E44&gt;AG$12),$Q44,IF(AND($D44&gt;=AG$10,$D44&lt;=AG$12),$Q44*(AG$13+1-DAY($D44))/AG$13,IF(AND($E44&gt;=AG$10,$E44&lt;=AG$12),$Q44*DAY($E44)/AG$13,0))),2)</f>
        <v>13541.67</v>
      </c>
      <c r="AH44" s="64">
        <f>ROUND(IF(AND($D44&lt;AH$10,$E44&gt;AH$12),$Q44,IF(AND($D44&gt;=AH$10,$D44&lt;=AH$12),$Q44*(AH$13+1-DAY($D44))/AH$13,IF(AND($E44&gt;=AH$10,$E44&lt;=AH$12),$Q44*DAY($E44)/AH$13,0))),2)</f>
        <v>13541.67</v>
      </c>
      <c r="AI44" s="64">
        <f>ROUND(IF(AND($D44&lt;AI$10,$E44&gt;AI$12),$Q44,IF(AND($D44&gt;=AI$10,$D44&lt;=AI$12),$Q44*(AI$13+1-DAY($D44))/AI$13,IF(AND($E44&gt;=AI$10,$E44&lt;=AI$12),$Q44*DAY($E44)/AI$13,0))),2)</f>
        <v>13541.67</v>
      </c>
      <c r="AJ44" s="64">
        <f>ROUND(IF(AND($D44&lt;AJ$10,$E44&gt;AJ$12),$Q44,IF(AND($D44&gt;=AJ$10,$D44&lt;=AJ$12),$Q44*(AJ$13+1-DAY($D44))/AJ$13,IF(AND($E44&gt;=AJ$10,$E44&lt;=AJ$12),$Q44*DAY($E44)/AJ$13,0))),2)</f>
        <v>13541.67</v>
      </c>
      <c r="AK44" s="64">
        <f>ROUND(IF(AND($D44&lt;AK$10,$E44&gt;AK$12),$Q44,IF(AND($D44&gt;=AK$10,$D44&lt;=AK$12),$Q44*(AK$13+1-DAY($D44))/AK$13,IF(AND($E44&gt;=AK$10,$E44&lt;=AK$12),$Q44*DAY($E44)/AK$13,0))),2)</f>
        <v>13541.67</v>
      </c>
      <c r="AL44" s="64">
        <f>ROUND(IF(AND($D44&lt;AL$10,$E44&gt;AL$12),$Q44,IF(AND($D44&gt;=AL$10,$D44&lt;=AL$12),$Q44*(AL$13+1-DAY($D44))/AL$13,IF(AND($E44&gt;=AL$10,$E44&lt;=AL$12),$Q44*DAY($E44)/AL$13,0))),2)</f>
        <v>13541.67</v>
      </c>
      <c r="AM44" s="64">
        <f>ROUND(IF(AND($D44&lt;AM$10,$E44&gt;AM$12),$Q44,IF(AND($D44&gt;=AM$10,$D44&lt;=AM$12),$Q44*(AM$13+1-DAY($D44))/AM$13,IF(AND($E44&gt;=AM$10,$E44&lt;=AM$12),$Q44*DAY($E44)/AM$13,0))),2)</f>
        <v>13541.67</v>
      </c>
      <c r="AN44" s="64">
        <f>ROUND(IF(AND($D44&lt;AN$10,$E44&gt;AN$12),$Q44,IF(AND($D44&gt;=AN$10,$D44&lt;=AN$12),$Q44*(AN$13+1-DAY($D44))/AN$13,IF(AND($E44&gt;=AN$10,$E44&lt;=AN$12),$Q44*DAY($E44)/AN$13,0))),2)</f>
        <v>13541.67</v>
      </c>
      <c r="AO44" s="64">
        <f>ROUND(IF(AND($D44&lt;AO$10,$E44&gt;AO$12),$Q44,IF(AND($D44&gt;=AO$10,$D44&lt;=AO$12),$Q44*(AO$13+1-DAY($D44))/AO$13,IF(AND($E44&gt;=AO$10,$E44&lt;=AO$12),$Q44*DAY($E44)/AO$13,0))),2)</f>
        <v>13541.67</v>
      </c>
      <c r="AP44" s="64">
        <f>ROUND(IF(AND($D44&lt;AP$10,$E44&gt;AP$12),$Q44,IF(AND($D44&gt;=AP$10,$D44&lt;=AP$12),$Q44*(AP$13+1-DAY($D44))/AP$13,IF(AND($E44&gt;=AP$10,$E44&lt;=AP$12),$Q44*DAY($E44)/AP$13,0))),2)</f>
        <v>13541.67</v>
      </c>
      <c r="AQ44" s="64">
        <f>ROUND(IF(AND($D44&lt;AQ$10,$E44&gt;AQ$12),$Q44,IF(AND($D44&gt;=AQ$10,$D44&lt;=AQ$12),$Q44*(AQ$13+1-DAY($D44))/AQ$13,IF(AND($E44&gt;=AQ$10,$E44&lt;=AQ$12),$Q44*DAY($E44)/AQ$13,0))),2)</f>
        <v>13541.67</v>
      </c>
      <c r="AR44" s="64">
        <f>ROUND(IF(AND($D44&lt;AR$10,$E44&gt;AR$12),$Q44,IF(AND($D44&gt;=AR$10,$D44&lt;=AR$12),$Q44*(AR$13+1-DAY($D44))/AR$13,IF(AND($E44&gt;=AR$10,$E44&lt;=AR$12),$Q44*DAY($E44)/AR$13,0))),2)</f>
        <v>13541.67</v>
      </c>
      <c r="AS44" s="64">
        <f>ROUND(IF(AND($D44&lt;AS$10,$E44&gt;AS$12),$Q44,IF(AND($D44&gt;=AS$10,$D44&lt;=AS$12),$Q44*(AS$13+1-DAY($D44))/AS$13,IF(AND($E44&gt;=AS$10,$E44&lt;=AS$12),$Q44*DAY($E44)/AS$13,0))),2)</f>
        <v>13541.67</v>
      </c>
      <c r="AT44" s="64">
        <f>ROUND(IF(AND($D44&lt;AT$10,$E44&gt;AT$12),$Q44,IF(AND($D44&gt;=AT$10,$D44&lt;=AT$12),$Q44*(AT$13+1-DAY($D44))/AT$13,IF(AND($E44&gt;=AT$10,$E44&lt;=AT$12),$Q44*DAY($E44)/AT$13,0))),2)</f>
        <v>13541.67</v>
      </c>
      <c r="AU44" s="64">
        <f>ROUND(IF(AND($D44&lt;AU$10,$E44&gt;AU$12),$Q44,IF(AND($D44&gt;=AU$10,$D44&lt;=AU$12),$Q44*(AU$13+1-DAY($D44))/AU$13,IF(AND($E44&gt;=AU$10,$E44&lt;=AU$12),$Q44*DAY($E44)/AU$13,0))),2)</f>
        <v>13541.67</v>
      </c>
      <c r="AV44" s="64">
        <f>ROUND(IF(AND($D44&lt;AV$10,$E44&gt;AV$12),$Q44,IF(AND($D44&gt;=AV$10,$D44&lt;=AV$12),$Q44*(AV$13+1-DAY($D44))/AV$13,IF(AND($E44&gt;=AV$10,$E44&lt;=AV$12),$Q44*DAY($E44)/AV$13,0))),2)</f>
        <v>13541.67</v>
      </c>
      <c r="AW44" s="64">
        <f>ROUND(IF(AND($D44&lt;AW$10,$E44&gt;AW$12),$Q44,IF(AND($D44&gt;=AW$10,$D44&lt;=AW$12),$Q44*(AW$13+1-DAY($D44))/AW$13,IF(AND($E44&gt;=AW$10,$E44&lt;=AW$12),$Q44*DAY($E44)/AW$13,0))),2)</f>
        <v>13541.67</v>
      </c>
      <c r="AX44" s="64">
        <f>ROUND(IF(AND($D44&lt;AX$10,$E44&gt;AX$12),$Q44,IF(AND($D44&gt;=AX$10,$D44&lt;=AX$12),$Q44*(AX$13+1-DAY($D44))/AX$13,IF(AND($E44&gt;=AX$10,$E44&lt;=AX$12),$Q44*DAY($E44)/AX$13,0))),2)</f>
        <v>13541.67</v>
      </c>
      <c r="AY44" s="64">
        <f>ROUND(IF(AND($D44&lt;AY$10,$E44&gt;AY$12),$Q44,IF(AND($D44&gt;=AY$10,$D44&lt;=AY$12),$Q44*(AY$13+1-DAY($D44))/AY$13,IF(AND($E44&gt;=AY$10,$E44&lt;=AY$12),$Q44*DAY($E44)/AY$13,0))),2)</f>
        <v>13541.67</v>
      </c>
      <c r="AZ44" s="64">
        <f>ROUND(IF(AND($D44&lt;AZ$10,$E44&gt;AZ$12),$Q44,IF(AND($D44&gt;=AZ$10,$D44&lt;=AZ$12),$Q44*(AZ$13+1-DAY($D44))/AZ$13,IF(AND($E44&gt;=AZ$10,$E44&lt;=AZ$12),$Q44*DAY($E44)/AZ$13,0))),2)</f>
        <v>13541.67</v>
      </c>
      <c r="BA44" s="64">
        <f>ROUND(IF(AND($D44&lt;BA$10,$E44&gt;BA$12),$Q44,IF(AND($D44&gt;=BA$10,$D44&lt;=BA$12),$Q44*(BA$13+1-DAY($D44))/BA$13,IF(AND($E44&gt;=BA$10,$E44&lt;=BA$12),$Q44*DAY($E44)/BA$13,0))),2)</f>
        <v>13541.67</v>
      </c>
      <c r="BB44" s="64">
        <f>ROUND(IF(AND($D44&lt;BB$10,$E44&gt;BB$12),$Q44,IF(AND($D44&gt;=BB$10,$D44&lt;=BB$12),$Q44*(BB$13+1-DAY($D44))/BB$13,IF(AND($E44&gt;=BB$10,$E44&lt;=BB$12),$Q44*DAY($E44)/BB$13,0))),2)</f>
        <v>13541.67</v>
      </c>
      <c r="BC44" s="108"/>
      <c r="BD44" s="64">
        <f t="shared" si="105"/>
        <v>40625.01</v>
      </c>
      <c r="BE44" s="64">
        <f t="shared" si="105"/>
        <v>40625.01</v>
      </c>
      <c r="BF44" s="64">
        <f t="shared" si="105"/>
        <v>40625.01</v>
      </c>
      <c r="BG44" s="64">
        <f t="shared" si="105"/>
        <v>40625.01</v>
      </c>
      <c r="BH44" s="64">
        <f t="shared" si="105"/>
        <v>40625.01</v>
      </c>
      <c r="BI44" s="64">
        <f t="shared" si="105"/>
        <v>40625.01</v>
      </c>
      <c r="BJ44" s="64">
        <f t="shared" si="105"/>
        <v>40625.01</v>
      </c>
      <c r="BK44" s="64">
        <f t="shared" si="105"/>
        <v>40625.01</v>
      </c>
      <c r="BL44" s="64">
        <f t="shared" si="105"/>
        <v>40625.01</v>
      </c>
      <c r="BM44" s="64">
        <f t="shared" si="105"/>
        <v>40625.01</v>
      </c>
      <c r="BN44" s="64">
        <f t="shared" si="105"/>
        <v>40625.01</v>
      </c>
      <c r="BO44" s="64">
        <f t="shared" si="105"/>
        <v>40625.01</v>
      </c>
      <c r="BP44" s="65"/>
      <c r="BQ44" s="79">
        <f t="shared" si="34"/>
        <v>1</v>
      </c>
      <c r="BR44" s="79">
        <f t="shared" si="35"/>
        <v>1</v>
      </c>
      <c r="BS44" s="79">
        <f t="shared" si="36"/>
        <v>1</v>
      </c>
      <c r="BT44" s="79">
        <f t="shared" si="37"/>
        <v>1</v>
      </c>
      <c r="BU44" s="79">
        <f t="shared" si="38"/>
        <v>1</v>
      </c>
      <c r="BV44" s="79">
        <f t="shared" si="39"/>
        <v>1</v>
      </c>
      <c r="BW44" s="79">
        <f t="shared" si="40"/>
        <v>1</v>
      </c>
      <c r="BX44" s="79">
        <f t="shared" si="41"/>
        <v>1</v>
      </c>
      <c r="BY44" s="79">
        <f t="shared" si="42"/>
        <v>1</v>
      </c>
      <c r="BZ44" s="79">
        <f t="shared" si="43"/>
        <v>1</v>
      </c>
      <c r="CA44" s="79">
        <f t="shared" si="44"/>
        <v>1</v>
      </c>
      <c r="CB44" s="79">
        <f t="shared" si="45"/>
        <v>1</v>
      </c>
      <c r="CC44" s="79">
        <f t="shared" si="46"/>
        <v>1</v>
      </c>
      <c r="CD44" s="79">
        <f t="shared" si="47"/>
        <v>1</v>
      </c>
      <c r="CE44" s="79">
        <f t="shared" si="48"/>
        <v>1</v>
      </c>
      <c r="CF44" s="79">
        <f t="shared" si="49"/>
        <v>1</v>
      </c>
      <c r="CG44" s="79">
        <f t="shared" si="50"/>
        <v>1</v>
      </c>
      <c r="CH44" s="79">
        <f t="shared" si="51"/>
        <v>1</v>
      </c>
      <c r="CI44" s="79">
        <f t="shared" si="52"/>
        <v>1</v>
      </c>
      <c r="CJ44" s="79">
        <f t="shared" si="53"/>
        <v>1</v>
      </c>
      <c r="CK44" s="79">
        <f t="shared" si="54"/>
        <v>1</v>
      </c>
      <c r="CL44" s="79">
        <f t="shared" si="55"/>
        <v>1</v>
      </c>
      <c r="CM44" s="79">
        <f t="shared" si="56"/>
        <v>1</v>
      </c>
      <c r="CN44" s="79">
        <f t="shared" si="57"/>
        <v>1</v>
      </c>
      <c r="CO44" s="79">
        <f t="shared" si="58"/>
        <v>1</v>
      </c>
      <c r="CP44" s="79">
        <f t="shared" si="59"/>
        <v>1</v>
      </c>
      <c r="CQ44" s="79">
        <f t="shared" si="60"/>
        <v>1</v>
      </c>
      <c r="CR44" s="79">
        <f t="shared" si="61"/>
        <v>1</v>
      </c>
      <c r="CS44" s="79">
        <f t="shared" si="62"/>
        <v>1</v>
      </c>
      <c r="CT44" s="79">
        <f t="shared" si="63"/>
        <v>1</v>
      </c>
      <c r="CU44" s="79">
        <f t="shared" si="64"/>
        <v>1</v>
      </c>
      <c r="CV44" s="79">
        <f t="shared" si="65"/>
        <v>1</v>
      </c>
      <c r="CW44" s="79">
        <f t="shared" si="66"/>
        <v>1</v>
      </c>
      <c r="CX44" s="79">
        <f t="shared" si="67"/>
        <v>1</v>
      </c>
      <c r="CY44" s="79">
        <f t="shared" si="68"/>
        <v>1</v>
      </c>
      <c r="CZ44" s="79">
        <f t="shared" si="69"/>
        <v>1</v>
      </c>
      <c r="DB44" s="83">
        <f t="shared" si="70"/>
        <v>1</v>
      </c>
      <c r="DC44" s="83">
        <f t="shared" si="71"/>
        <v>1</v>
      </c>
      <c r="DD44" s="83">
        <f t="shared" si="72"/>
        <v>1</v>
      </c>
      <c r="DE44" s="83">
        <f t="shared" si="73"/>
        <v>1</v>
      </c>
      <c r="DF44" s="83">
        <f t="shared" si="74"/>
        <v>1</v>
      </c>
      <c r="DG44" s="83">
        <f t="shared" si="75"/>
        <v>1</v>
      </c>
      <c r="DH44" s="83">
        <f t="shared" si="76"/>
        <v>1</v>
      </c>
      <c r="DI44" s="83">
        <f t="shared" si="77"/>
        <v>1</v>
      </c>
      <c r="DJ44" s="83">
        <f t="shared" si="78"/>
        <v>1</v>
      </c>
      <c r="DK44" s="83">
        <f t="shared" si="79"/>
        <v>1</v>
      </c>
      <c r="DL44" s="83">
        <f t="shared" si="80"/>
        <v>1</v>
      </c>
      <c r="DM44" s="83">
        <f t="shared" si="81"/>
        <v>1</v>
      </c>
      <c r="DO44" s="83">
        <f t="shared" si="19"/>
        <v>1</v>
      </c>
      <c r="DP44" s="83">
        <f t="shared" si="20"/>
        <v>1</v>
      </c>
      <c r="DQ44" s="83">
        <f t="shared" si="21"/>
        <v>1</v>
      </c>
      <c r="DR44" s="83">
        <f t="shared" si="22"/>
        <v>1</v>
      </c>
      <c r="DS44" s="83">
        <f t="shared" si="23"/>
        <v>1</v>
      </c>
      <c r="DT44" s="83">
        <f t="shared" si="24"/>
        <v>1</v>
      </c>
      <c r="DU44" s="83">
        <f t="shared" si="25"/>
        <v>1</v>
      </c>
      <c r="DV44" s="83">
        <f t="shared" si="26"/>
        <v>1</v>
      </c>
      <c r="DW44" s="83">
        <f t="shared" si="27"/>
        <v>1</v>
      </c>
      <c r="DX44" s="83">
        <f t="shared" si="28"/>
        <v>1</v>
      </c>
      <c r="DY44" s="83">
        <f t="shared" si="29"/>
        <v>1</v>
      </c>
      <c r="DZ44" s="83">
        <f t="shared" si="30"/>
        <v>1</v>
      </c>
      <c r="EB44" s="115"/>
      <c r="EC44" s="36">
        <f t="shared" si="82"/>
        <v>0</v>
      </c>
      <c r="ED44" s="36">
        <f t="shared" si="95"/>
        <v>0</v>
      </c>
      <c r="EE44" s="36">
        <f t="shared" si="96"/>
        <v>0</v>
      </c>
      <c r="EF44" s="36">
        <f t="shared" si="97"/>
        <v>0</v>
      </c>
      <c r="EG44" s="36">
        <f t="shared" si="98"/>
        <v>0</v>
      </c>
      <c r="EH44" s="36">
        <f t="shared" si="99"/>
        <v>0</v>
      </c>
      <c r="EI44" s="36">
        <f t="shared" si="100"/>
        <v>0</v>
      </c>
      <c r="EJ44" s="36">
        <f t="shared" si="101"/>
        <v>0</v>
      </c>
      <c r="EK44" s="36">
        <f t="shared" si="102"/>
        <v>0</v>
      </c>
      <c r="EL44" s="36">
        <f t="shared" si="103"/>
        <v>0</v>
      </c>
      <c r="EM44" s="36">
        <f t="shared" si="104"/>
        <v>0</v>
      </c>
      <c r="EO44" s="115"/>
      <c r="EP44" s="36">
        <f t="shared" si="83"/>
        <v>0</v>
      </c>
      <c r="EQ44" s="36">
        <f t="shared" si="84"/>
        <v>0</v>
      </c>
      <c r="ER44" s="36">
        <f t="shared" si="85"/>
        <v>0</v>
      </c>
      <c r="ES44" s="36">
        <f t="shared" si="86"/>
        <v>0</v>
      </c>
      <c r="ET44" s="36">
        <f t="shared" si="87"/>
        <v>0</v>
      </c>
      <c r="EU44" s="36">
        <f t="shared" si="88"/>
        <v>0</v>
      </c>
      <c r="EV44" s="36">
        <f t="shared" si="89"/>
        <v>0</v>
      </c>
      <c r="EW44" s="36">
        <f t="shared" si="90"/>
        <v>0</v>
      </c>
      <c r="EX44" s="36">
        <f t="shared" si="91"/>
        <v>0</v>
      </c>
      <c r="EY44" s="36">
        <f t="shared" si="92"/>
        <v>0</v>
      </c>
      <c r="EZ44" s="36">
        <f t="shared" si="93"/>
        <v>0</v>
      </c>
    </row>
    <row r="45" spans="1:156" s="36" customFormat="1" ht="16" x14ac:dyDescent="0.2">
      <c r="A45" s="50"/>
      <c r="B45" s="56" t="s">
        <v>32</v>
      </c>
      <c r="C45" s="49" t="s">
        <v>74</v>
      </c>
      <c r="D45" s="57">
        <v>45407</v>
      </c>
      <c r="E45" s="57">
        <v>51500</v>
      </c>
      <c r="F45" s="58">
        <v>65000</v>
      </c>
      <c r="G45" s="56" t="s">
        <v>93</v>
      </c>
      <c r="H45" s="59">
        <v>397</v>
      </c>
      <c r="I45" s="59" t="s">
        <v>15</v>
      </c>
      <c r="J45" s="60">
        <v>0.2</v>
      </c>
      <c r="K45" s="60">
        <v>0.1</v>
      </c>
      <c r="L45" s="61"/>
      <c r="M45" s="62">
        <f t="shared" si="13"/>
        <v>1</v>
      </c>
      <c r="N45" s="63">
        <f t="shared" si="14"/>
        <v>5416.666666666667</v>
      </c>
      <c r="O45" s="63">
        <f t="shared" si="15"/>
        <v>541.66666666666674</v>
      </c>
      <c r="P45" s="63">
        <f t="shared" si="16"/>
        <v>1083.3333333333335</v>
      </c>
      <c r="Q45" s="63">
        <f t="shared" si="33"/>
        <v>7041.67</v>
      </c>
      <c r="R45" s="111"/>
      <c r="S45" s="64">
        <f>ROUND(IF(AND($D45&lt;S$10,$E45&gt;S$12),$Q45,IF(AND($D45&gt;=S$10,$D45&lt;=S$12),$Q45*(S$13+1-DAY($D45))/S$13,IF(AND($E45&gt;=S$10,$E45&lt;=S$12),$Q45*DAY($E45)/S$13,0))),2)</f>
        <v>7041.67</v>
      </c>
      <c r="T45" s="64">
        <f>ROUND(IF(AND($D45&lt;T$10,$E45&gt;T$12),$Q45,IF(AND($D45&gt;=T$10,$D45&lt;=T$12),$Q45*(T$13+1-DAY($D45))/T$13,IF(AND($E45&gt;=T$10,$E45&lt;=T$12),$Q45*DAY($E45)/T$13,0))),2)</f>
        <v>7041.67</v>
      </c>
      <c r="U45" s="64">
        <f>ROUND(IF(AND($D45&lt;U$10,$E45&gt;U$12),$Q45,IF(AND($D45&gt;=U$10,$D45&lt;=U$12),$Q45*(U$13+1-DAY($D45))/U$13,IF(AND($E45&gt;=U$10,$E45&lt;=U$12),$Q45*DAY($E45)/U$13,0))),2)</f>
        <v>7041.67</v>
      </c>
      <c r="V45" s="64">
        <f>ROUND(IF(AND($D45&lt;V$10,$E45&gt;V$12),$Q45,IF(AND($D45&gt;=V$10,$D45&lt;=V$12),$Q45*(V$13+1-DAY($D45))/V$13,IF(AND($E45&gt;=V$10,$E45&lt;=V$12),$Q45*DAY($E45)/V$13,0))),2)</f>
        <v>7041.67</v>
      </c>
      <c r="W45" s="64">
        <f>ROUND(IF(AND($D45&lt;W$10,$E45&gt;W$12),$Q45,IF(AND($D45&gt;=W$10,$D45&lt;=W$12),$Q45*(W$13+1-DAY($D45))/W$13,IF(AND($E45&gt;=W$10,$E45&lt;=W$12),$Q45*DAY($E45)/W$13,0))),2)</f>
        <v>7041.67</v>
      </c>
      <c r="X45" s="64">
        <f>ROUND(IF(AND($D45&lt;X$10,$E45&gt;X$12),$Q45,IF(AND($D45&gt;=X$10,$D45&lt;=X$12),$Q45*(X$13+1-DAY($D45))/X$13,IF(AND($E45&gt;=X$10,$E45&lt;=X$12),$Q45*DAY($E45)/X$13,0))),2)</f>
        <v>7041.67</v>
      </c>
      <c r="Y45" s="64">
        <f>ROUND(IF(AND($D45&lt;Y$10,$E45&gt;Y$12),$Q45,IF(AND($D45&gt;=Y$10,$D45&lt;=Y$12),$Q45*(Y$13+1-DAY($D45))/Y$13,IF(AND($E45&gt;=Y$10,$E45&lt;=Y$12),$Q45*DAY($E45)/Y$13,0))),2)</f>
        <v>7041.67</v>
      </c>
      <c r="Z45" s="64">
        <f>ROUND(IF(AND($D45&lt;Z$10,$E45&gt;Z$12),$Q45,IF(AND($D45&gt;=Z$10,$D45&lt;=Z$12),$Q45*(Z$13+1-DAY($D45))/Z$13,IF(AND($E45&gt;=Z$10,$E45&lt;=Z$12),$Q45*DAY($E45)/Z$13,0))),2)</f>
        <v>7041.67</v>
      </c>
      <c r="AA45" s="64">
        <f>ROUND(IF(AND($D45&lt;AA$10,$E45&gt;AA$12),$Q45,IF(AND($D45&gt;=AA$10,$D45&lt;=AA$12),$Q45*(AA$13+1-DAY($D45))/AA$13,IF(AND($E45&gt;=AA$10,$E45&lt;=AA$12),$Q45*DAY($E45)/AA$13,0))),2)</f>
        <v>7041.67</v>
      </c>
      <c r="AB45" s="64">
        <f>ROUND(IF(AND($D45&lt;AB$10,$E45&gt;AB$12),$Q45,IF(AND($D45&gt;=AB$10,$D45&lt;=AB$12),$Q45*(AB$13+1-DAY($D45))/AB$13,IF(AND($E45&gt;=AB$10,$E45&lt;=AB$12),$Q45*DAY($E45)/AB$13,0))),2)</f>
        <v>7041.67</v>
      </c>
      <c r="AC45" s="64">
        <f>ROUND(IF(AND($D45&lt;AC$10,$E45&gt;AC$12),$Q45,IF(AND($D45&gt;=AC$10,$D45&lt;=AC$12),$Q45*(AC$13+1-DAY($D45))/AC$13,IF(AND($E45&gt;=AC$10,$E45&lt;=AC$12),$Q45*DAY($E45)/AC$13,0))),2)</f>
        <v>7041.67</v>
      </c>
      <c r="AD45" s="64">
        <f>ROUND(IF(AND($D45&lt;AD$10,$E45&gt;AD$12),$Q45,IF(AND($D45&gt;=AD$10,$D45&lt;=AD$12),$Q45*(AD$13+1-DAY($D45))/AD$13,IF(AND($E45&gt;=AD$10,$E45&lt;=AD$12),$Q45*DAY($E45)/AD$13,0))),2)</f>
        <v>7041.67</v>
      </c>
      <c r="AE45" s="64">
        <f>ROUND(IF(AND($D45&lt;AE$10,$E45&gt;AE$12),$Q45,IF(AND($D45&gt;=AE$10,$D45&lt;=AE$12),$Q45*(AE$13+1-DAY($D45))/AE$13,IF(AND($E45&gt;=AE$10,$E45&lt;=AE$12),$Q45*DAY($E45)/AE$13,0))),2)</f>
        <v>7041.67</v>
      </c>
      <c r="AF45" s="64">
        <f>ROUND(IF(AND($D45&lt;AF$10,$E45&gt;AF$12),$Q45,IF(AND($D45&gt;=AF$10,$D45&lt;=AF$12),$Q45*(AF$13+1-DAY($D45))/AF$13,IF(AND($E45&gt;=AF$10,$E45&lt;=AF$12),$Q45*DAY($E45)/AF$13,0))),2)</f>
        <v>7041.67</v>
      </c>
      <c r="AG45" s="64">
        <f>ROUND(IF(AND($D45&lt;AG$10,$E45&gt;AG$12),$Q45,IF(AND($D45&gt;=AG$10,$D45&lt;=AG$12),$Q45*(AG$13+1-DAY($D45))/AG$13,IF(AND($E45&gt;=AG$10,$E45&lt;=AG$12),$Q45*DAY($E45)/AG$13,0))),2)</f>
        <v>7041.67</v>
      </c>
      <c r="AH45" s="64">
        <f>ROUND(IF(AND($D45&lt;AH$10,$E45&gt;AH$12),$Q45,IF(AND($D45&gt;=AH$10,$D45&lt;=AH$12),$Q45*(AH$13+1-DAY($D45))/AH$13,IF(AND($E45&gt;=AH$10,$E45&lt;=AH$12),$Q45*DAY($E45)/AH$13,0))),2)</f>
        <v>7041.67</v>
      </c>
      <c r="AI45" s="64">
        <f>ROUND(IF(AND($D45&lt;AI$10,$E45&gt;AI$12),$Q45,IF(AND($D45&gt;=AI$10,$D45&lt;=AI$12),$Q45*(AI$13+1-DAY($D45))/AI$13,IF(AND($E45&gt;=AI$10,$E45&lt;=AI$12),$Q45*DAY($E45)/AI$13,0))),2)</f>
        <v>7041.67</v>
      </c>
      <c r="AJ45" s="64">
        <f>ROUND(IF(AND($D45&lt;AJ$10,$E45&gt;AJ$12),$Q45,IF(AND($D45&gt;=AJ$10,$D45&lt;=AJ$12),$Q45*(AJ$13+1-DAY($D45))/AJ$13,IF(AND($E45&gt;=AJ$10,$E45&lt;=AJ$12),$Q45*DAY($E45)/AJ$13,0))),2)</f>
        <v>7041.67</v>
      </c>
      <c r="AK45" s="64">
        <f>ROUND(IF(AND($D45&lt;AK$10,$E45&gt;AK$12),$Q45,IF(AND($D45&gt;=AK$10,$D45&lt;=AK$12),$Q45*(AK$13+1-DAY($D45))/AK$13,IF(AND($E45&gt;=AK$10,$E45&lt;=AK$12),$Q45*DAY($E45)/AK$13,0))),2)</f>
        <v>7041.67</v>
      </c>
      <c r="AL45" s="64">
        <f>ROUND(IF(AND($D45&lt;AL$10,$E45&gt;AL$12),$Q45,IF(AND($D45&gt;=AL$10,$D45&lt;=AL$12),$Q45*(AL$13+1-DAY($D45))/AL$13,IF(AND($E45&gt;=AL$10,$E45&lt;=AL$12),$Q45*DAY($E45)/AL$13,0))),2)</f>
        <v>7041.67</v>
      </c>
      <c r="AM45" s="64">
        <f>ROUND(IF(AND($D45&lt;AM$10,$E45&gt;AM$12),$Q45,IF(AND($D45&gt;=AM$10,$D45&lt;=AM$12),$Q45*(AM$13+1-DAY($D45))/AM$13,IF(AND($E45&gt;=AM$10,$E45&lt;=AM$12),$Q45*DAY($E45)/AM$13,0))),2)</f>
        <v>7041.67</v>
      </c>
      <c r="AN45" s="64">
        <f>ROUND(IF(AND($D45&lt;AN$10,$E45&gt;AN$12),$Q45,IF(AND($D45&gt;=AN$10,$D45&lt;=AN$12),$Q45*(AN$13+1-DAY($D45))/AN$13,IF(AND($E45&gt;=AN$10,$E45&lt;=AN$12),$Q45*DAY($E45)/AN$13,0))),2)</f>
        <v>7041.67</v>
      </c>
      <c r="AO45" s="64">
        <f>ROUND(IF(AND($D45&lt;AO$10,$E45&gt;AO$12),$Q45,IF(AND($D45&gt;=AO$10,$D45&lt;=AO$12),$Q45*(AO$13+1-DAY($D45))/AO$13,IF(AND($E45&gt;=AO$10,$E45&lt;=AO$12),$Q45*DAY($E45)/AO$13,0))),2)</f>
        <v>7041.67</v>
      </c>
      <c r="AP45" s="64">
        <f>ROUND(IF(AND($D45&lt;AP$10,$E45&gt;AP$12),$Q45,IF(AND($D45&gt;=AP$10,$D45&lt;=AP$12),$Q45*(AP$13+1-DAY($D45))/AP$13,IF(AND($E45&gt;=AP$10,$E45&lt;=AP$12),$Q45*DAY($E45)/AP$13,0))),2)</f>
        <v>7041.67</v>
      </c>
      <c r="AQ45" s="64">
        <f>ROUND(IF(AND($D45&lt;AQ$10,$E45&gt;AQ$12),$Q45,IF(AND($D45&gt;=AQ$10,$D45&lt;=AQ$12),$Q45*(AQ$13+1-DAY($D45))/AQ$13,IF(AND($E45&gt;=AQ$10,$E45&lt;=AQ$12),$Q45*DAY($E45)/AQ$13,0))),2)</f>
        <v>7041.67</v>
      </c>
      <c r="AR45" s="64">
        <f>ROUND(IF(AND($D45&lt;AR$10,$E45&gt;AR$12),$Q45,IF(AND($D45&gt;=AR$10,$D45&lt;=AR$12),$Q45*(AR$13+1-DAY($D45))/AR$13,IF(AND($E45&gt;=AR$10,$E45&lt;=AR$12),$Q45*DAY($E45)/AR$13,0))),2)</f>
        <v>7041.67</v>
      </c>
      <c r="AS45" s="64">
        <f>ROUND(IF(AND($D45&lt;AS$10,$E45&gt;AS$12),$Q45,IF(AND($D45&gt;=AS$10,$D45&lt;=AS$12),$Q45*(AS$13+1-DAY($D45))/AS$13,IF(AND($E45&gt;=AS$10,$E45&lt;=AS$12),$Q45*DAY($E45)/AS$13,0))),2)</f>
        <v>7041.67</v>
      </c>
      <c r="AT45" s="64">
        <f>ROUND(IF(AND($D45&lt;AT$10,$E45&gt;AT$12),$Q45,IF(AND($D45&gt;=AT$10,$D45&lt;=AT$12),$Q45*(AT$13+1-DAY($D45))/AT$13,IF(AND($E45&gt;=AT$10,$E45&lt;=AT$12),$Q45*DAY($E45)/AT$13,0))),2)</f>
        <v>7041.67</v>
      </c>
      <c r="AU45" s="64">
        <f>ROUND(IF(AND($D45&lt;AU$10,$E45&gt;AU$12),$Q45,IF(AND($D45&gt;=AU$10,$D45&lt;=AU$12),$Q45*(AU$13+1-DAY($D45))/AU$13,IF(AND($E45&gt;=AU$10,$E45&lt;=AU$12),$Q45*DAY($E45)/AU$13,0))),2)</f>
        <v>7041.67</v>
      </c>
      <c r="AV45" s="64">
        <f>ROUND(IF(AND($D45&lt;AV$10,$E45&gt;AV$12),$Q45,IF(AND($D45&gt;=AV$10,$D45&lt;=AV$12),$Q45*(AV$13+1-DAY($D45))/AV$13,IF(AND($E45&gt;=AV$10,$E45&lt;=AV$12),$Q45*DAY($E45)/AV$13,0))),2)</f>
        <v>7041.67</v>
      </c>
      <c r="AW45" s="64">
        <f>ROUND(IF(AND($D45&lt;AW$10,$E45&gt;AW$12),$Q45,IF(AND($D45&gt;=AW$10,$D45&lt;=AW$12),$Q45*(AW$13+1-DAY($D45))/AW$13,IF(AND($E45&gt;=AW$10,$E45&lt;=AW$12),$Q45*DAY($E45)/AW$13,0))),2)</f>
        <v>7041.67</v>
      </c>
      <c r="AX45" s="64">
        <f>ROUND(IF(AND($D45&lt;AX$10,$E45&gt;AX$12),$Q45,IF(AND($D45&gt;=AX$10,$D45&lt;=AX$12),$Q45*(AX$13+1-DAY($D45))/AX$13,IF(AND($E45&gt;=AX$10,$E45&lt;=AX$12),$Q45*DAY($E45)/AX$13,0))),2)</f>
        <v>7041.67</v>
      </c>
      <c r="AY45" s="64">
        <f>ROUND(IF(AND($D45&lt;AY$10,$E45&gt;AY$12),$Q45,IF(AND($D45&gt;=AY$10,$D45&lt;=AY$12),$Q45*(AY$13+1-DAY($D45))/AY$13,IF(AND($E45&gt;=AY$10,$E45&lt;=AY$12),$Q45*DAY($E45)/AY$13,0))),2)</f>
        <v>7041.67</v>
      </c>
      <c r="AZ45" s="64">
        <f>ROUND(IF(AND($D45&lt;AZ$10,$E45&gt;AZ$12),$Q45,IF(AND($D45&gt;=AZ$10,$D45&lt;=AZ$12),$Q45*(AZ$13+1-DAY($D45))/AZ$13,IF(AND($E45&gt;=AZ$10,$E45&lt;=AZ$12),$Q45*DAY($E45)/AZ$13,0))),2)</f>
        <v>7041.67</v>
      </c>
      <c r="BA45" s="64">
        <f>ROUND(IF(AND($D45&lt;BA$10,$E45&gt;BA$12),$Q45,IF(AND($D45&gt;=BA$10,$D45&lt;=BA$12),$Q45*(BA$13+1-DAY($D45))/BA$13,IF(AND($E45&gt;=BA$10,$E45&lt;=BA$12),$Q45*DAY($E45)/BA$13,0))),2)</f>
        <v>7041.67</v>
      </c>
      <c r="BB45" s="64">
        <f>ROUND(IF(AND($D45&lt;BB$10,$E45&gt;BB$12),$Q45,IF(AND($D45&gt;=BB$10,$D45&lt;=BB$12),$Q45*(BB$13+1-DAY($D45))/BB$13,IF(AND($E45&gt;=BB$10,$E45&lt;=BB$12),$Q45*DAY($E45)/BB$13,0))),2)</f>
        <v>7041.67</v>
      </c>
      <c r="BC45" s="108"/>
      <c r="BD45" s="64">
        <f t="shared" si="105"/>
        <v>21125.010000000002</v>
      </c>
      <c r="BE45" s="64">
        <f t="shared" si="105"/>
        <v>21125.010000000002</v>
      </c>
      <c r="BF45" s="64">
        <f t="shared" si="105"/>
        <v>21125.010000000002</v>
      </c>
      <c r="BG45" s="64">
        <f t="shared" si="105"/>
        <v>21125.010000000002</v>
      </c>
      <c r="BH45" s="64">
        <f t="shared" si="105"/>
        <v>21125.010000000002</v>
      </c>
      <c r="BI45" s="64">
        <f t="shared" si="105"/>
        <v>21125.010000000002</v>
      </c>
      <c r="BJ45" s="64">
        <f t="shared" si="105"/>
        <v>21125.010000000002</v>
      </c>
      <c r="BK45" s="64">
        <f t="shared" si="105"/>
        <v>21125.010000000002</v>
      </c>
      <c r="BL45" s="64">
        <f t="shared" si="105"/>
        <v>21125.010000000002</v>
      </c>
      <c r="BM45" s="64">
        <f t="shared" si="105"/>
        <v>21125.010000000002</v>
      </c>
      <c r="BN45" s="64">
        <f t="shared" si="105"/>
        <v>21125.010000000002</v>
      </c>
      <c r="BO45" s="64">
        <f t="shared" si="105"/>
        <v>21125.010000000002</v>
      </c>
      <c r="BP45" s="65"/>
      <c r="BQ45" s="79">
        <f t="shared" si="34"/>
        <v>1</v>
      </c>
      <c r="BR45" s="79">
        <f t="shared" si="35"/>
        <v>1</v>
      </c>
      <c r="BS45" s="79">
        <f t="shared" si="36"/>
        <v>1</v>
      </c>
      <c r="BT45" s="79">
        <f t="shared" si="37"/>
        <v>1</v>
      </c>
      <c r="BU45" s="79">
        <f t="shared" si="38"/>
        <v>1</v>
      </c>
      <c r="BV45" s="79">
        <f t="shared" si="39"/>
        <v>1</v>
      </c>
      <c r="BW45" s="79">
        <f t="shared" si="40"/>
        <v>1</v>
      </c>
      <c r="BX45" s="79">
        <f t="shared" si="41"/>
        <v>1</v>
      </c>
      <c r="BY45" s="79">
        <f t="shared" si="42"/>
        <v>1</v>
      </c>
      <c r="BZ45" s="79">
        <f t="shared" si="43"/>
        <v>1</v>
      </c>
      <c r="CA45" s="79">
        <f t="shared" si="44"/>
        <v>1</v>
      </c>
      <c r="CB45" s="79">
        <f t="shared" si="45"/>
        <v>1</v>
      </c>
      <c r="CC45" s="79">
        <f t="shared" si="46"/>
        <v>1</v>
      </c>
      <c r="CD45" s="79">
        <f t="shared" si="47"/>
        <v>1</v>
      </c>
      <c r="CE45" s="79">
        <f t="shared" si="48"/>
        <v>1</v>
      </c>
      <c r="CF45" s="79">
        <f t="shared" si="49"/>
        <v>1</v>
      </c>
      <c r="CG45" s="79">
        <f t="shared" si="50"/>
        <v>1</v>
      </c>
      <c r="CH45" s="79">
        <f t="shared" si="51"/>
        <v>1</v>
      </c>
      <c r="CI45" s="79">
        <f t="shared" si="52"/>
        <v>1</v>
      </c>
      <c r="CJ45" s="79">
        <f t="shared" si="53"/>
        <v>1</v>
      </c>
      <c r="CK45" s="79">
        <f t="shared" si="54"/>
        <v>1</v>
      </c>
      <c r="CL45" s="79">
        <f t="shared" si="55"/>
        <v>1</v>
      </c>
      <c r="CM45" s="79">
        <f t="shared" si="56"/>
        <v>1</v>
      </c>
      <c r="CN45" s="79">
        <f t="shared" si="57"/>
        <v>1</v>
      </c>
      <c r="CO45" s="79">
        <f t="shared" si="58"/>
        <v>1</v>
      </c>
      <c r="CP45" s="79">
        <f t="shared" si="59"/>
        <v>1</v>
      </c>
      <c r="CQ45" s="79">
        <f t="shared" si="60"/>
        <v>1</v>
      </c>
      <c r="CR45" s="79">
        <f t="shared" si="61"/>
        <v>1</v>
      </c>
      <c r="CS45" s="79">
        <f t="shared" si="62"/>
        <v>1</v>
      </c>
      <c r="CT45" s="79">
        <f t="shared" si="63"/>
        <v>1</v>
      </c>
      <c r="CU45" s="79">
        <f t="shared" si="64"/>
        <v>1</v>
      </c>
      <c r="CV45" s="79">
        <f t="shared" si="65"/>
        <v>1</v>
      </c>
      <c r="CW45" s="79">
        <f t="shared" si="66"/>
        <v>1</v>
      </c>
      <c r="CX45" s="79">
        <f t="shared" si="67"/>
        <v>1</v>
      </c>
      <c r="CY45" s="79">
        <f t="shared" si="68"/>
        <v>1</v>
      </c>
      <c r="CZ45" s="79">
        <f t="shared" si="69"/>
        <v>1</v>
      </c>
      <c r="DB45" s="83">
        <f t="shared" si="70"/>
        <v>1</v>
      </c>
      <c r="DC45" s="83">
        <f t="shared" si="71"/>
        <v>1</v>
      </c>
      <c r="DD45" s="83">
        <f t="shared" si="72"/>
        <v>1</v>
      </c>
      <c r="DE45" s="83">
        <f t="shared" si="73"/>
        <v>1</v>
      </c>
      <c r="DF45" s="83">
        <f t="shared" si="74"/>
        <v>1</v>
      </c>
      <c r="DG45" s="83">
        <f t="shared" si="75"/>
        <v>1</v>
      </c>
      <c r="DH45" s="83">
        <f t="shared" si="76"/>
        <v>1</v>
      </c>
      <c r="DI45" s="83">
        <f t="shared" si="77"/>
        <v>1</v>
      </c>
      <c r="DJ45" s="83">
        <f t="shared" si="78"/>
        <v>1</v>
      </c>
      <c r="DK45" s="83">
        <f t="shared" si="79"/>
        <v>1</v>
      </c>
      <c r="DL45" s="83">
        <f t="shared" si="80"/>
        <v>1</v>
      </c>
      <c r="DM45" s="83">
        <f t="shared" si="81"/>
        <v>1</v>
      </c>
      <c r="DO45" s="83">
        <f t="shared" si="19"/>
        <v>1</v>
      </c>
      <c r="DP45" s="83">
        <f t="shared" si="20"/>
        <v>1</v>
      </c>
      <c r="DQ45" s="83">
        <f t="shared" si="21"/>
        <v>1</v>
      </c>
      <c r="DR45" s="83">
        <f t="shared" si="22"/>
        <v>1</v>
      </c>
      <c r="DS45" s="83">
        <f t="shared" si="23"/>
        <v>1</v>
      </c>
      <c r="DT45" s="83">
        <f t="shared" si="24"/>
        <v>1</v>
      </c>
      <c r="DU45" s="83">
        <f t="shared" si="25"/>
        <v>1</v>
      </c>
      <c r="DV45" s="83">
        <f t="shared" si="26"/>
        <v>1</v>
      </c>
      <c r="DW45" s="83">
        <f t="shared" si="27"/>
        <v>1</v>
      </c>
      <c r="DX45" s="83">
        <f t="shared" si="28"/>
        <v>1</v>
      </c>
      <c r="DY45" s="83">
        <f t="shared" si="29"/>
        <v>1</v>
      </c>
      <c r="DZ45" s="83">
        <f t="shared" si="30"/>
        <v>1</v>
      </c>
      <c r="EB45" s="115"/>
      <c r="EC45" s="36">
        <f t="shared" si="82"/>
        <v>0</v>
      </c>
      <c r="ED45" s="36">
        <f t="shared" si="95"/>
        <v>0</v>
      </c>
      <c r="EE45" s="36">
        <f t="shared" si="96"/>
        <v>0</v>
      </c>
      <c r="EF45" s="36">
        <f t="shared" si="97"/>
        <v>0</v>
      </c>
      <c r="EG45" s="36">
        <f t="shared" si="98"/>
        <v>0</v>
      </c>
      <c r="EH45" s="36">
        <f t="shared" si="99"/>
        <v>0</v>
      </c>
      <c r="EI45" s="36">
        <f t="shared" si="100"/>
        <v>0</v>
      </c>
      <c r="EJ45" s="36">
        <f t="shared" si="101"/>
        <v>0</v>
      </c>
      <c r="EK45" s="36">
        <f t="shared" si="102"/>
        <v>0</v>
      </c>
      <c r="EL45" s="36">
        <f t="shared" si="103"/>
        <v>0</v>
      </c>
      <c r="EM45" s="36">
        <f t="shared" si="104"/>
        <v>0</v>
      </c>
      <c r="EO45" s="115"/>
      <c r="EP45" s="36">
        <f t="shared" si="83"/>
        <v>0</v>
      </c>
      <c r="EQ45" s="36">
        <f t="shared" si="84"/>
        <v>0</v>
      </c>
      <c r="ER45" s="36">
        <f t="shared" si="85"/>
        <v>0</v>
      </c>
      <c r="ES45" s="36">
        <f t="shared" si="86"/>
        <v>0</v>
      </c>
      <c r="ET45" s="36">
        <f t="shared" si="87"/>
        <v>0</v>
      </c>
      <c r="EU45" s="36">
        <f t="shared" si="88"/>
        <v>0</v>
      </c>
      <c r="EV45" s="36">
        <f t="shared" si="89"/>
        <v>0</v>
      </c>
      <c r="EW45" s="36">
        <f t="shared" si="90"/>
        <v>0</v>
      </c>
      <c r="EX45" s="36">
        <f t="shared" si="91"/>
        <v>0</v>
      </c>
      <c r="EY45" s="36">
        <f t="shared" si="92"/>
        <v>0</v>
      </c>
      <c r="EZ45" s="36">
        <f t="shared" si="93"/>
        <v>0</v>
      </c>
    </row>
    <row r="46" spans="1:156" s="36" customFormat="1" ht="16" x14ac:dyDescent="0.2">
      <c r="A46" s="50"/>
      <c r="B46" s="56" t="s">
        <v>38</v>
      </c>
      <c r="C46" s="49" t="s">
        <v>94</v>
      </c>
      <c r="D46" s="57">
        <v>45511</v>
      </c>
      <c r="E46" s="57">
        <v>51500</v>
      </c>
      <c r="F46" s="58">
        <v>115000</v>
      </c>
      <c r="G46" s="56" t="s">
        <v>96</v>
      </c>
      <c r="H46" s="59">
        <v>509</v>
      </c>
      <c r="I46" s="59" t="s">
        <v>15</v>
      </c>
      <c r="J46" s="60">
        <v>0.2</v>
      </c>
      <c r="K46" s="60">
        <v>0.1</v>
      </c>
      <c r="L46" s="61"/>
      <c r="M46" s="62">
        <f t="shared" si="13"/>
        <v>1</v>
      </c>
      <c r="N46" s="63">
        <f t="shared" si="14"/>
        <v>9583.3333333333339</v>
      </c>
      <c r="O46" s="63">
        <f t="shared" si="15"/>
        <v>958.33333333333348</v>
      </c>
      <c r="P46" s="63">
        <f t="shared" si="16"/>
        <v>1916.666666666667</v>
      </c>
      <c r="Q46" s="63">
        <f t="shared" si="33"/>
        <v>12458.33</v>
      </c>
      <c r="R46" s="111"/>
      <c r="S46" s="64">
        <f>ROUND(IF(AND($D46&lt;S$10,$E46&gt;S$12),$Q46,IF(AND($D46&gt;=S$10,$D46&lt;=S$12),$Q46*(S$13+1-DAY($D46))/S$13,IF(AND($E46&gt;=S$10,$E46&lt;=S$12),$Q46*DAY($E46)/S$13,0))),2)</f>
        <v>12458.33</v>
      </c>
      <c r="T46" s="64">
        <f>ROUND(IF(AND($D46&lt;T$10,$E46&gt;T$12),$Q46,IF(AND($D46&gt;=T$10,$D46&lt;=T$12),$Q46*(T$13+1-DAY($D46))/T$13,IF(AND($E46&gt;=T$10,$E46&lt;=T$12),$Q46*DAY($E46)/T$13,0))),2)</f>
        <v>12458.33</v>
      </c>
      <c r="U46" s="64">
        <f>ROUND(IF(AND($D46&lt;U$10,$E46&gt;U$12),$Q46,IF(AND($D46&gt;=U$10,$D46&lt;=U$12),$Q46*(U$13+1-DAY($D46))/U$13,IF(AND($E46&gt;=U$10,$E46&lt;=U$12),$Q46*DAY($E46)/U$13,0))),2)</f>
        <v>12458.33</v>
      </c>
      <c r="V46" s="64">
        <f>ROUND(IF(AND($D46&lt;V$10,$E46&gt;V$12),$Q46,IF(AND($D46&gt;=V$10,$D46&lt;=V$12),$Q46*(V$13+1-DAY($D46))/V$13,IF(AND($E46&gt;=V$10,$E46&lt;=V$12),$Q46*DAY($E46)/V$13,0))),2)</f>
        <v>12458.33</v>
      </c>
      <c r="W46" s="64">
        <f>ROUND(IF(AND($D46&lt;W$10,$E46&gt;W$12),$Q46,IF(AND($D46&gt;=W$10,$D46&lt;=W$12),$Q46*(W$13+1-DAY($D46))/W$13,IF(AND($E46&gt;=W$10,$E46&lt;=W$12),$Q46*DAY($E46)/W$13,0))),2)</f>
        <v>12458.33</v>
      </c>
      <c r="X46" s="64">
        <f>ROUND(IF(AND($D46&lt;X$10,$E46&gt;X$12),$Q46,IF(AND($D46&gt;=X$10,$D46&lt;=X$12),$Q46*(X$13+1-DAY($D46))/X$13,IF(AND($E46&gt;=X$10,$E46&lt;=X$12),$Q46*DAY($E46)/X$13,0))),2)</f>
        <v>12458.33</v>
      </c>
      <c r="Y46" s="64">
        <f>ROUND(IF(AND($D46&lt;Y$10,$E46&gt;Y$12),$Q46,IF(AND($D46&gt;=Y$10,$D46&lt;=Y$12),$Q46*(Y$13+1-DAY($D46))/Y$13,IF(AND($E46&gt;=Y$10,$E46&lt;=Y$12),$Q46*DAY($E46)/Y$13,0))),2)</f>
        <v>12458.33</v>
      </c>
      <c r="Z46" s="64">
        <f>ROUND(IF(AND($D46&lt;Z$10,$E46&gt;Z$12),$Q46,IF(AND($D46&gt;=Z$10,$D46&lt;=Z$12),$Q46*(Z$13+1-DAY($D46))/Z$13,IF(AND($E46&gt;=Z$10,$E46&lt;=Z$12),$Q46*DAY($E46)/Z$13,0))),2)</f>
        <v>12458.33</v>
      </c>
      <c r="AA46" s="64">
        <f>ROUND(IF(AND($D46&lt;AA$10,$E46&gt;AA$12),$Q46,IF(AND($D46&gt;=AA$10,$D46&lt;=AA$12),$Q46*(AA$13+1-DAY($D46))/AA$13,IF(AND($E46&gt;=AA$10,$E46&lt;=AA$12),$Q46*DAY($E46)/AA$13,0))),2)</f>
        <v>12458.33</v>
      </c>
      <c r="AB46" s="64">
        <f>ROUND(IF(AND($D46&lt;AB$10,$E46&gt;AB$12),$Q46,IF(AND($D46&gt;=AB$10,$D46&lt;=AB$12),$Q46*(AB$13+1-DAY($D46))/AB$13,IF(AND($E46&gt;=AB$10,$E46&lt;=AB$12),$Q46*DAY($E46)/AB$13,0))),2)</f>
        <v>12458.33</v>
      </c>
      <c r="AC46" s="64">
        <f>ROUND(IF(AND($D46&lt;AC$10,$E46&gt;AC$12),$Q46,IF(AND($D46&gt;=AC$10,$D46&lt;=AC$12),$Q46*(AC$13+1-DAY($D46))/AC$13,IF(AND($E46&gt;=AC$10,$E46&lt;=AC$12),$Q46*DAY($E46)/AC$13,0))),2)</f>
        <v>12458.33</v>
      </c>
      <c r="AD46" s="64">
        <f>ROUND(IF(AND($D46&lt;AD$10,$E46&gt;AD$12),$Q46,IF(AND($D46&gt;=AD$10,$D46&lt;=AD$12),$Q46*(AD$13+1-DAY($D46))/AD$13,IF(AND($E46&gt;=AD$10,$E46&lt;=AD$12),$Q46*DAY($E46)/AD$13,0))),2)</f>
        <v>12458.33</v>
      </c>
      <c r="AE46" s="64">
        <f>ROUND(IF(AND($D46&lt;AE$10,$E46&gt;AE$12),$Q46,IF(AND($D46&gt;=AE$10,$D46&lt;=AE$12),$Q46*(AE$13+1-DAY($D46))/AE$13,IF(AND($E46&gt;=AE$10,$E46&lt;=AE$12),$Q46*DAY($E46)/AE$13,0))),2)</f>
        <v>12458.33</v>
      </c>
      <c r="AF46" s="64">
        <f>ROUND(IF(AND($D46&lt;AF$10,$E46&gt;AF$12),$Q46,IF(AND($D46&gt;=AF$10,$D46&lt;=AF$12),$Q46*(AF$13+1-DAY($D46))/AF$13,IF(AND($E46&gt;=AF$10,$E46&lt;=AF$12),$Q46*DAY($E46)/AF$13,0))),2)</f>
        <v>12458.33</v>
      </c>
      <c r="AG46" s="64">
        <f>ROUND(IF(AND($D46&lt;AG$10,$E46&gt;AG$12),$Q46,IF(AND($D46&gt;=AG$10,$D46&lt;=AG$12),$Q46*(AG$13+1-DAY($D46))/AG$13,IF(AND($E46&gt;=AG$10,$E46&lt;=AG$12),$Q46*DAY($E46)/AG$13,0))),2)</f>
        <v>12458.33</v>
      </c>
      <c r="AH46" s="64">
        <f>ROUND(IF(AND($D46&lt;AH$10,$E46&gt;AH$12),$Q46,IF(AND($D46&gt;=AH$10,$D46&lt;=AH$12),$Q46*(AH$13+1-DAY($D46))/AH$13,IF(AND($E46&gt;=AH$10,$E46&lt;=AH$12),$Q46*DAY($E46)/AH$13,0))),2)</f>
        <v>12458.33</v>
      </c>
      <c r="AI46" s="64">
        <f>ROUND(IF(AND($D46&lt;AI$10,$E46&gt;AI$12),$Q46,IF(AND($D46&gt;=AI$10,$D46&lt;=AI$12),$Q46*(AI$13+1-DAY($D46))/AI$13,IF(AND($E46&gt;=AI$10,$E46&lt;=AI$12),$Q46*DAY($E46)/AI$13,0))),2)</f>
        <v>12458.33</v>
      </c>
      <c r="AJ46" s="64">
        <f>ROUND(IF(AND($D46&lt;AJ$10,$E46&gt;AJ$12),$Q46,IF(AND($D46&gt;=AJ$10,$D46&lt;=AJ$12),$Q46*(AJ$13+1-DAY($D46))/AJ$13,IF(AND($E46&gt;=AJ$10,$E46&lt;=AJ$12),$Q46*DAY($E46)/AJ$13,0))),2)</f>
        <v>12458.33</v>
      </c>
      <c r="AK46" s="64">
        <f>ROUND(IF(AND($D46&lt;AK$10,$E46&gt;AK$12),$Q46,IF(AND($D46&gt;=AK$10,$D46&lt;=AK$12),$Q46*(AK$13+1-DAY($D46))/AK$13,IF(AND($E46&gt;=AK$10,$E46&lt;=AK$12),$Q46*DAY($E46)/AK$13,0))),2)</f>
        <v>12458.33</v>
      </c>
      <c r="AL46" s="64">
        <f>ROUND(IF(AND($D46&lt;AL$10,$E46&gt;AL$12),$Q46,IF(AND($D46&gt;=AL$10,$D46&lt;=AL$12),$Q46*(AL$13+1-DAY($D46))/AL$13,IF(AND($E46&gt;=AL$10,$E46&lt;=AL$12),$Q46*DAY($E46)/AL$13,0))),2)</f>
        <v>12458.33</v>
      </c>
      <c r="AM46" s="64">
        <f>ROUND(IF(AND($D46&lt;AM$10,$E46&gt;AM$12),$Q46,IF(AND($D46&gt;=AM$10,$D46&lt;=AM$12),$Q46*(AM$13+1-DAY($D46))/AM$13,IF(AND($E46&gt;=AM$10,$E46&lt;=AM$12),$Q46*DAY($E46)/AM$13,0))),2)</f>
        <v>12458.33</v>
      </c>
      <c r="AN46" s="64">
        <f>ROUND(IF(AND($D46&lt;AN$10,$E46&gt;AN$12),$Q46,IF(AND($D46&gt;=AN$10,$D46&lt;=AN$12),$Q46*(AN$13+1-DAY($D46))/AN$13,IF(AND($E46&gt;=AN$10,$E46&lt;=AN$12),$Q46*DAY($E46)/AN$13,0))),2)</f>
        <v>12458.33</v>
      </c>
      <c r="AO46" s="64">
        <f>ROUND(IF(AND($D46&lt;AO$10,$E46&gt;AO$12),$Q46,IF(AND($D46&gt;=AO$10,$D46&lt;=AO$12),$Q46*(AO$13+1-DAY($D46))/AO$13,IF(AND($E46&gt;=AO$10,$E46&lt;=AO$12),$Q46*DAY($E46)/AO$13,0))),2)</f>
        <v>12458.33</v>
      </c>
      <c r="AP46" s="64">
        <f>ROUND(IF(AND($D46&lt;AP$10,$E46&gt;AP$12),$Q46,IF(AND($D46&gt;=AP$10,$D46&lt;=AP$12),$Q46*(AP$13+1-DAY($D46))/AP$13,IF(AND($E46&gt;=AP$10,$E46&lt;=AP$12),$Q46*DAY($E46)/AP$13,0))),2)</f>
        <v>12458.33</v>
      </c>
      <c r="AQ46" s="64">
        <f>ROUND(IF(AND($D46&lt;AQ$10,$E46&gt;AQ$12),$Q46,IF(AND($D46&gt;=AQ$10,$D46&lt;=AQ$12),$Q46*(AQ$13+1-DAY($D46))/AQ$13,IF(AND($E46&gt;=AQ$10,$E46&lt;=AQ$12),$Q46*DAY($E46)/AQ$13,0))),2)</f>
        <v>12458.33</v>
      </c>
      <c r="AR46" s="64">
        <f>ROUND(IF(AND($D46&lt;AR$10,$E46&gt;AR$12),$Q46,IF(AND($D46&gt;=AR$10,$D46&lt;=AR$12),$Q46*(AR$13+1-DAY($D46))/AR$13,IF(AND($E46&gt;=AR$10,$E46&lt;=AR$12),$Q46*DAY($E46)/AR$13,0))),2)</f>
        <v>12458.33</v>
      </c>
      <c r="AS46" s="64">
        <f>ROUND(IF(AND($D46&lt;AS$10,$E46&gt;AS$12),$Q46,IF(AND($D46&gt;=AS$10,$D46&lt;=AS$12),$Q46*(AS$13+1-DAY($D46))/AS$13,IF(AND($E46&gt;=AS$10,$E46&lt;=AS$12),$Q46*DAY($E46)/AS$13,0))),2)</f>
        <v>12458.33</v>
      </c>
      <c r="AT46" s="64">
        <f>ROUND(IF(AND($D46&lt;AT$10,$E46&gt;AT$12),$Q46,IF(AND($D46&gt;=AT$10,$D46&lt;=AT$12),$Q46*(AT$13+1-DAY($D46))/AT$13,IF(AND($E46&gt;=AT$10,$E46&lt;=AT$12),$Q46*DAY($E46)/AT$13,0))),2)</f>
        <v>12458.33</v>
      </c>
      <c r="AU46" s="64">
        <f>ROUND(IF(AND($D46&lt;AU$10,$E46&gt;AU$12),$Q46,IF(AND($D46&gt;=AU$10,$D46&lt;=AU$12),$Q46*(AU$13+1-DAY($D46))/AU$13,IF(AND($E46&gt;=AU$10,$E46&lt;=AU$12),$Q46*DAY($E46)/AU$13,0))),2)</f>
        <v>12458.33</v>
      </c>
      <c r="AV46" s="64">
        <f>ROUND(IF(AND($D46&lt;AV$10,$E46&gt;AV$12),$Q46,IF(AND($D46&gt;=AV$10,$D46&lt;=AV$12),$Q46*(AV$13+1-DAY($D46))/AV$13,IF(AND($E46&gt;=AV$10,$E46&lt;=AV$12),$Q46*DAY($E46)/AV$13,0))),2)</f>
        <v>12458.33</v>
      </c>
      <c r="AW46" s="64">
        <f>ROUND(IF(AND($D46&lt;AW$10,$E46&gt;AW$12),$Q46,IF(AND($D46&gt;=AW$10,$D46&lt;=AW$12),$Q46*(AW$13+1-DAY($D46))/AW$13,IF(AND($E46&gt;=AW$10,$E46&lt;=AW$12),$Q46*DAY($E46)/AW$13,0))),2)</f>
        <v>12458.33</v>
      </c>
      <c r="AX46" s="64">
        <f>ROUND(IF(AND($D46&lt;AX$10,$E46&gt;AX$12),$Q46,IF(AND($D46&gt;=AX$10,$D46&lt;=AX$12),$Q46*(AX$13+1-DAY($D46))/AX$13,IF(AND($E46&gt;=AX$10,$E46&lt;=AX$12),$Q46*DAY($E46)/AX$13,0))),2)</f>
        <v>12458.33</v>
      </c>
      <c r="AY46" s="64">
        <f>ROUND(IF(AND($D46&lt;AY$10,$E46&gt;AY$12),$Q46,IF(AND($D46&gt;=AY$10,$D46&lt;=AY$12),$Q46*(AY$13+1-DAY($D46))/AY$13,IF(AND($E46&gt;=AY$10,$E46&lt;=AY$12),$Q46*DAY($E46)/AY$13,0))),2)</f>
        <v>12458.33</v>
      </c>
      <c r="AZ46" s="64">
        <f>ROUND(IF(AND($D46&lt;AZ$10,$E46&gt;AZ$12),$Q46,IF(AND($D46&gt;=AZ$10,$D46&lt;=AZ$12),$Q46*(AZ$13+1-DAY($D46))/AZ$13,IF(AND($E46&gt;=AZ$10,$E46&lt;=AZ$12),$Q46*DAY($E46)/AZ$13,0))),2)</f>
        <v>12458.33</v>
      </c>
      <c r="BA46" s="64">
        <f>ROUND(IF(AND($D46&lt;BA$10,$E46&gt;BA$12),$Q46,IF(AND($D46&gt;=BA$10,$D46&lt;=BA$12),$Q46*(BA$13+1-DAY($D46))/BA$13,IF(AND($E46&gt;=BA$10,$E46&lt;=BA$12),$Q46*DAY($E46)/BA$13,0))),2)</f>
        <v>12458.33</v>
      </c>
      <c r="BB46" s="64">
        <f>ROUND(IF(AND($D46&lt;BB$10,$E46&gt;BB$12),$Q46,IF(AND($D46&gt;=BB$10,$D46&lt;=BB$12),$Q46*(BB$13+1-DAY($D46))/BB$13,IF(AND($E46&gt;=BB$10,$E46&lt;=BB$12),$Q46*DAY($E46)/BB$13,0))),2)</f>
        <v>12458.33</v>
      </c>
      <c r="BC46" s="108"/>
      <c r="BD46" s="64">
        <f t="shared" si="105"/>
        <v>37374.99</v>
      </c>
      <c r="BE46" s="64">
        <f t="shared" si="105"/>
        <v>37374.99</v>
      </c>
      <c r="BF46" s="64">
        <f t="shared" si="105"/>
        <v>37374.99</v>
      </c>
      <c r="BG46" s="64">
        <f t="shared" si="105"/>
        <v>37374.99</v>
      </c>
      <c r="BH46" s="64">
        <f t="shared" si="105"/>
        <v>37374.99</v>
      </c>
      <c r="BI46" s="64">
        <f t="shared" si="105"/>
        <v>37374.99</v>
      </c>
      <c r="BJ46" s="64">
        <f t="shared" si="105"/>
        <v>37374.99</v>
      </c>
      <c r="BK46" s="64">
        <f t="shared" si="105"/>
        <v>37374.99</v>
      </c>
      <c r="BL46" s="64">
        <f t="shared" si="105"/>
        <v>37374.99</v>
      </c>
      <c r="BM46" s="64">
        <f t="shared" si="105"/>
        <v>37374.99</v>
      </c>
      <c r="BN46" s="64">
        <f t="shared" si="105"/>
        <v>37374.99</v>
      </c>
      <c r="BO46" s="64">
        <f t="shared" si="105"/>
        <v>37374.99</v>
      </c>
      <c r="BP46" s="65"/>
      <c r="BQ46" s="79">
        <f t="shared" si="34"/>
        <v>1</v>
      </c>
      <c r="BR46" s="79">
        <f t="shared" si="35"/>
        <v>1</v>
      </c>
      <c r="BS46" s="79">
        <f t="shared" si="36"/>
        <v>1</v>
      </c>
      <c r="BT46" s="79">
        <f t="shared" si="37"/>
        <v>1</v>
      </c>
      <c r="BU46" s="79">
        <f t="shared" si="38"/>
        <v>1</v>
      </c>
      <c r="BV46" s="79">
        <f t="shared" si="39"/>
        <v>1</v>
      </c>
      <c r="BW46" s="79">
        <f t="shared" si="40"/>
        <v>1</v>
      </c>
      <c r="BX46" s="79">
        <f t="shared" si="41"/>
        <v>1</v>
      </c>
      <c r="BY46" s="79">
        <f t="shared" si="42"/>
        <v>1</v>
      </c>
      <c r="BZ46" s="79">
        <f t="shared" si="43"/>
        <v>1</v>
      </c>
      <c r="CA46" s="79">
        <f t="shared" si="44"/>
        <v>1</v>
      </c>
      <c r="CB46" s="79">
        <f t="shared" si="45"/>
        <v>1</v>
      </c>
      <c r="CC46" s="79">
        <f t="shared" si="46"/>
        <v>1</v>
      </c>
      <c r="CD46" s="79">
        <f t="shared" si="47"/>
        <v>1</v>
      </c>
      <c r="CE46" s="79">
        <f t="shared" si="48"/>
        <v>1</v>
      </c>
      <c r="CF46" s="79">
        <f t="shared" si="49"/>
        <v>1</v>
      </c>
      <c r="CG46" s="79">
        <f t="shared" si="50"/>
        <v>1</v>
      </c>
      <c r="CH46" s="79">
        <f t="shared" si="51"/>
        <v>1</v>
      </c>
      <c r="CI46" s="79">
        <f t="shared" si="52"/>
        <v>1</v>
      </c>
      <c r="CJ46" s="79">
        <f t="shared" si="53"/>
        <v>1</v>
      </c>
      <c r="CK46" s="79">
        <f t="shared" si="54"/>
        <v>1</v>
      </c>
      <c r="CL46" s="79">
        <f t="shared" si="55"/>
        <v>1</v>
      </c>
      <c r="CM46" s="79">
        <f t="shared" si="56"/>
        <v>1</v>
      </c>
      <c r="CN46" s="79">
        <f t="shared" si="57"/>
        <v>1</v>
      </c>
      <c r="CO46" s="79">
        <f t="shared" si="58"/>
        <v>1</v>
      </c>
      <c r="CP46" s="79">
        <f t="shared" si="59"/>
        <v>1</v>
      </c>
      <c r="CQ46" s="79">
        <f t="shared" si="60"/>
        <v>1</v>
      </c>
      <c r="CR46" s="79">
        <f t="shared" si="61"/>
        <v>1</v>
      </c>
      <c r="CS46" s="79">
        <f t="shared" si="62"/>
        <v>1</v>
      </c>
      <c r="CT46" s="79">
        <f t="shared" si="63"/>
        <v>1</v>
      </c>
      <c r="CU46" s="79">
        <f t="shared" si="64"/>
        <v>1</v>
      </c>
      <c r="CV46" s="79">
        <f t="shared" si="65"/>
        <v>1</v>
      </c>
      <c r="CW46" s="79">
        <f t="shared" si="66"/>
        <v>1</v>
      </c>
      <c r="CX46" s="79">
        <f t="shared" si="67"/>
        <v>1</v>
      </c>
      <c r="CY46" s="79">
        <f t="shared" si="68"/>
        <v>1</v>
      </c>
      <c r="CZ46" s="79">
        <f t="shared" si="69"/>
        <v>1</v>
      </c>
      <c r="DB46" s="83">
        <f t="shared" si="70"/>
        <v>1</v>
      </c>
      <c r="DC46" s="83">
        <f t="shared" si="71"/>
        <v>1</v>
      </c>
      <c r="DD46" s="83">
        <f t="shared" si="72"/>
        <v>1</v>
      </c>
      <c r="DE46" s="83">
        <f t="shared" si="73"/>
        <v>1</v>
      </c>
      <c r="DF46" s="83">
        <f t="shared" si="74"/>
        <v>1</v>
      </c>
      <c r="DG46" s="83">
        <f t="shared" si="75"/>
        <v>1</v>
      </c>
      <c r="DH46" s="83">
        <f t="shared" si="76"/>
        <v>1</v>
      </c>
      <c r="DI46" s="83">
        <f t="shared" si="77"/>
        <v>1</v>
      </c>
      <c r="DJ46" s="83">
        <f t="shared" si="78"/>
        <v>1</v>
      </c>
      <c r="DK46" s="83">
        <f t="shared" si="79"/>
        <v>1</v>
      </c>
      <c r="DL46" s="83">
        <f t="shared" si="80"/>
        <v>1</v>
      </c>
      <c r="DM46" s="83">
        <f t="shared" si="81"/>
        <v>1</v>
      </c>
      <c r="DO46" s="83">
        <f t="shared" si="19"/>
        <v>1</v>
      </c>
      <c r="DP46" s="83">
        <f t="shared" si="20"/>
        <v>1</v>
      </c>
      <c r="DQ46" s="83">
        <f t="shared" si="21"/>
        <v>1</v>
      </c>
      <c r="DR46" s="83">
        <f t="shared" si="22"/>
        <v>1</v>
      </c>
      <c r="DS46" s="83">
        <f t="shared" si="23"/>
        <v>1</v>
      </c>
      <c r="DT46" s="83">
        <f t="shared" si="24"/>
        <v>1</v>
      </c>
      <c r="DU46" s="83">
        <f t="shared" si="25"/>
        <v>1</v>
      </c>
      <c r="DV46" s="83">
        <f t="shared" si="26"/>
        <v>1</v>
      </c>
      <c r="DW46" s="83">
        <f t="shared" si="27"/>
        <v>1</v>
      </c>
      <c r="DX46" s="83">
        <f t="shared" si="28"/>
        <v>1</v>
      </c>
      <c r="DY46" s="83">
        <f t="shared" si="29"/>
        <v>1</v>
      </c>
      <c r="DZ46" s="83">
        <f t="shared" si="30"/>
        <v>1</v>
      </c>
      <c r="EB46" s="115"/>
      <c r="EC46" s="36">
        <f t="shared" si="82"/>
        <v>0</v>
      </c>
      <c r="ED46" s="36">
        <f t="shared" si="95"/>
        <v>0</v>
      </c>
      <c r="EE46" s="36">
        <f t="shared" si="96"/>
        <v>0</v>
      </c>
      <c r="EF46" s="36">
        <f t="shared" si="97"/>
        <v>0</v>
      </c>
      <c r="EG46" s="36">
        <f t="shared" si="98"/>
        <v>0</v>
      </c>
      <c r="EH46" s="36">
        <f t="shared" si="99"/>
        <v>0</v>
      </c>
      <c r="EI46" s="36">
        <f t="shared" si="100"/>
        <v>0</v>
      </c>
      <c r="EJ46" s="36">
        <f t="shared" si="101"/>
        <v>0</v>
      </c>
      <c r="EK46" s="36">
        <f t="shared" si="102"/>
        <v>0</v>
      </c>
      <c r="EL46" s="36">
        <f t="shared" si="103"/>
        <v>0</v>
      </c>
      <c r="EM46" s="36">
        <f t="shared" si="104"/>
        <v>0</v>
      </c>
      <c r="EO46" s="115"/>
      <c r="EP46" s="36">
        <f t="shared" si="83"/>
        <v>0</v>
      </c>
      <c r="EQ46" s="36">
        <f t="shared" si="84"/>
        <v>0</v>
      </c>
      <c r="ER46" s="36">
        <f t="shared" si="85"/>
        <v>0</v>
      </c>
      <c r="ES46" s="36">
        <f t="shared" si="86"/>
        <v>0</v>
      </c>
      <c r="ET46" s="36">
        <f t="shared" si="87"/>
        <v>0</v>
      </c>
      <c r="EU46" s="36">
        <f t="shared" si="88"/>
        <v>0</v>
      </c>
      <c r="EV46" s="36">
        <f t="shared" si="89"/>
        <v>0</v>
      </c>
      <c r="EW46" s="36">
        <f t="shared" si="90"/>
        <v>0</v>
      </c>
      <c r="EX46" s="36">
        <f t="shared" si="91"/>
        <v>0</v>
      </c>
      <c r="EY46" s="36">
        <f t="shared" si="92"/>
        <v>0</v>
      </c>
      <c r="EZ46" s="36">
        <f t="shared" si="93"/>
        <v>0</v>
      </c>
    </row>
    <row r="47" spans="1:156" s="36" customFormat="1" ht="16" x14ac:dyDescent="0.2">
      <c r="A47" s="50"/>
      <c r="B47" s="56" t="s">
        <v>20</v>
      </c>
      <c r="C47" s="49" t="s">
        <v>14</v>
      </c>
      <c r="D47" s="57">
        <v>45549</v>
      </c>
      <c r="E47" s="57">
        <v>51500</v>
      </c>
      <c r="F47" s="58">
        <v>75000</v>
      </c>
      <c r="G47" s="56" t="s">
        <v>85</v>
      </c>
      <c r="H47" s="59">
        <v>812</v>
      </c>
      <c r="I47" s="59" t="s">
        <v>15</v>
      </c>
      <c r="J47" s="60">
        <v>0.2</v>
      </c>
      <c r="K47" s="60">
        <v>0.1</v>
      </c>
      <c r="L47" s="61"/>
      <c r="M47" s="62">
        <f t="shared" si="13"/>
        <v>1</v>
      </c>
      <c r="N47" s="63">
        <f t="shared" si="14"/>
        <v>6250</v>
      </c>
      <c r="O47" s="63">
        <f t="shared" si="15"/>
        <v>625</v>
      </c>
      <c r="P47" s="63">
        <f t="shared" si="16"/>
        <v>1250</v>
      </c>
      <c r="Q47" s="63">
        <f t="shared" si="33"/>
        <v>8125</v>
      </c>
      <c r="R47" s="111"/>
      <c r="S47" s="64">
        <f>ROUND(IF(AND($D47&lt;S$10,$E47&gt;S$12),$Q47,IF(AND($D47&gt;=S$10,$D47&lt;=S$12),$Q47*(S$13+1-DAY($D47))/S$13,IF(AND($E47&gt;=S$10,$E47&lt;=S$12),$Q47*DAY($E47)/S$13,0))),2)</f>
        <v>8125</v>
      </c>
      <c r="T47" s="64">
        <f>ROUND(IF(AND($D47&lt;T$10,$E47&gt;T$12),$Q47,IF(AND($D47&gt;=T$10,$D47&lt;=T$12),$Q47*(T$13+1-DAY($D47))/T$13,IF(AND($E47&gt;=T$10,$E47&lt;=T$12),$Q47*DAY($E47)/T$13,0))),2)</f>
        <v>8125</v>
      </c>
      <c r="U47" s="64">
        <f>ROUND(IF(AND($D47&lt;U$10,$E47&gt;U$12),$Q47,IF(AND($D47&gt;=U$10,$D47&lt;=U$12),$Q47*(U$13+1-DAY($D47))/U$13,IF(AND($E47&gt;=U$10,$E47&lt;=U$12),$Q47*DAY($E47)/U$13,0))),2)</f>
        <v>8125</v>
      </c>
      <c r="V47" s="64">
        <f>ROUND(IF(AND($D47&lt;V$10,$E47&gt;V$12),$Q47,IF(AND($D47&gt;=V$10,$D47&lt;=V$12),$Q47*(V$13+1-DAY($D47))/V$13,IF(AND($E47&gt;=V$10,$E47&lt;=V$12),$Q47*DAY($E47)/V$13,0))),2)</f>
        <v>8125</v>
      </c>
      <c r="W47" s="64">
        <f>ROUND(IF(AND($D47&lt;W$10,$E47&gt;W$12),$Q47,IF(AND($D47&gt;=W$10,$D47&lt;=W$12),$Q47*(W$13+1-DAY($D47))/W$13,IF(AND($E47&gt;=W$10,$E47&lt;=W$12),$Q47*DAY($E47)/W$13,0))),2)</f>
        <v>8125</v>
      </c>
      <c r="X47" s="64">
        <f>ROUND(IF(AND($D47&lt;X$10,$E47&gt;X$12),$Q47,IF(AND($D47&gt;=X$10,$D47&lt;=X$12),$Q47*(X$13+1-DAY($D47))/X$13,IF(AND($E47&gt;=X$10,$E47&lt;=X$12),$Q47*DAY($E47)/X$13,0))),2)</f>
        <v>8125</v>
      </c>
      <c r="Y47" s="64">
        <f>ROUND(IF(AND($D47&lt;Y$10,$E47&gt;Y$12),$Q47,IF(AND($D47&gt;=Y$10,$D47&lt;=Y$12),$Q47*(Y$13+1-DAY($D47))/Y$13,IF(AND($E47&gt;=Y$10,$E47&lt;=Y$12),$Q47*DAY($E47)/Y$13,0))),2)</f>
        <v>8125</v>
      </c>
      <c r="Z47" s="64">
        <f>ROUND(IF(AND($D47&lt;Z$10,$E47&gt;Z$12),$Q47,IF(AND($D47&gt;=Z$10,$D47&lt;=Z$12),$Q47*(Z$13+1-DAY($D47))/Z$13,IF(AND($E47&gt;=Z$10,$E47&lt;=Z$12),$Q47*DAY($E47)/Z$13,0))),2)</f>
        <v>8125</v>
      </c>
      <c r="AA47" s="64">
        <f>ROUND(IF(AND($D47&lt;AA$10,$E47&gt;AA$12),$Q47,IF(AND($D47&gt;=AA$10,$D47&lt;=AA$12),$Q47*(AA$13+1-DAY($D47))/AA$13,IF(AND($E47&gt;=AA$10,$E47&lt;=AA$12),$Q47*DAY($E47)/AA$13,0))),2)</f>
        <v>8125</v>
      </c>
      <c r="AB47" s="64">
        <f>ROUND(IF(AND($D47&lt;AB$10,$E47&gt;AB$12),$Q47,IF(AND($D47&gt;=AB$10,$D47&lt;=AB$12),$Q47*(AB$13+1-DAY($D47))/AB$13,IF(AND($E47&gt;=AB$10,$E47&lt;=AB$12),$Q47*DAY($E47)/AB$13,0))),2)</f>
        <v>8125</v>
      </c>
      <c r="AC47" s="64">
        <f>ROUND(IF(AND($D47&lt;AC$10,$E47&gt;AC$12),$Q47,IF(AND($D47&gt;=AC$10,$D47&lt;=AC$12),$Q47*(AC$13+1-DAY($D47))/AC$13,IF(AND($E47&gt;=AC$10,$E47&lt;=AC$12),$Q47*DAY($E47)/AC$13,0))),2)</f>
        <v>8125</v>
      </c>
      <c r="AD47" s="64">
        <f>ROUND(IF(AND($D47&lt;AD$10,$E47&gt;AD$12),$Q47,IF(AND($D47&gt;=AD$10,$D47&lt;=AD$12),$Q47*(AD$13+1-DAY($D47))/AD$13,IF(AND($E47&gt;=AD$10,$E47&lt;=AD$12),$Q47*DAY($E47)/AD$13,0))),2)</f>
        <v>8125</v>
      </c>
      <c r="AE47" s="64">
        <f>ROUND(IF(AND($D47&lt;AE$10,$E47&gt;AE$12),$Q47,IF(AND($D47&gt;=AE$10,$D47&lt;=AE$12),$Q47*(AE$13+1-DAY($D47))/AE$13,IF(AND($E47&gt;=AE$10,$E47&lt;=AE$12),$Q47*DAY($E47)/AE$13,0))),2)</f>
        <v>8125</v>
      </c>
      <c r="AF47" s="64">
        <f>ROUND(IF(AND($D47&lt;AF$10,$E47&gt;AF$12),$Q47,IF(AND($D47&gt;=AF$10,$D47&lt;=AF$12),$Q47*(AF$13+1-DAY($D47))/AF$13,IF(AND($E47&gt;=AF$10,$E47&lt;=AF$12),$Q47*DAY($E47)/AF$13,0))),2)</f>
        <v>8125</v>
      </c>
      <c r="AG47" s="64">
        <f>ROUND(IF(AND($D47&lt;AG$10,$E47&gt;AG$12),$Q47,IF(AND($D47&gt;=AG$10,$D47&lt;=AG$12),$Q47*(AG$13+1-DAY($D47))/AG$13,IF(AND($E47&gt;=AG$10,$E47&lt;=AG$12),$Q47*DAY($E47)/AG$13,0))),2)</f>
        <v>8125</v>
      </c>
      <c r="AH47" s="64">
        <f>ROUND(IF(AND($D47&lt;AH$10,$E47&gt;AH$12),$Q47,IF(AND($D47&gt;=AH$10,$D47&lt;=AH$12),$Q47*(AH$13+1-DAY($D47))/AH$13,IF(AND($E47&gt;=AH$10,$E47&lt;=AH$12),$Q47*DAY($E47)/AH$13,0))),2)</f>
        <v>8125</v>
      </c>
      <c r="AI47" s="64">
        <f>ROUND(IF(AND($D47&lt;AI$10,$E47&gt;AI$12),$Q47,IF(AND($D47&gt;=AI$10,$D47&lt;=AI$12),$Q47*(AI$13+1-DAY($D47))/AI$13,IF(AND($E47&gt;=AI$10,$E47&lt;=AI$12),$Q47*DAY($E47)/AI$13,0))),2)</f>
        <v>8125</v>
      </c>
      <c r="AJ47" s="64">
        <f>ROUND(IF(AND($D47&lt;AJ$10,$E47&gt;AJ$12),$Q47,IF(AND($D47&gt;=AJ$10,$D47&lt;=AJ$12),$Q47*(AJ$13+1-DAY($D47))/AJ$13,IF(AND($E47&gt;=AJ$10,$E47&lt;=AJ$12),$Q47*DAY($E47)/AJ$13,0))),2)</f>
        <v>8125</v>
      </c>
      <c r="AK47" s="64">
        <f>ROUND(IF(AND($D47&lt;AK$10,$E47&gt;AK$12),$Q47,IF(AND($D47&gt;=AK$10,$D47&lt;=AK$12),$Q47*(AK$13+1-DAY($D47))/AK$13,IF(AND($E47&gt;=AK$10,$E47&lt;=AK$12),$Q47*DAY($E47)/AK$13,0))),2)</f>
        <v>8125</v>
      </c>
      <c r="AL47" s="64">
        <f>ROUND(IF(AND($D47&lt;AL$10,$E47&gt;AL$12),$Q47,IF(AND($D47&gt;=AL$10,$D47&lt;=AL$12),$Q47*(AL$13+1-DAY($D47))/AL$13,IF(AND($E47&gt;=AL$10,$E47&lt;=AL$12),$Q47*DAY($E47)/AL$13,0))),2)</f>
        <v>8125</v>
      </c>
      <c r="AM47" s="64">
        <f>ROUND(IF(AND($D47&lt;AM$10,$E47&gt;AM$12),$Q47,IF(AND($D47&gt;=AM$10,$D47&lt;=AM$12),$Q47*(AM$13+1-DAY($D47))/AM$13,IF(AND($E47&gt;=AM$10,$E47&lt;=AM$12),$Q47*DAY($E47)/AM$13,0))),2)</f>
        <v>8125</v>
      </c>
      <c r="AN47" s="64">
        <f>ROUND(IF(AND($D47&lt;AN$10,$E47&gt;AN$12),$Q47,IF(AND($D47&gt;=AN$10,$D47&lt;=AN$12),$Q47*(AN$13+1-DAY($D47))/AN$13,IF(AND($E47&gt;=AN$10,$E47&lt;=AN$12),$Q47*DAY($E47)/AN$13,0))),2)</f>
        <v>8125</v>
      </c>
      <c r="AO47" s="64">
        <f>ROUND(IF(AND($D47&lt;AO$10,$E47&gt;AO$12),$Q47,IF(AND($D47&gt;=AO$10,$D47&lt;=AO$12),$Q47*(AO$13+1-DAY($D47))/AO$13,IF(AND($E47&gt;=AO$10,$E47&lt;=AO$12),$Q47*DAY($E47)/AO$13,0))),2)</f>
        <v>8125</v>
      </c>
      <c r="AP47" s="64">
        <f>ROUND(IF(AND($D47&lt;AP$10,$E47&gt;AP$12),$Q47,IF(AND($D47&gt;=AP$10,$D47&lt;=AP$12),$Q47*(AP$13+1-DAY($D47))/AP$13,IF(AND($E47&gt;=AP$10,$E47&lt;=AP$12),$Q47*DAY($E47)/AP$13,0))),2)</f>
        <v>8125</v>
      </c>
      <c r="AQ47" s="64">
        <f>ROUND(IF(AND($D47&lt;AQ$10,$E47&gt;AQ$12),$Q47,IF(AND($D47&gt;=AQ$10,$D47&lt;=AQ$12),$Q47*(AQ$13+1-DAY($D47))/AQ$13,IF(AND($E47&gt;=AQ$10,$E47&lt;=AQ$12),$Q47*DAY($E47)/AQ$13,0))),2)</f>
        <v>8125</v>
      </c>
      <c r="AR47" s="64">
        <f>ROUND(IF(AND($D47&lt;AR$10,$E47&gt;AR$12),$Q47,IF(AND($D47&gt;=AR$10,$D47&lt;=AR$12),$Q47*(AR$13+1-DAY($D47))/AR$13,IF(AND($E47&gt;=AR$10,$E47&lt;=AR$12),$Q47*DAY($E47)/AR$13,0))),2)</f>
        <v>8125</v>
      </c>
      <c r="AS47" s="64">
        <f>ROUND(IF(AND($D47&lt;AS$10,$E47&gt;AS$12),$Q47,IF(AND($D47&gt;=AS$10,$D47&lt;=AS$12),$Q47*(AS$13+1-DAY($D47))/AS$13,IF(AND($E47&gt;=AS$10,$E47&lt;=AS$12),$Q47*DAY($E47)/AS$13,0))),2)</f>
        <v>8125</v>
      </c>
      <c r="AT47" s="64">
        <f>ROUND(IF(AND($D47&lt;AT$10,$E47&gt;AT$12),$Q47,IF(AND($D47&gt;=AT$10,$D47&lt;=AT$12),$Q47*(AT$13+1-DAY($D47))/AT$13,IF(AND($E47&gt;=AT$10,$E47&lt;=AT$12),$Q47*DAY($E47)/AT$13,0))),2)</f>
        <v>8125</v>
      </c>
      <c r="AU47" s="64">
        <f>ROUND(IF(AND($D47&lt;AU$10,$E47&gt;AU$12),$Q47,IF(AND($D47&gt;=AU$10,$D47&lt;=AU$12),$Q47*(AU$13+1-DAY($D47))/AU$13,IF(AND($E47&gt;=AU$10,$E47&lt;=AU$12),$Q47*DAY($E47)/AU$13,0))),2)</f>
        <v>8125</v>
      </c>
      <c r="AV47" s="64">
        <f>ROUND(IF(AND($D47&lt;AV$10,$E47&gt;AV$12),$Q47,IF(AND($D47&gt;=AV$10,$D47&lt;=AV$12),$Q47*(AV$13+1-DAY($D47))/AV$13,IF(AND($E47&gt;=AV$10,$E47&lt;=AV$12),$Q47*DAY($E47)/AV$13,0))),2)</f>
        <v>8125</v>
      </c>
      <c r="AW47" s="64">
        <f>ROUND(IF(AND($D47&lt;AW$10,$E47&gt;AW$12),$Q47,IF(AND($D47&gt;=AW$10,$D47&lt;=AW$12),$Q47*(AW$13+1-DAY($D47))/AW$13,IF(AND($E47&gt;=AW$10,$E47&lt;=AW$12),$Q47*DAY($E47)/AW$13,0))),2)</f>
        <v>8125</v>
      </c>
      <c r="AX47" s="64">
        <f>ROUND(IF(AND($D47&lt;AX$10,$E47&gt;AX$12),$Q47,IF(AND($D47&gt;=AX$10,$D47&lt;=AX$12),$Q47*(AX$13+1-DAY($D47))/AX$13,IF(AND($E47&gt;=AX$10,$E47&lt;=AX$12),$Q47*DAY($E47)/AX$13,0))),2)</f>
        <v>8125</v>
      </c>
      <c r="AY47" s="64">
        <f>ROUND(IF(AND($D47&lt;AY$10,$E47&gt;AY$12),$Q47,IF(AND($D47&gt;=AY$10,$D47&lt;=AY$12),$Q47*(AY$13+1-DAY($D47))/AY$13,IF(AND($E47&gt;=AY$10,$E47&lt;=AY$12),$Q47*DAY($E47)/AY$13,0))),2)</f>
        <v>8125</v>
      </c>
      <c r="AZ47" s="64">
        <f>ROUND(IF(AND($D47&lt;AZ$10,$E47&gt;AZ$12),$Q47,IF(AND($D47&gt;=AZ$10,$D47&lt;=AZ$12),$Q47*(AZ$13+1-DAY($D47))/AZ$13,IF(AND($E47&gt;=AZ$10,$E47&lt;=AZ$12),$Q47*DAY($E47)/AZ$13,0))),2)</f>
        <v>8125</v>
      </c>
      <c r="BA47" s="64">
        <f>ROUND(IF(AND($D47&lt;BA$10,$E47&gt;BA$12),$Q47,IF(AND($D47&gt;=BA$10,$D47&lt;=BA$12),$Q47*(BA$13+1-DAY($D47))/BA$13,IF(AND($E47&gt;=BA$10,$E47&lt;=BA$12),$Q47*DAY($E47)/BA$13,0))),2)</f>
        <v>8125</v>
      </c>
      <c r="BB47" s="64">
        <f>ROUND(IF(AND($D47&lt;BB$10,$E47&gt;BB$12),$Q47,IF(AND($D47&gt;=BB$10,$D47&lt;=BB$12),$Q47*(BB$13+1-DAY($D47))/BB$13,IF(AND($E47&gt;=BB$10,$E47&lt;=BB$12),$Q47*DAY($E47)/BB$13,0))),2)</f>
        <v>8125</v>
      </c>
      <c r="BC47" s="108"/>
      <c r="BD47" s="64">
        <f t="shared" ref="BD47:BO56" si="106">SUMIFS($S47:$BB47,$S$14:$BB$14,BD$14,$S$15:$BB$15,BD$15)</f>
        <v>24375</v>
      </c>
      <c r="BE47" s="64">
        <f t="shared" si="106"/>
        <v>24375</v>
      </c>
      <c r="BF47" s="64">
        <f t="shared" si="106"/>
        <v>24375</v>
      </c>
      <c r="BG47" s="64">
        <f t="shared" si="106"/>
        <v>24375</v>
      </c>
      <c r="BH47" s="64">
        <f t="shared" si="106"/>
        <v>24375</v>
      </c>
      <c r="BI47" s="64">
        <f t="shared" si="106"/>
        <v>24375</v>
      </c>
      <c r="BJ47" s="64">
        <f t="shared" si="106"/>
        <v>24375</v>
      </c>
      <c r="BK47" s="64">
        <f t="shared" si="106"/>
        <v>24375</v>
      </c>
      <c r="BL47" s="64">
        <f t="shared" si="106"/>
        <v>24375</v>
      </c>
      <c r="BM47" s="64">
        <f t="shared" si="106"/>
        <v>24375</v>
      </c>
      <c r="BN47" s="64">
        <f t="shared" si="106"/>
        <v>24375</v>
      </c>
      <c r="BO47" s="64">
        <f t="shared" si="106"/>
        <v>24375</v>
      </c>
      <c r="BP47" s="65"/>
      <c r="BQ47" s="79">
        <f t="shared" si="34"/>
        <v>1</v>
      </c>
      <c r="BR47" s="79">
        <f t="shared" si="35"/>
        <v>1</v>
      </c>
      <c r="BS47" s="79">
        <f t="shared" si="36"/>
        <v>1</v>
      </c>
      <c r="BT47" s="79">
        <f t="shared" si="37"/>
        <v>1</v>
      </c>
      <c r="BU47" s="79">
        <f t="shared" si="38"/>
        <v>1</v>
      </c>
      <c r="BV47" s="79">
        <f t="shared" si="39"/>
        <v>1</v>
      </c>
      <c r="BW47" s="79">
        <f t="shared" si="40"/>
        <v>1</v>
      </c>
      <c r="BX47" s="79">
        <f t="shared" si="41"/>
        <v>1</v>
      </c>
      <c r="BY47" s="79">
        <f t="shared" si="42"/>
        <v>1</v>
      </c>
      <c r="BZ47" s="79">
        <f t="shared" si="43"/>
        <v>1</v>
      </c>
      <c r="CA47" s="79">
        <f t="shared" si="44"/>
        <v>1</v>
      </c>
      <c r="CB47" s="79">
        <f t="shared" si="45"/>
        <v>1</v>
      </c>
      <c r="CC47" s="79">
        <f t="shared" si="46"/>
        <v>1</v>
      </c>
      <c r="CD47" s="79">
        <f t="shared" si="47"/>
        <v>1</v>
      </c>
      <c r="CE47" s="79">
        <f t="shared" si="48"/>
        <v>1</v>
      </c>
      <c r="CF47" s="79">
        <f t="shared" si="49"/>
        <v>1</v>
      </c>
      <c r="CG47" s="79">
        <f t="shared" si="50"/>
        <v>1</v>
      </c>
      <c r="CH47" s="79">
        <f t="shared" si="51"/>
        <v>1</v>
      </c>
      <c r="CI47" s="79">
        <f t="shared" si="52"/>
        <v>1</v>
      </c>
      <c r="CJ47" s="79">
        <f t="shared" si="53"/>
        <v>1</v>
      </c>
      <c r="CK47" s="79">
        <f t="shared" si="54"/>
        <v>1</v>
      </c>
      <c r="CL47" s="79">
        <f t="shared" si="55"/>
        <v>1</v>
      </c>
      <c r="CM47" s="79">
        <f t="shared" si="56"/>
        <v>1</v>
      </c>
      <c r="CN47" s="79">
        <f t="shared" si="57"/>
        <v>1</v>
      </c>
      <c r="CO47" s="79">
        <f t="shared" si="58"/>
        <v>1</v>
      </c>
      <c r="CP47" s="79">
        <f t="shared" si="59"/>
        <v>1</v>
      </c>
      <c r="CQ47" s="79">
        <f t="shared" si="60"/>
        <v>1</v>
      </c>
      <c r="CR47" s="79">
        <f t="shared" si="61"/>
        <v>1</v>
      </c>
      <c r="CS47" s="79">
        <f t="shared" si="62"/>
        <v>1</v>
      </c>
      <c r="CT47" s="79">
        <f t="shared" si="63"/>
        <v>1</v>
      </c>
      <c r="CU47" s="79">
        <f t="shared" si="64"/>
        <v>1</v>
      </c>
      <c r="CV47" s="79">
        <f t="shared" si="65"/>
        <v>1</v>
      </c>
      <c r="CW47" s="79">
        <f t="shared" si="66"/>
        <v>1</v>
      </c>
      <c r="CX47" s="79">
        <f t="shared" si="67"/>
        <v>1</v>
      </c>
      <c r="CY47" s="79">
        <f t="shared" si="68"/>
        <v>1</v>
      </c>
      <c r="CZ47" s="79">
        <f t="shared" si="69"/>
        <v>1</v>
      </c>
      <c r="DB47" s="83">
        <f t="shared" si="70"/>
        <v>1</v>
      </c>
      <c r="DC47" s="83">
        <f t="shared" si="71"/>
        <v>1</v>
      </c>
      <c r="DD47" s="83">
        <f t="shared" si="72"/>
        <v>1</v>
      </c>
      <c r="DE47" s="83">
        <f t="shared" si="73"/>
        <v>1</v>
      </c>
      <c r="DF47" s="83">
        <f t="shared" si="74"/>
        <v>1</v>
      </c>
      <c r="DG47" s="83">
        <f t="shared" si="75"/>
        <v>1</v>
      </c>
      <c r="DH47" s="83">
        <f t="shared" si="76"/>
        <v>1</v>
      </c>
      <c r="DI47" s="83">
        <f t="shared" si="77"/>
        <v>1</v>
      </c>
      <c r="DJ47" s="83">
        <f t="shared" si="78"/>
        <v>1</v>
      </c>
      <c r="DK47" s="83">
        <f t="shared" si="79"/>
        <v>1</v>
      </c>
      <c r="DL47" s="83">
        <f t="shared" si="80"/>
        <v>1</v>
      </c>
      <c r="DM47" s="83">
        <f t="shared" si="81"/>
        <v>1</v>
      </c>
      <c r="DO47" s="83">
        <f t="shared" si="19"/>
        <v>1</v>
      </c>
      <c r="DP47" s="83">
        <f t="shared" si="20"/>
        <v>1</v>
      </c>
      <c r="DQ47" s="83">
        <f t="shared" si="21"/>
        <v>1</v>
      </c>
      <c r="DR47" s="83">
        <f t="shared" si="22"/>
        <v>1</v>
      </c>
      <c r="DS47" s="83">
        <f t="shared" si="23"/>
        <v>1</v>
      </c>
      <c r="DT47" s="83">
        <f t="shared" si="24"/>
        <v>1</v>
      </c>
      <c r="DU47" s="83">
        <f t="shared" si="25"/>
        <v>1</v>
      </c>
      <c r="DV47" s="83">
        <f t="shared" si="26"/>
        <v>1</v>
      </c>
      <c r="DW47" s="83">
        <f t="shared" si="27"/>
        <v>1</v>
      </c>
      <c r="DX47" s="83">
        <f t="shared" si="28"/>
        <v>1</v>
      </c>
      <c r="DY47" s="83">
        <f t="shared" si="29"/>
        <v>1</v>
      </c>
      <c r="DZ47" s="83">
        <f t="shared" si="30"/>
        <v>1</v>
      </c>
      <c r="EB47" s="115"/>
      <c r="EC47" s="36">
        <f t="shared" si="82"/>
        <v>0</v>
      </c>
      <c r="ED47" s="36">
        <f t="shared" si="95"/>
        <v>0</v>
      </c>
      <c r="EE47" s="36">
        <f t="shared" si="96"/>
        <v>0</v>
      </c>
      <c r="EF47" s="36">
        <f t="shared" si="97"/>
        <v>0</v>
      </c>
      <c r="EG47" s="36">
        <f t="shared" si="98"/>
        <v>0</v>
      </c>
      <c r="EH47" s="36">
        <f t="shared" si="99"/>
        <v>0</v>
      </c>
      <c r="EI47" s="36">
        <f t="shared" si="100"/>
        <v>0</v>
      </c>
      <c r="EJ47" s="36">
        <f t="shared" si="101"/>
        <v>0</v>
      </c>
      <c r="EK47" s="36">
        <f t="shared" si="102"/>
        <v>0</v>
      </c>
      <c r="EL47" s="36">
        <f t="shared" si="103"/>
        <v>0</v>
      </c>
      <c r="EM47" s="36">
        <f t="shared" si="104"/>
        <v>0</v>
      </c>
      <c r="EO47" s="115"/>
      <c r="EP47" s="36">
        <f t="shared" si="83"/>
        <v>0</v>
      </c>
      <c r="EQ47" s="36">
        <f t="shared" si="84"/>
        <v>0</v>
      </c>
      <c r="ER47" s="36">
        <f t="shared" si="85"/>
        <v>0</v>
      </c>
      <c r="ES47" s="36">
        <f t="shared" si="86"/>
        <v>0</v>
      </c>
      <c r="ET47" s="36">
        <f t="shared" si="87"/>
        <v>0</v>
      </c>
      <c r="EU47" s="36">
        <f t="shared" si="88"/>
        <v>0</v>
      </c>
      <c r="EV47" s="36">
        <f t="shared" si="89"/>
        <v>0</v>
      </c>
      <c r="EW47" s="36">
        <f t="shared" si="90"/>
        <v>0</v>
      </c>
      <c r="EX47" s="36">
        <f t="shared" si="91"/>
        <v>0</v>
      </c>
      <c r="EY47" s="36">
        <f t="shared" si="92"/>
        <v>0</v>
      </c>
      <c r="EZ47" s="36">
        <f t="shared" si="93"/>
        <v>0</v>
      </c>
    </row>
    <row r="48" spans="1:156" s="36" customFormat="1" ht="16" x14ac:dyDescent="0.2">
      <c r="A48" s="50"/>
      <c r="B48" s="56" t="s">
        <v>61</v>
      </c>
      <c r="C48" s="49" t="s">
        <v>70</v>
      </c>
      <c r="D48" s="57">
        <v>45551</v>
      </c>
      <c r="E48" s="57">
        <v>51500</v>
      </c>
      <c r="F48" s="58">
        <v>130000</v>
      </c>
      <c r="G48" s="56" t="s">
        <v>107</v>
      </c>
      <c r="H48" s="59">
        <v>429</v>
      </c>
      <c r="I48" s="59" t="s">
        <v>15</v>
      </c>
      <c r="J48" s="60">
        <v>0.2</v>
      </c>
      <c r="K48" s="60">
        <v>0.1</v>
      </c>
      <c r="L48" s="61"/>
      <c r="M48" s="62">
        <f t="shared" si="13"/>
        <v>1</v>
      </c>
      <c r="N48" s="63">
        <f t="shared" si="14"/>
        <v>10833.333333333334</v>
      </c>
      <c r="O48" s="63">
        <f t="shared" si="15"/>
        <v>1083.3333333333335</v>
      </c>
      <c r="P48" s="63">
        <f t="shared" si="16"/>
        <v>2166.666666666667</v>
      </c>
      <c r="Q48" s="63">
        <f t="shared" si="33"/>
        <v>14083.33</v>
      </c>
      <c r="R48" s="111"/>
      <c r="S48" s="64">
        <f>ROUND(IF(AND($D48&lt;S$10,$E48&gt;S$12),$Q48,IF(AND($D48&gt;=S$10,$D48&lt;=S$12),$Q48*(S$13+1-DAY($D48))/S$13,IF(AND($E48&gt;=S$10,$E48&lt;=S$12),$Q48*DAY($E48)/S$13,0))),2)</f>
        <v>14083.33</v>
      </c>
      <c r="T48" s="64">
        <f>ROUND(IF(AND($D48&lt;T$10,$E48&gt;T$12),$Q48,IF(AND($D48&gt;=T$10,$D48&lt;=T$12),$Q48*(T$13+1-DAY($D48))/T$13,IF(AND($E48&gt;=T$10,$E48&lt;=T$12),$Q48*DAY($E48)/T$13,0))),2)</f>
        <v>14083.33</v>
      </c>
      <c r="U48" s="64">
        <f>ROUND(IF(AND($D48&lt;U$10,$E48&gt;U$12),$Q48,IF(AND($D48&gt;=U$10,$D48&lt;=U$12),$Q48*(U$13+1-DAY($D48))/U$13,IF(AND($E48&gt;=U$10,$E48&lt;=U$12),$Q48*DAY($E48)/U$13,0))),2)</f>
        <v>14083.33</v>
      </c>
      <c r="V48" s="64">
        <f>ROUND(IF(AND($D48&lt;V$10,$E48&gt;V$12),$Q48,IF(AND($D48&gt;=V$10,$D48&lt;=V$12),$Q48*(V$13+1-DAY($D48))/V$13,IF(AND($E48&gt;=V$10,$E48&lt;=V$12),$Q48*DAY($E48)/V$13,0))),2)</f>
        <v>14083.33</v>
      </c>
      <c r="W48" s="64">
        <f>ROUND(IF(AND($D48&lt;W$10,$E48&gt;W$12),$Q48,IF(AND($D48&gt;=W$10,$D48&lt;=W$12),$Q48*(W$13+1-DAY($D48))/W$13,IF(AND($E48&gt;=W$10,$E48&lt;=W$12),$Q48*DAY($E48)/W$13,0))),2)</f>
        <v>14083.33</v>
      </c>
      <c r="X48" s="64">
        <f>ROUND(IF(AND($D48&lt;X$10,$E48&gt;X$12),$Q48,IF(AND($D48&gt;=X$10,$D48&lt;=X$12),$Q48*(X$13+1-DAY($D48))/X$13,IF(AND($E48&gt;=X$10,$E48&lt;=X$12),$Q48*DAY($E48)/X$13,0))),2)</f>
        <v>14083.33</v>
      </c>
      <c r="Y48" s="64">
        <f>ROUND(IF(AND($D48&lt;Y$10,$E48&gt;Y$12),$Q48,IF(AND($D48&gt;=Y$10,$D48&lt;=Y$12),$Q48*(Y$13+1-DAY($D48))/Y$13,IF(AND($E48&gt;=Y$10,$E48&lt;=Y$12),$Q48*DAY($E48)/Y$13,0))),2)</f>
        <v>14083.33</v>
      </c>
      <c r="Z48" s="64">
        <f>ROUND(IF(AND($D48&lt;Z$10,$E48&gt;Z$12),$Q48,IF(AND($D48&gt;=Z$10,$D48&lt;=Z$12),$Q48*(Z$13+1-DAY($D48))/Z$13,IF(AND($E48&gt;=Z$10,$E48&lt;=Z$12),$Q48*DAY($E48)/Z$13,0))),2)</f>
        <v>14083.33</v>
      </c>
      <c r="AA48" s="64">
        <f>ROUND(IF(AND($D48&lt;AA$10,$E48&gt;AA$12),$Q48,IF(AND($D48&gt;=AA$10,$D48&lt;=AA$12),$Q48*(AA$13+1-DAY($D48))/AA$13,IF(AND($E48&gt;=AA$10,$E48&lt;=AA$12),$Q48*DAY($E48)/AA$13,0))),2)</f>
        <v>14083.33</v>
      </c>
      <c r="AB48" s="64">
        <f>ROUND(IF(AND($D48&lt;AB$10,$E48&gt;AB$12),$Q48,IF(AND($D48&gt;=AB$10,$D48&lt;=AB$12),$Q48*(AB$13+1-DAY($D48))/AB$13,IF(AND($E48&gt;=AB$10,$E48&lt;=AB$12),$Q48*DAY($E48)/AB$13,0))),2)</f>
        <v>14083.33</v>
      </c>
      <c r="AC48" s="64">
        <f>ROUND(IF(AND($D48&lt;AC$10,$E48&gt;AC$12),$Q48,IF(AND($D48&gt;=AC$10,$D48&lt;=AC$12),$Q48*(AC$13+1-DAY($D48))/AC$13,IF(AND($E48&gt;=AC$10,$E48&lt;=AC$12),$Q48*DAY($E48)/AC$13,0))),2)</f>
        <v>14083.33</v>
      </c>
      <c r="AD48" s="64">
        <f>ROUND(IF(AND($D48&lt;AD$10,$E48&gt;AD$12),$Q48,IF(AND($D48&gt;=AD$10,$D48&lt;=AD$12),$Q48*(AD$13+1-DAY($D48))/AD$13,IF(AND($E48&gt;=AD$10,$E48&lt;=AD$12),$Q48*DAY($E48)/AD$13,0))),2)</f>
        <v>14083.33</v>
      </c>
      <c r="AE48" s="64">
        <f>ROUND(IF(AND($D48&lt;AE$10,$E48&gt;AE$12),$Q48,IF(AND($D48&gt;=AE$10,$D48&lt;=AE$12),$Q48*(AE$13+1-DAY($D48))/AE$13,IF(AND($E48&gt;=AE$10,$E48&lt;=AE$12),$Q48*DAY($E48)/AE$13,0))),2)</f>
        <v>14083.33</v>
      </c>
      <c r="AF48" s="64">
        <f>ROUND(IF(AND($D48&lt;AF$10,$E48&gt;AF$12),$Q48,IF(AND($D48&gt;=AF$10,$D48&lt;=AF$12),$Q48*(AF$13+1-DAY($D48))/AF$13,IF(AND($E48&gt;=AF$10,$E48&lt;=AF$12),$Q48*DAY($E48)/AF$13,0))),2)</f>
        <v>14083.33</v>
      </c>
      <c r="AG48" s="64">
        <f>ROUND(IF(AND($D48&lt;AG$10,$E48&gt;AG$12),$Q48,IF(AND($D48&gt;=AG$10,$D48&lt;=AG$12),$Q48*(AG$13+1-DAY($D48))/AG$13,IF(AND($E48&gt;=AG$10,$E48&lt;=AG$12),$Q48*DAY($E48)/AG$13,0))),2)</f>
        <v>14083.33</v>
      </c>
      <c r="AH48" s="64">
        <f>ROUND(IF(AND($D48&lt;AH$10,$E48&gt;AH$12),$Q48,IF(AND($D48&gt;=AH$10,$D48&lt;=AH$12),$Q48*(AH$13+1-DAY($D48))/AH$13,IF(AND($E48&gt;=AH$10,$E48&lt;=AH$12),$Q48*DAY($E48)/AH$13,0))),2)</f>
        <v>14083.33</v>
      </c>
      <c r="AI48" s="64">
        <f>ROUND(IF(AND($D48&lt;AI$10,$E48&gt;AI$12),$Q48,IF(AND($D48&gt;=AI$10,$D48&lt;=AI$12),$Q48*(AI$13+1-DAY($D48))/AI$13,IF(AND($E48&gt;=AI$10,$E48&lt;=AI$12),$Q48*DAY($E48)/AI$13,0))),2)</f>
        <v>14083.33</v>
      </c>
      <c r="AJ48" s="64">
        <f>ROUND(IF(AND($D48&lt;AJ$10,$E48&gt;AJ$12),$Q48,IF(AND($D48&gt;=AJ$10,$D48&lt;=AJ$12),$Q48*(AJ$13+1-DAY($D48))/AJ$13,IF(AND($E48&gt;=AJ$10,$E48&lt;=AJ$12),$Q48*DAY($E48)/AJ$13,0))),2)</f>
        <v>14083.33</v>
      </c>
      <c r="AK48" s="64">
        <f>ROUND(IF(AND($D48&lt;AK$10,$E48&gt;AK$12),$Q48,IF(AND($D48&gt;=AK$10,$D48&lt;=AK$12),$Q48*(AK$13+1-DAY($D48))/AK$13,IF(AND($E48&gt;=AK$10,$E48&lt;=AK$12),$Q48*DAY($E48)/AK$13,0))),2)</f>
        <v>14083.33</v>
      </c>
      <c r="AL48" s="64">
        <f>ROUND(IF(AND($D48&lt;AL$10,$E48&gt;AL$12),$Q48,IF(AND($D48&gt;=AL$10,$D48&lt;=AL$12),$Q48*(AL$13+1-DAY($D48))/AL$13,IF(AND($E48&gt;=AL$10,$E48&lt;=AL$12),$Q48*DAY($E48)/AL$13,0))),2)</f>
        <v>14083.33</v>
      </c>
      <c r="AM48" s="64">
        <f>ROUND(IF(AND($D48&lt;AM$10,$E48&gt;AM$12),$Q48,IF(AND($D48&gt;=AM$10,$D48&lt;=AM$12),$Q48*(AM$13+1-DAY($D48))/AM$13,IF(AND($E48&gt;=AM$10,$E48&lt;=AM$12),$Q48*DAY($E48)/AM$13,0))),2)</f>
        <v>14083.33</v>
      </c>
      <c r="AN48" s="64">
        <f>ROUND(IF(AND($D48&lt;AN$10,$E48&gt;AN$12),$Q48,IF(AND($D48&gt;=AN$10,$D48&lt;=AN$12),$Q48*(AN$13+1-DAY($D48))/AN$13,IF(AND($E48&gt;=AN$10,$E48&lt;=AN$12),$Q48*DAY($E48)/AN$13,0))),2)</f>
        <v>14083.33</v>
      </c>
      <c r="AO48" s="64">
        <f>ROUND(IF(AND($D48&lt;AO$10,$E48&gt;AO$12),$Q48,IF(AND($D48&gt;=AO$10,$D48&lt;=AO$12),$Q48*(AO$13+1-DAY($D48))/AO$13,IF(AND($E48&gt;=AO$10,$E48&lt;=AO$12),$Q48*DAY($E48)/AO$13,0))),2)</f>
        <v>14083.33</v>
      </c>
      <c r="AP48" s="64">
        <f>ROUND(IF(AND($D48&lt;AP$10,$E48&gt;AP$12),$Q48,IF(AND($D48&gt;=AP$10,$D48&lt;=AP$12),$Q48*(AP$13+1-DAY($D48))/AP$13,IF(AND($E48&gt;=AP$10,$E48&lt;=AP$12),$Q48*DAY($E48)/AP$13,0))),2)</f>
        <v>14083.33</v>
      </c>
      <c r="AQ48" s="64">
        <f>ROUND(IF(AND($D48&lt;AQ$10,$E48&gt;AQ$12),$Q48,IF(AND($D48&gt;=AQ$10,$D48&lt;=AQ$12),$Q48*(AQ$13+1-DAY($D48))/AQ$13,IF(AND($E48&gt;=AQ$10,$E48&lt;=AQ$12),$Q48*DAY($E48)/AQ$13,0))),2)</f>
        <v>14083.33</v>
      </c>
      <c r="AR48" s="64">
        <f>ROUND(IF(AND($D48&lt;AR$10,$E48&gt;AR$12),$Q48,IF(AND($D48&gt;=AR$10,$D48&lt;=AR$12),$Q48*(AR$13+1-DAY($D48))/AR$13,IF(AND($E48&gt;=AR$10,$E48&lt;=AR$12),$Q48*DAY($E48)/AR$13,0))),2)</f>
        <v>14083.33</v>
      </c>
      <c r="AS48" s="64">
        <f>ROUND(IF(AND($D48&lt;AS$10,$E48&gt;AS$12),$Q48,IF(AND($D48&gt;=AS$10,$D48&lt;=AS$12),$Q48*(AS$13+1-DAY($D48))/AS$13,IF(AND($E48&gt;=AS$10,$E48&lt;=AS$12),$Q48*DAY($E48)/AS$13,0))),2)</f>
        <v>14083.33</v>
      </c>
      <c r="AT48" s="64">
        <f>ROUND(IF(AND($D48&lt;AT$10,$E48&gt;AT$12),$Q48,IF(AND($D48&gt;=AT$10,$D48&lt;=AT$12),$Q48*(AT$13+1-DAY($D48))/AT$13,IF(AND($E48&gt;=AT$10,$E48&lt;=AT$12),$Q48*DAY($E48)/AT$13,0))),2)</f>
        <v>14083.33</v>
      </c>
      <c r="AU48" s="64">
        <f>ROUND(IF(AND($D48&lt;AU$10,$E48&gt;AU$12),$Q48,IF(AND($D48&gt;=AU$10,$D48&lt;=AU$12),$Q48*(AU$13+1-DAY($D48))/AU$13,IF(AND($E48&gt;=AU$10,$E48&lt;=AU$12),$Q48*DAY($E48)/AU$13,0))),2)</f>
        <v>14083.33</v>
      </c>
      <c r="AV48" s="64">
        <f>ROUND(IF(AND($D48&lt;AV$10,$E48&gt;AV$12),$Q48,IF(AND($D48&gt;=AV$10,$D48&lt;=AV$12),$Q48*(AV$13+1-DAY($D48))/AV$13,IF(AND($E48&gt;=AV$10,$E48&lt;=AV$12),$Q48*DAY($E48)/AV$13,0))),2)</f>
        <v>14083.33</v>
      </c>
      <c r="AW48" s="64">
        <f>ROUND(IF(AND($D48&lt;AW$10,$E48&gt;AW$12),$Q48,IF(AND($D48&gt;=AW$10,$D48&lt;=AW$12),$Q48*(AW$13+1-DAY($D48))/AW$13,IF(AND($E48&gt;=AW$10,$E48&lt;=AW$12),$Q48*DAY($E48)/AW$13,0))),2)</f>
        <v>14083.33</v>
      </c>
      <c r="AX48" s="64">
        <f>ROUND(IF(AND($D48&lt;AX$10,$E48&gt;AX$12),$Q48,IF(AND($D48&gt;=AX$10,$D48&lt;=AX$12),$Q48*(AX$13+1-DAY($D48))/AX$13,IF(AND($E48&gt;=AX$10,$E48&lt;=AX$12),$Q48*DAY($E48)/AX$13,0))),2)</f>
        <v>14083.33</v>
      </c>
      <c r="AY48" s="64">
        <f>ROUND(IF(AND($D48&lt;AY$10,$E48&gt;AY$12),$Q48,IF(AND($D48&gt;=AY$10,$D48&lt;=AY$12),$Q48*(AY$13+1-DAY($D48))/AY$13,IF(AND($E48&gt;=AY$10,$E48&lt;=AY$12),$Q48*DAY($E48)/AY$13,0))),2)</f>
        <v>14083.33</v>
      </c>
      <c r="AZ48" s="64">
        <f>ROUND(IF(AND($D48&lt;AZ$10,$E48&gt;AZ$12),$Q48,IF(AND($D48&gt;=AZ$10,$D48&lt;=AZ$12),$Q48*(AZ$13+1-DAY($D48))/AZ$13,IF(AND($E48&gt;=AZ$10,$E48&lt;=AZ$12),$Q48*DAY($E48)/AZ$13,0))),2)</f>
        <v>14083.33</v>
      </c>
      <c r="BA48" s="64">
        <f>ROUND(IF(AND($D48&lt;BA$10,$E48&gt;BA$12),$Q48,IF(AND($D48&gt;=BA$10,$D48&lt;=BA$12),$Q48*(BA$13+1-DAY($D48))/BA$13,IF(AND($E48&gt;=BA$10,$E48&lt;=BA$12),$Q48*DAY($E48)/BA$13,0))),2)</f>
        <v>14083.33</v>
      </c>
      <c r="BB48" s="64">
        <f>ROUND(IF(AND($D48&lt;BB$10,$E48&gt;BB$12),$Q48,IF(AND($D48&gt;=BB$10,$D48&lt;=BB$12),$Q48*(BB$13+1-DAY($D48))/BB$13,IF(AND($E48&gt;=BB$10,$E48&lt;=BB$12),$Q48*DAY($E48)/BB$13,0))),2)</f>
        <v>14083.33</v>
      </c>
      <c r="BC48" s="108"/>
      <c r="BD48" s="64">
        <f t="shared" si="106"/>
        <v>42249.99</v>
      </c>
      <c r="BE48" s="64">
        <f t="shared" si="106"/>
        <v>42249.99</v>
      </c>
      <c r="BF48" s="64">
        <f t="shared" si="106"/>
        <v>42249.99</v>
      </c>
      <c r="BG48" s="64">
        <f t="shared" si="106"/>
        <v>42249.99</v>
      </c>
      <c r="BH48" s="64">
        <f t="shared" si="106"/>
        <v>42249.99</v>
      </c>
      <c r="BI48" s="64">
        <f t="shared" si="106"/>
        <v>42249.99</v>
      </c>
      <c r="BJ48" s="64">
        <f t="shared" si="106"/>
        <v>42249.99</v>
      </c>
      <c r="BK48" s="64">
        <f t="shared" si="106"/>
        <v>42249.99</v>
      </c>
      <c r="BL48" s="64">
        <f t="shared" si="106"/>
        <v>42249.99</v>
      </c>
      <c r="BM48" s="64">
        <f t="shared" si="106"/>
        <v>42249.99</v>
      </c>
      <c r="BN48" s="64">
        <f t="shared" si="106"/>
        <v>42249.99</v>
      </c>
      <c r="BO48" s="64">
        <f t="shared" si="106"/>
        <v>42249.99</v>
      </c>
      <c r="BP48" s="65"/>
      <c r="BQ48" s="79">
        <f t="shared" si="34"/>
        <v>1</v>
      </c>
      <c r="BR48" s="79">
        <f t="shared" si="35"/>
        <v>1</v>
      </c>
      <c r="BS48" s="79">
        <f t="shared" si="36"/>
        <v>1</v>
      </c>
      <c r="BT48" s="79">
        <f t="shared" si="37"/>
        <v>1</v>
      </c>
      <c r="BU48" s="79">
        <f t="shared" si="38"/>
        <v>1</v>
      </c>
      <c r="BV48" s="79">
        <f t="shared" si="39"/>
        <v>1</v>
      </c>
      <c r="BW48" s="79">
        <f t="shared" si="40"/>
        <v>1</v>
      </c>
      <c r="BX48" s="79">
        <f t="shared" si="41"/>
        <v>1</v>
      </c>
      <c r="BY48" s="79">
        <f t="shared" si="42"/>
        <v>1</v>
      </c>
      <c r="BZ48" s="79">
        <f t="shared" si="43"/>
        <v>1</v>
      </c>
      <c r="CA48" s="79">
        <f t="shared" si="44"/>
        <v>1</v>
      </c>
      <c r="CB48" s="79">
        <f t="shared" si="45"/>
        <v>1</v>
      </c>
      <c r="CC48" s="79">
        <f t="shared" si="46"/>
        <v>1</v>
      </c>
      <c r="CD48" s="79">
        <f t="shared" si="47"/>
        <v>1</v>
      </c>
      <c r="CE48" s="79">
        <f t="shared" si="48"/>
        <v>1</v>
      </c>
      <c r="CF48" s="79">
        <f t="shared" si="49"/>
        <v>1</v>
      </c>
      <c r="CG48" s="79">
        <f t="shared" si="50"/>
        <v>1</v>
      </c>
      <c r="CH48" s="79">
        <f t="shared" si="51"/>
        <v>1</v>
      </c>
      <c r="CI48" s="79">
        <f t="shared" si="52"/>
        <v>1</v>
      </c>
      <c r="CJ48" s="79">
        <f t="shared" si="53"/>
        <v>1</v>
      </c>
      <c r="CK48" s="79">
        <f t="shared" si="54"/>
        <v>1</v>
      </c>
      <c r="CL48" s="79">
        <f t="shared" si="55"/>
        <v>1</v>
      </c>
      <c r="CM48" s="79">
        <f t="shared" si="56"/>
        <v>1</v>
      </c>
      <c r="CN48" s="79">
        <f t="shared" si="57"/>
        <v>1</v>
      </c>
      <c r="CO48" s="79">
        <f t="shared" si="58"/>
        <v>1</v>
      </c>
      <c r="CP48" s="79">
        <f t="shared" si="59"/>
        <v>1</v>
      </c>
      <c r="CQ48" s="79">
        <f t="shared" si="60"/>
        <v>1</v>
      </c>
      <c r="CR48" s="79">
        <f t="shared" si="61"/>
        <v>1</v>
      </c>
      <c r="CS48" s="79">
        <f t="shared" si="62"/>
        <v>1</v>
      </c>
      <c r="CT48" s="79">
        <f t="shared" si="63"/>
        <v>1</v>
      </c>
      <c r="CU48" s="79">
        <f t="shared" si="64"/>
        <v>1</v>
      </c>
      <c r="CV48" s="79">
        <f t="shared" si="65"/>
        <v>1</v>
      </c>
      <c r="CW48" s="79">
        <f t="shared" si="66"/>
        <v>1</v>
      </c>
      <c r="CX48" s="79">
        <f t="shared" si="67"/>
        <v>1</v>
      </c>
      <c r="CY48" s="79">
        <f t="shared" si="68"/>
        <v>1</v>
      </c>
      <c r="CZ48" s="79">
        <f t="shared" si="69"/>
        <v>1</v>
      </c>
      <c r="DB48" s="83">
        <f t="shared" si="70"/>
        <v>1</v>
      </c>
      <c r="DC48" s="83">
        <f t="shared" si="71"/>
        <v>1</v>
      </c>
      <c r="DD48" s="83">
        <f t="shared" si="72"/>
        <v>1</v>
      </c>
      <c r="DE48" s="83">
        <f t="shared" si="73"/>
        <v>1</v>
      </c>
      <c r="DF48" s="83">
        <f t="shared" si="74"/>
        <v>1</v>
      </c>
      <c r="DG48" s="83">
        <f t="shared" si="75"/>
        <v>1</v>
      </c>
      <c r="DH48" s="83">
        <f t="shared" si="76"/>
        <v>1</v>
      </c>
      <c r="DI48" s="83">
        <f t="shared" si="77"/>
        <v>1</v>
      </c>
      <c r="DJ48" s="83">
        <f t="shared" si="78"/>
        <v>1</v>
      </c>
      <c r="DK48" s="83">
        <f t="shared" si="79"/>
        <v>1</v>
      </c>
      <c r="DL48" s="83">
        <f t="shared" si="80"/>
        <v>1</v>
      </c>
      <c r="DM48" s="83">
        <f t="shared" si="81"/>
        <v>1</v>
      </c>
      <c r="DO48" s="83">
        <f t="shared" si="19"/>
        <v>1</v>
      </c>
      <c r="DP48" s="83">
        <f t="shared" si="20"/>
        <v>1</v>
      </c>
      <c r="DQ48" s="83">
        <f t="shared" si="21"/>
        <v>1</v>
      </c>
      <c r="DR48" s="83">
        <f t="shared" si="22"/>
        <v>1</v>
      </c>
      <c r="DS48" s="83">
        <f t="shared" si="23"/>
        <v>1</v>
      </c>
      <c r="DT48" s="83">
        <f t="shared" si="24"/>
        <v>1</v>
      </c>
      <c r="DU48" s="83">
        <f t="shared" si="25"/>
        <v>1</v>
      </c>
      <c r="DV48" s="83">
        <f t="shared" si="26"/>
        <v>1</v>
      </c>
      <c r="DW48" s="83">
        <f t="shared" si="27"/>
        <v>1</v>
      </c>
      <c r="DX48" s="83">
        <f t="shared" si="28"/>
        <v>1</v>
      </c>
      <c r="DY48" s="83">
        <f t="shared" si="29"/>
        <v>1</v>
      </c>
      <c r="DZ48" s="83">
        <f t="shared" si="30"/>
        <v>1</v>
      </c>
      <c r="EB48" s="115"/>
      <c r="EC48" s="36">
        <f t="shared" si="82"/>
        <v>0</v>
      </c>
      <c r="ED48" s="36">
        <f t="shared" si="95"/>
        <v>0</v>
      </c>
      <c r="EE48" s="36">
        <f t="shared" si="96"/>
        <v>0</v>
      </c>
      <c r="EF48" s="36">
        <f t="shared" si="97"/>
        <v>0</v>
      </c>
      <c r="EG48" s="36">
        <f t="shared" si="98"/>
        <v>0</v>
      </c>
      <c r="EH48" s="36">
        <f t="shared" si="99"/>
        <v>0</v>
      </c>
      <c r="EI48" s="36">
        <f t="shared" si="100"/>
        <v>0</v>
      </c>
      <c r="EJ48" s="36">
        <f t="shared" si="101"/>
        <v>0</v>
      </c>
      <c r="EK48" s="36">
        <f t="shared" si="102"/>
        <v>0</v>
      </c>
      <c r="EL48" s="36">
        <f t="shared" si="103"/>
        <v>0</v>
      </c>
      <c r="EM48" s="36">
        <f t="shared" si="104"/>
        <v>0</v>
      </c>
      <c r="EO48" s="115"/>
      <c r="EP48" s="36">
        <f t="shared" si="83"/>
        <v>0</v>
      </c>
      <c r="EQ48" s="36">
        <f t="shared" si="84"/>
        <v>0</v>
      </c>
      <c r="ER48" s="36">
        <f t="shared" si="85"/>
        <v>0</v>
      </c>
      <c r="ES48" s="36">
        <f t="shared" si="86"/>
        <v>0</v>
      </c>
      <c r="ET48" s="36">
        <f t="shared" si="87"/>
        <v>0</v>
      </c>
      <c r="EU48" s="36">
        <f t="shared" si="88"/>
        <v>0</v>
      </c>
      <c r="EV48" s="36">
        <f t="shared" si="89"/>
        <v>0</v>
      </c>
      <c r="EW48" s="36">
        <f t="shared" si="90"/>
        <v>0</v>
      </c>
      <c r="EX48" s="36">
        <f t="shared" si="91"/>
        <v>0</v>
      </c>
      <c r="EY48" s="36">
        <f t="shared" si="92"/>
        <v>0</v>
      </c>
      <c r="EZ48" s="36">
        <f t="shared" si="93"/>
        <v>0</v>
      </c>
    </row>
    <row r="49" spans="1:156" s="36" customFormat="1" ht="16" x14ac:dyDescent="0.2">
      <c r="A49" s="50"/>
      <c r="B49" s="56" t="s">
        <v>46</v>
      </c>
      <c r="C49" s="49" t="s">
        <v>14</v>
      </c>
      <c r="D49" s="57">
        <v>45560</v>
      </c>
      <c r="E49" s="57">
        <v>51500</v>
      </c>
      <c r="F49" s="58">
        <v>75000</v>
      </c>
      <c r="G49" s="56" t="s">
        <v>85</v>
      </c>
      <c r="H49" s="59">
        <v>629</v>
      </c>
      <c r="I49" s="59" t="s">
        <v>15</v>
      </c>
      <c r="J49" s="60">
        <v>0.2</v>
      </c>
      <c r="K49" s="60">
        <v>0.1</v>
      </c>
      <c r="L49" s="61"/>
      <c r="M49" s="62">
        <f t="shared" ref="M49:M80" si="107">COUNTIF($H:$H,$H49)</f>
        <v>1</v>
      </c>
      <c r="N49" s="63">
        <f t="shared" ref="N49:N80" si="108">F49/12</f>
        <v>6250</v>
      </c>
      <c r="O49" s="63">
        <f t="shared" ref="O49:O80" si="109">K49*$N49</f>
        <v>625</v>
      </c>
      <c r="P49" s="63">
        <f t="shared" ref="P49:P80" si="110">IF($I49="Yes",J49*$N49,0)</f>
        <v>1250</v>
      </c>
      <c r="Q49" s="63">
        <f t="shared" si="33"/>
        <v>8125</v>
      </c>
      <c r="R49" s="111"/>
      <c r="S49" s="64">
        <f>ROUND(IF(AND($D49&lt;S$10,$E49&gt;S$12),$Q49,IF(AND($D49&gt;=S$10,$D49&lt;=S$12),$Q49*(S$13+1-DAY($D49))/S$13,IF(AND($E49&gt;=S$10,$E49&lt;=S$12),$Q49*DAY($E49)/S$13,0))),2)</f>
        <v>8125</v>
      </c>
      <c r="T49" s="64">
        <f>ROUND(IF(AND($D49&lt;T$10,$E49&gt;T$12),$Q49,IF(AND($D49&gt;=T$10,$D49&lt;=T$12),$Q49*(T$13+1-DAY($D49))/T$13,IF(AND($E49&gt;=T$10,$E49&lt;=T$12),$Q49*DAY($E49)/T$13,0))),2)</f>
        <v>8125</v>
      </c>
      <c r="U49" s="64">
        <f>ROUND(IF(AND($D49&lt;U$10,$E49&gt;U$12),$Q49,IF(AND($D49&gt;=U$10,$D49&lt;=U$12),$Q49*(U$13+1-DAY($D49))/U$13,IF(AND($E49&gt;=U$10,$E49&lt;=U$12),$Q49*DAY($E49)/U$13,0))),2)</f>
        <v>8125</v>
      </c>
      <c r="V49" s="64">
        <f>ROUND(IF(AND($D49&lt;V$10,$E49&gt;V$12),$Q49,IF(AND($D49&gt;=V$10,$D49&lt;=V$12),$Q49*(V$13+1-DAY($D49))/V$13,IF(AND($E49&gt;=V$10,$E49&lt;=V$12),$Q49*DAY($E49)/V$13,0))),2)</f>
        <v>8125</v>
      </c>
      <c r="W49" s="64">
        <f>ROUND(IF(AND($D49&lt;W$10,$E49&gt;W$12),$Q49,IF(AND($D49&gt;=W$10,$D49&lt;=W$12),$Q49*(W$13+1-DAY($D49))/W$13,IF(AND($E49&gt;=W$10,$E49&lt;=W$12),$Q49*DAY($E49)/W$13,0))),2)</f>
        <v>8125</v>
      </c>
      <c r="X49" s="64">
        <f>ROUND(IF(AND($D49&lt;X$10,$E49&gt;X$12),$Q49,IF(AND($D49&gt;=X$10,$D49&lt;=X$12),$Q49*(X$13+1-DAY($D49))/X$13,IF(AND($E49&gt;=X$10,$E49&lt;=X$12),$Q49*DAY($E49)/X$13,0))),2)</f>
        <v>8125</v>
      </c>
      <c r="Y49" s="64">
        <f>ROUND(IF(AND($D49&lt;Y$10,$E49&gt;Y$12),$Q49,IF(AND($D49&gt;=Y$10,$D49&lt;=Y$12),$Q49*(Y$13+1-DAY($D49))/Y$13,IF(AND($E49&gt;=Y$10,$E49&lt;=Y$12),$Q49*DAY($E49)/Y$13,0))),2)</f>
        <v>8125</v>
      </c>
      <c r="Z49" s="64">
        <f>ROUND(IF(AND($D49&lt;Z$10,$E49&gt;Z$12),$Q49,IF(AND($D49&gt;=Z$10,$D49&lt;=Z$12),$Q49*(Z$13+1-DAY($D49))/Z$13,IF(AND($E49&gt;=Z$10,$E49&lt;=Z$12),$Q49*DAY($E49)/Z$13,0))),2)</f>
        <v>8125</v>
      </c>
      <c r="AA49" s="64">
        <f>ROUND(IF(AND($D49&lt;AA$10,$E49&gt;AA$12),$Q49,IF(AND($D49&gt;=AA$10,$D49&lt;=AA$12),$Q49*(AA$13+1-DAY($D49))/AA$13,IF(AND($E49&gt;=AA$10,$E49&lt;=AA$12),$Q49*DAY($E49)/AA$13,0))),2)</f>
        <v>8125</v>
      </c>
      <c r="AB49" s="64">
        <f>ROUND(IF(AND($D49&lt;AB$10,$E49&gt;AB$12),$Q49,IF(AND($D49&gt;=AB$10,$D49&lt;=AB$12),$Q49*(AB$13+1-DAY($D49))/AB$13,IF(AND($E49&gt;=AB$10,$E49&lt;=AB$12),$Q49*DAY($E49)/AB$13,0))),2)</f>
        <v>8125</v>
      </c>
      <c r="AC49" s="64">
        <f>ROUND(IF(AND($D49&lt;AC$10,$E49&gt;AC$12),$Q49,IF(AND($D49&gt;=AC$10,$D49&lt;=AC$12),$Q49*(AC$13+1-DAY($D49))/AC$13,IF(AND($E49&gt;=AC$10,$E49&lt;=AC$12),$Q49*DAY($E49)/AC$13,0))),2)</f>
        <v>8125</v>
      </c>
      <c r="AD49" s="64">
        <f>ROUND(IF(AND($D49&lt;AD$10,$E49&gt;AD$12),$Q49,IF(AND($D49&gt;=AD$10,$D49&lt;=AD$12),$Q49*(AD$13+1-DAY($D49))/AD$13,IF(AND($E49&gt;=AD$10,$E49&lt;=AD$12),$Q49*DAY($E49)/AD$13,0))),2)</f>
        <v>8125</v>
      </c>
      <c r="AE49" s="64">
        <f>ROUND(IF(AND($D49&lt;AE$10,$E49&gt;AE$12),$Q49,IF(AND($D49&gt;=AE$10,$D49&lt;=AE$12),$Q49*(AE$13+1-DAY($D49))/AE$13,IF(AND($E49&gt;=AE$10,$E49&lt;=AE$12),$Q49*DAY($E49)/AE$13,0))),2)</f>
        <v>8125</v>
      </c>
      <c r="AF49" s="64">
        <f>ROUND(IF(AND($D49&lt;AF$10,$E49&gt;AF$12),$Q49,IF(AND($D49&gt;=AF$10,$D49&lt;=AF$12),$Q49*(AF$13+1-DAY($D49))/AF$13,IF(AND($E49&gt;=AF$10,$E49&lt;=AF$12),$Q49*DAY($E49)/AF$13,0))),2)</f>
        <v>8125</v>
      </c>
      <c r="AG49" s="64">
        <f>ROUND(IF(AND($D49&lt;AG$10,$E49&gt;AG$12),$Q49,IF(AND($D49&gt;=AG$10,$D49&lt;=AG$12),$Q49*(AG$13+1-DAY($D49))/AG$13,IF(AND($E49&gt;=AG$10,$E49&lt;=AG$12),$Q49*DAY($E49)/AG$13,0))),2)</f>
        <v>8125</v>
      </c>
      <c r="AH49" s="64">
        <f>ROUND(IF(AND($D49&lt;AH$10,$E49&gt;AH$12),$Q49,IF(AND($D49&gt;=AH$10,$D49&lt;=AH$12),$Q49*(AH$13+1-DAY($D49))/AH$13,IF(AND($E49&gt;=AH$10,$E49&lt;=AH$12),$Q49*DAY($E49)/AH$13,0))),2)</f>
        <v>8125</v>
      </c>
      <c r="AI49" s="64">
        <f>ROUND(IF(AND($D49&lt;AI$10,$E49&gt;AI$12),$Q49,IF(AND($D49&gt;=AI$10,$D49&lt;=AI$12),$Q49*(AI$13+1-DAY($D49))/AI$13,IF(AND($E49&gt;=AI$10,$E49&lt;=AI$12),$Q49*DAY($E49)/AI$13,0))),2)</f>
        <v>8125</v>
      </c>
      <c r="AJ49" s="64">
        <f>ROUND(IF(AND($D49&lt;AJ$10,$E49&gt;AJ$12),$Q49,IF(AND($D49&gt;=AJ$10,$D49&lt;=AJ$12),$Q49*(AJ$13+1-DAY($D49))/AJ$13,IF(AND($E49&gt;=AJ$10,$E49&lt;=AJ$12),$Q49*DAY($E49)/AJ$13,0))),2)</f>
        <v>8125</v>
      </c>
      <c r="AK49" s="64">
        <f>ROUND(IF(AND($D49&lt;AK$10,$E49&gt;AK$12),$Q49,IF(AND($D49&gt;=AK$10,$D49&lt;=AK$12),$Q49*(AK$13+1-DAY($D49))/AK$13,IF(AND($E49&gt;=AK$10,$E49&lt;=AK$12),$Q49*DAY($E49)/AK$13,0))),2)</f>
        <v>8125</v>
      </c>
      <c r="AL49" s="64">
        <f>ROUND(IF(AND($D49&lt;AL$10,$E49&gt;AL$12),$Q49,IF(AND($D49&gt;=AL$10,$D49&lt;=AL$12),$Q49*(AL$13+1-DAY($D49))/AL$13,IF(AND($E49&gt;=AL$10,$E49&lt;=AL$12),$Q49*DAY($E49)/AL$13,0))),2)</f>
        <v>8125</v>
      </c>
      <c r="AM49" s="64">
        <f>ROUND(IF(AND($D49&lt;AM$10,$E49&gt;AM$12),$Q49,IF(AND($D49&gt;=AM$10,$D49&lt;=AM$12),$Q49*(AM$13+1-DAY($D49))/AM$13,IF(AND($E49&gt;=AM$10,$E49&lt;=AM$12),$Q49*DAY($E49)/AM$13,0))),2)</f>
        <v>8125</v>
      </c>
      <c r="AN49" s="64">
        <f>ROUND(IF(AND($D49&lt;AN$10,$E49&gt;AN$12),$Q49,IF(AND($D49&gt;=AN$10,$D49&lt;=AN$12),$Q49*(AN$13+1-DAY($D49))/AN$13,IF(AND($E49&gt;=AN$10,$E49&lt;=AN$12),$Q49*DAY($E49)/AN$13,0))),2)</f>
        <v>8125</v>
      </c>
      <c r="AO49" s="64">
        <f>ROUND(IF(AND($D49&lt;AO$10,$E49&gt;AO$12),$Q49,IF(AND($D49&gt;=AO$10,$D49&lt;=AO$12),$Q49*(AO$13+1-DAY($D49))/AO$13,IF(AND($E49&gt;=AO$10,$E49&lt;=AO$12),$Q49*DAY($E49)/AO$13,0))),2)</f>
        <v>8125</v>
      </c>
      <c r="AP49" s="64">
        <f>ROUND(IF(AND($D49&lt;AP$10,$E49&gt;AP$12),$Q49,IF(AND($D49&gt;=AP$10,$D49&lt;=AP$12),$Q49*(AP$13+1-DAY($D49))/AP$13,IF(AND($E49&gt;=AP$10,$E49&lt;=AP$12),$Q49*DAY($E49)/AP$13,0))),2)</f>
        <v>8125</v>
      </c>
      <c r="AQ49" s="64">
        <f>ROUND(IF(AND($D49&lt;AQ$10,$E49&gt;AQ$12),$Q49,IF(AND($D49&gt;=AQ$10,$D49&lt;=AQ$12),$Q49*(AQ$13+1-DAY($D49))/AQ$13,IF(AND($E49&gt;=AQ$10,$E49&lt;=AQ$12),$Q49*DAY($E49)/AQ$13,0))),2)</f>
        <v>8125</v>
      </c>
      <c r="AR49" s="64">
        <f>ROUND(IF(AND($D49&lt;AR$10,$E49&gt;AR$12),$Q49,IF(AND($D49&gt;=AR$10,$D49&lt;=AR$12),$Q49*(AR$13+1-DAY($D49))/AR$13,IF(AND($E49&gt;=AR$10,$E49&lt;=AR$12),$Q49*DAY($E49)/AR$13,0))),2)</f>
        <v>8125</v>
      </c>
      <c r="AS49" s="64">
        <f>ROUND(IF(AND($D49&lt;AS$10,$E49&gt;AS$12),$Q49,IF(AND($D49&gt;=AS$10,$D49&lt;=AS$12),$Q49*(AS$13+1-DAY($D49))/AS$13,IF(AND($E49&gt;=AS$10,$E49&lt;=AS$12),$Q49*DAY($E49)/AS$13,0))),2)</f>
        <v>8125</v>
      </c>
      <c r="AT49" s="64">
        <f>ROUND(IF(AND($D49&lt;AT$10,$E49&gt;AT$12),$Q49,IF(AND($D49&gt;=AT$10,$D49&lt;=AT$12),$Q49*(AT$13+1-DAY($D49))/AT$13,IF(AND($E49&gt;=AT$10,$E49&lt;=AT$12),$Q49*DAY($E49)/AT$13,0))),2)</f>
        <v>8125</v>
      </c>
      <c r="AU49" s="64">
        <f>ROUND(IF(AND($D49&lt;AU$10,$E49&gt;AU$12),$Q49,IF(AND($D49&gt;=AU$10,$D49&lt;=AU$12),$Q49*(AU$13+1-DAY($D49))/AU$13,IF(AND($E49&gt;=AU$10,$E49&lt;=AU$12),$Q49*DAY($E49)/AU$13,0))),2)</f>
        <v>8125</v>
      </c>
      <c r="AV49" s="64">
        <f>ROUND(IF(AND($D49&lt;AV$10,$E49&gt;AV$12),$Q49,IF(AND($D49&gt;=AV$10,$D49&lt;=AV$12),$Q49*(AV$13+1-DAY($D49))/AV$13,IF(AND($E49&gt;=AV$10,$E49&lt;=AV$12),$Q49*DAY($E49)/AV$13,0))),2)</f>
        <v>8125</v>
      </c>
      <c r="AW49" s="64">
        <f>ROUND(IF(AND($D49&lt;AW$10,$E49&gt;AW$12),$Q49,IF(AND($D49&gt;=AW$10,$D49&lt;=AW$12),$Q49*(AW$13+1-DAY($D49))/AW$13,IF(AND($E49&gt;=AW$10,$E49&lt;=AW$12),$Q49*DAY($E49)/AW$13,0))),2)</f>
        <v>8125</v>
      </c>
      <c r="AX49" s="64">
        <f>ROUND(IF(AND($D49&lt;AX$10,$E49&gt;AX$12),$Q49,IF(AND($D49&gt;=AX$10,$D49&lt;=AX$12),$Q49*(AX$13+1-DAY($D49))/AX$13,IF(AND($E49&gt;=AX$10,$E49&lt;=AX$12),$Q49*DAY($E49)/AX$13,0))),2)</f>
        <v>8125</v>
      </c>
      <c r="AY49" s="64">
        <f>ROUND(IF(AND($D49&lt;AY$10,$E49&gt;AY$12),$Q49,IF(AND($D49&gt;=AY$10,$D49&lt;=AY$12),$Q49*(AY$13+1-DAY($D49))/AY$13,IF(AND($E49&gt;=AY$10,$E49&lt;=AY$12),$Q49*DAY($E49)/AY$13,0))),2)</f>
        <v>8125</v>
      </c>
      <c r="AZ49" s="64">
        <f>ROUND(IF(AND($D49&lt;AZ$10,$E49&gt;AZ$12),$Q49,IF(AND($D49&gt;=AZ$10,$D49&lt;=AZ$12),$Q49*(AZ$13+1-DAY($D49))/AZ$13,IF(AND($E49&gt;=AZ$10,$E49&lt;=AZ$12),$Q49*DAY($E49)/AZ$13,0))),2)</f>
        <v>8125</v>
      </c>
      <c r="BA49" s="64">
        <f>ROUND(IF(AND($D49&lt;BA$10,$E49&gt;BA$12),$Q49,IF(AND($D49&gt;=BA$10,$D49&lt;=BA$12),$Q49*(BA$13+1-DAY($D49))/BA$13,IF(AND($E49&gt;=BA$10,$E49&lt;=BA$12),$Q49*DAY($E49)/BA$13,0))),2)</f>
        <v>8125</v>
      </c>
      <c r="BB49" s="64">
        <f>ROUND(IF(AND($D49&lt;BB$10,$E49&gt;BB$12),$Q49,IF(AND($D49&gt;=BB$10,$D49&lt;=BB$12),$Q49*(BB$13+1-DAY($D49))/BB$13,IF(AND($E49&gt;=BB$10,$E49&lt;=BB$12),$Q49*DAY($E49)/BB$13,0))),2)</f>
        <v>8125</v>
      </c>
      <c r="BC49" s="108"/>
      <c r="BD49" s="64">
        <f t="shared" si="106"/>
        <v>24375</v>
      </c>
      <c r="BE49" s="64">
        <f t="shared" si="106"/>
        <v>24375</v>
      </c>
      <c r="BF49" s="64">
        <f t="shared" si="106"/>
        <v>24375</v>
      </c>
      <c r="BG49" s="64">
        <f t="shared" si="106"/>
        <v>24375</v>
      </c>
      <c r="BH49" s="64">
        <f t="shared" si="106"/>
        <v>24375</v>
      </c>
      <c r="BI49" s="64">
        <f t="shared" si="106"/>
        <v>24375</v>
      </c>
      <c r="BJ49" s="64">
        <f t="shared" si="106"/>
        <v>24375</v>
      </c>
      <c r="BK49" s="64">
        <f t="shared" si="106"/>
        <v>24375</v>
      </c>
      <c r="BL49" s="64">
        <f t="shared" si="106"/>
        <v>24375</v>
      </c>
      <c r="BM49" s="64">
        <f t="shared" si="106"/>
        <v>24375</v>
      </c>
      <c r="BN49" s="64">
        <f t="shared" si="106"/>
        <v>24375</v>
      </c>
      <c r="BO49" s="64">
        <f t="shared" si="106"/>
        <v>24375</v>
      </c>
      <c r="BP49" s="65"/>
      <c r="BQ49" s="79">
        <f t="shared" si="34"/>
        <v>1</v>
      </c>
      <c r="BR49" s="79">
        <f t="shared" si="35"/>
        <v>1</v>
      </c>
      <c r="BS49" s="79">
        <f t="shared" si="36"/>
        <v>1</v>
      </c>
      <c r="BT49" s="79">
        <f t="shared" si="37"/>
        <v>1</v>
      </c>
      <c r="BU49" s="79">
        <f t="shared" si="38"/>
        <v>1</v>
      </c>
      <c r="BV49" s="79">
        <f t="shared" si="39"/>
        <v>1</v>
      </c>
      <c r="BW49" s="79">
        <f t="shared" si="40"/>
        <v>1</v>
      </c>
      <c r="BX49" s="79">
        <f t="shared" si="41"/>
        <v>1</v>
      </c>
      <c r="BY49" s="79">
        <f t="shared" si="42"/>
        <v>1</v>
      </c>
      <c r="BZ49" s="79">
        <f t="shared" si="43"/>
        <v>1</v>
      </c>
      <c r="CA49" s="79">
        <f t="shared" si="44"/>
        <v>1</v>
      </c>
      <c r="CB49" s="79">
        <f t="shared" si="45"/>
        <v>1</v>
      </c>
      <c r="CC49" s="79">
        <f t="shared" si="46"/>
        <v>1</v>
      </c>
      <c r="CD49" s="79">
        <f t="shared" si="47"/>
        <v>1</v>
      </c>
      <c r="CE49" s="79">
        <f t="shared" si="48"/>
        <v>1</v>
      </c>
      <c r="CF49" s="79">
        <f t="shared" si="49"/>
        <v>1</v>
      </c>
      <c r="CG49" s="79">
        <f t="shared" si="50"/>
        <v>1</v>
      </c>
      <c r="CH49" s="79">
        <f t="shared" si="51"/>
        <v>1</v>
      </c>
      <c r="CI49" s="79">
        <f t="shared" si="52"/>
        <v>1</v>
      </c>
      <c r="CJ49" s="79">
        <f t="shared" si="53"/>
        <v>1</v>
      </c>
      <c r="CK49" s="79">
        <f t="shared" si="54"/>
        <v>1</v>
      </c>
      <c r="CL49" s="79">
        <f t="shared" si="55"/>
        <v>1</v>
      </c>
      <c r="CM49" s="79">
        <f t="shared" si="56"/>
        <v>1</v>
      </c>
      <c r="CN49" s="79">
        <f t="shared" si="57"/>
        <v>1</v>
      </c>
      <c r="CO49" s="79">
        <f t="shared" si="58"/>
        <v>1</v>
      </c>
      <c r="CP49" s="79">
        <f t="shared" si="59"/>
        <v>1</v>
      </c>
      <c r="CQ49" s="79">
        <f t="shared" si="60"/>
        <v>1</v>
      </c>
      <c r="CR49" s="79">
        <f t="shared" si="61"/>
        <v>1</v>
      </c>
      <c r="CS49" s="79">
        <f t="shared" si="62"/>
        <v>1</v>
      </c>
      <c r="CT49" s="79">
        <f t="shared" si="63"/>
        <v>1</v>
      </c>
      <c r="CU49" s="79">
        <f t="shared" si="64"/>
        <v>1</v>
      </c>
      <c r="CV49" s="79">
        <f t="shared" si="65"/>
        <v>1</v>
      </c>
      <c r="CW49" s="79">
        <f t="shared" si="66"/>
        <v>1</v>
      </c>
      <c r="CX49" s="79">
        <f t="shared" si="67"/>
        <v>1</v>
      </c>
      <c r="CY49" s="79">
        <f t="shared" si="68"/>
        <v>1</v>
      </c>
      <c r="CZ49" s="79">
        <f t="shared" si="69"/>
        <v>1</v>
      </c>
      <c r="DB49" s="83">
        <f t="shared" si="70"/>
        <v>1</v>
      </c>
      <c r="DC49" s="83">
        <f t="shared" si="71"/>
        <v>1</v>
      </c>
      <c r="DD49" s="83">
        <f t="shared" si="72"/>
        <v>1</v>
      </c>
      <c r="DE49" s="83">
        <f t="shared" si="73"/>
        <v>1</v>
      </c>
      <c r="DF49" s="83">
        <f t="shared" si="74"/>
        <v>1</v>
      </c>
      <c r="DG49" s="83">
        <f t="shared" si="75"/>
        <v>1</v>
      </c>
      <c r="DH49" s="83">
        <f t="shared" si="76"/>
        <v>1</v>
      </c>
      <c r="DI49" s="83">
        <f t="shared" si="77"/>
        <v>1</v>
      </c>
      <c r="DJ49" s="83">
        <f t="shared" si="78"/>
        <v>1</v>
      </c>
      <c r="DK49" s="83">
        <f t="shared" si="79"/>
        <v>1</v>
      </c>
      <c r="DL49" s="83">
        <f t="shared" si="80"/>
        <v>1</v>
      </c>
      <c r="DM49" s="83">
        <f t="shared" si="81"/>
        <v>1</v>
      </c>
      <c r="DO49" s="83">
        <f t="shared" si="19"/>
        <v>1</v>
      </c>
      <c r="DP49" s="83">
        <f t="shared" si="20"/>
        <v>1</v>
      </c>
      <c r="DQ49" s="83">
        <f t="shared" si="21"/>
        <v>1</v>
      </c>
      <c r="DR49" s="83">
        <f t="shared" si="22"/>
        <v>1</v>
      </c>
      <c r="DS49" s="83">
        <f t="shared" si="23"/>
        <v>1</v>
      </c>
      <c r="DT49" s="83">
        <f t="shared" si="24"/>
        <v>1</v>
      </c>
      <c r="DU49" s="83">
        <f t="shared" si="25"/>
        <v>1</v>
      </c>
      <c r="DV49" s="83">
        <f t="shared" si="26"/>
        <v>1</v>
      </c>
      <c r="DW49" s="83">
        <f t="shared" si="27"/>
        <v>1</v>
      </c>
      <c r="DX49" s="83">
        <f t="shared" si="28"/>
        <v>1</v>
      </c>
      <c r="DY49" s="83">
        <f t="shared" si="29"/>
        <v>1</v>
      </c>
      <c r="DZ49" s="83">
        <f t="shared" si="30"/>
        <v>1</v>
      </c>
      <c r="EB49" s="115"/>
      <c r="EC49" s="36">
        <f t="shared" si="82"/>
        <v>0</v>
      </c>
      <c r="ED49" s="36">
        <f t="shared" si="95"/>
        <v>0</v>
      </c>
      <c r="EE49" s="36">
        <f t="shared" si="96"/>
        <v>0</v>
      </c>
      <c r="EF49" s="36">
        <f t="shared" si="97"/>
        <v>0</v>
      </c>
      <c r="EG49" s="36">
        <f t="shared" si="98"/>
        <v>0</v>
      </c>
      <c r="EH49" s="36">
        <f t="shared" si="99"/>
        <v>0</v>
      </c>
      <c r="EI49" s="36">
        <f t="shared" si="100"/>
        <v>0</v>
      </c>
      <c r="EJ49" s="36">
        <f t="shared" si="101"/>
        <v>0</v>
      </c>
      <c r="EK49" s="36">
        <f t="shared" si="102"/>
        <v>0</v>
      </c>
      <c r="EL49" s="36">
        <f t="shared" si="103"/>
        <v>0</v>
      </c>
      <c r="EM49" s="36">
        <f t="shared" si="104"/>
        <v>0</v>
      </c>
      <c r="EO49" s="115"/>
      <c r="EP49" s="36">
        <f t="shared" si="83"/>
        <v>0</v>
      </c>
      <c r="EQ49" s="36">
        <f t="shared" si="84"/>
        <v>0</v>
      </c>
      <c r="ER49" s="36">
        <f t="shared" si="85"/>
        <v>0</v>
      </c>
      <c r="ES49" s="36">
        <f t="shared" si="86"/>
        <v>0</v>
      </c>
      <c r="ET49" s="36">
        <f t="shared" si="87"/>
        <v>0</v>
      </c>
      <c r="EU49" s="36">
        <f t="shared" si="88"/>
        <v>0</v>
      </c>
      <c r="EV49" s="36">
        <f t="shared" si="89"/>
        <v>0</v>
      </c>
      <c r="EW49" s="36">
        <f t="shared" si="90"/>
        <v>0</v>
      </c>
      <c r="EX49" s="36">
        <f t="shared" si="91"/>
        <v>0</v>
      </c>
      <c r="EY49" s="36">
        <f t="shared" si="92"/>
        <v>0</v>
      </c>
      <c r="EZ49" s="36">
        <f t="shared" si="93"/>
        <v>0</v>
      </c>
    </row>
    <row r="50" spans="1:156" s="36" customFormat="1" ht="16" x14ac:dyDescent="0.2">
      <c r="A50" s="50"/>
      <c r="B50" s="56" t="s">
        <v>49</v>
      </c>
      <c r="C50" s="49" t="s">
        <v>16</v>
      </c>
      <c r="D50" s="57">
        <v>45601</v>
      </c>
      <c r="E50" s="57">
        <v>51500</v>
      </c>
      <c r="F50" s="58">
        <v>100000</v>
      </c>
      <c r="G50" s="56" t="s">
        <v>89</v>
      </c>
      <c r="H50" s="59">
        <v>901</v>
      </c>
      <c r="I50" s="59" t="s">
        <v>15</v>
      </c>
      <c r="J50" s="60">
        <v>0.2</v>
      </c>
      <c r="K50" s="60">
        <v>0.1</v>
      </c>
      <c r="L50" s="61"/>
      <c r="M50" s="62">
        <f t="shared" si="107"/>
        <v>1</v>
      </c>
      <c r="N50" s="63">
        <f t="shared" si="108"/>
        <v>8333.3333333333339</v>
      </c>
      <c r="O50" s="63">
        <f t="shared" si="109"/>
        <v>833.33333333333348</v>
      </c>
      <c r="P50" s="63">
        <f t="shared" si="110"/>
        <v>1666.666666666667</v>
      </c>
      <c r="Q50" s="63">
        <f t="shared" si="33"/>
        <v>10833.33</v>
      </c>
      <c r="R50" s="111"/>
      <c r="S50" s="64">
        <f>ROUND(IF(AND($D50&lt;S$10,$E50&gt;S$12),$Q50,IF(AND($D50&gt;=S$10,$D50&lt;=S$12),$Q50*(S$13+1-DAY($D50))/S$13,IF(AND($E50&gt;=S$10,$E50&lt;=S$12),$Q50*DAY($E50)/S$13,0))),2)</f>
        <v>10833.33</v>
      </c>
      <c r="T50" s="64">
        <f>ROUND(IF(AND($D50&lt;T$10,$E50&gt;T$12),$Q50,IF(AND($D50&gt;=T$10,$D50&lt;=T$12),$Q50*(T$13+1-DAY($D50))/T$13,IF(AND($E50&gt;=T$10,$E50&lt;=T$12),$Q50*DAY($E50)/T$13,0))),2)</f>
        <v>10833.33</v>
      </c>
      <c r="U50" s="64">
        <f>ROUND(IF(AND($D50&lt;U$10,$E50&gt;U$12),$Q50,IF(AND($D50&gt;=U$10,$D50&lt;=U$12),$Q50*(U$13+1-DAY($D50))/U$13,IF(AND($E50&gt;=U$10,$E50&lt;=U$12),$Q50*DAY($E50)/U$13,0))),2)</f>
        <v>10833.33</v>
      </c>
      <c r="V50" s="64">
        <f>ROUND(IF(AND($D50&lt;V$10,$E50&gt;V$12),$Q50,IF(AND($D50&gt;=V$10,$D50&lt;=V$12),$Q50*(V$13+1-DAY($D50))/V$13,IF(AND($E50&gt;=V$10,$E50&lt;=V$12),$Q50*DAY($E50)/V$13,0))),2)</f>
        <v>10833.33</v>
      </c>
      <c r="W50" s="64">
        <f>ROUND(IF(AND($D50&lt;W$10,$E50&gt;W$12),$Q50,IF(AND($D50&gt;=W$10,$D50&lt;=W$12),$Q50*(W$13+1-DAY($D50))/W$13,IF(AND($E50&gt;=W$10,$E50&lt;=W$12),$Q50*DAY($E50)/W$13,0))),2)</f>
        <v>10833.33</v>
      </c>
      <c r="X50" s="64">
        <f>ROUND(IF(AND($D50&lt;X$10,$E50&gt;X$12),$Q50,IF(AND($D50&gt;=X$10,$D50&lt;=X$12),$Q50*(X$13+1-DAY($D50))/X$13,IF(AND($E50&gt;=X$10,$E50&lt;=X$12),$Q50*DAY($E50)/X$13,0))),2)</f>
        <v>10833.33</v>
      </c>
      <c r="Y50" s="64">
        <f>ROUND(IF(AND($D50&lt;Y$10,$E50&gt;Y$12),$Q50,IF(AND($D50&gt;=Y$10,$D50&lt;=Y$12),$Q50*(Y$13+1-DAY($D50))/Y$13,IF(AND($E50&gt;=Y$10,$E50&lt;=Y$12),$Q50*DAY($E50)/Y$13,0))),2)</f>
        <v>10833.33</v>
      </c>
      <c r="Z50" s="64">
        <f>ROUND(IF(AND($D50&lt;Z$10,$E50&gt;Z$12),$Q50,IF(AND($D50&gt;=Z$10,$D50&lt;=Z$12),$Q50*(Z$13+1-DAY($D50))/Z$13,IF(AND($E50&gt;=Z$10,$E50&lt;=Z$12),$Q50*DAY($E50)/Z$13,0))),2)</f>
        <v>10833.33</v>
      </c>
      <c r="AA50" s="64">
        <f>ROUND(IF(AND($D50&lt;AA$10,$E50&gt;AA$12),$Q50,IF(AND($D50&gt;=AA$10,$D50&lt;=AA$12),$Q50*(AA$13+1-DAY($D50))/AA$13,IF(AND($E50&gt;=AA$10,$E50&lt;=AA$12),$Q50*DAY($E50)/AA$13,0))),2)</f>
        <v>10833.33</v>
      </c>
      <c r="AB50" s="64">
        <f>ROUND(IF(AND($D50&lt;AB$10,$E50&gt;AB$12),$Q50,IF(AND($D50&gt;=AB$10,$D50&lt;=AB$12),$Q50*(AB$13+1-DAY($D50))/AB$13,IF(AND($E50&gt;=AB$10,$E50&lt;=AB$12),$Q50*DAY($E50)/AB$13,0))),2)</f>
        <v>10833.33</v>
      </c>
      <c r="AC50" s="64">
        <f>ROUND(IF(AND($D50&lt;AC$10,$E50&gt;AC$12),$Q50,IF(AND($D50&gt;=AC$10,$D50&lt;=AC$12),$Q50*(AC$13+1-DAY($D50))/AC$13,IF(AND($E50&gt;=AC$10,$E50&lt;=AC$12),$Q50*DAY($E50)/AC$13,0))),2)</f>
        <v>10833.33</v>
      </c>
      <c r="AD50" s="64">
        <f>ROUND(IF(AND($D50&lt;AD$10,$E50&gt;AD$12),$Q50,IF(AND($D50&gt;=AD$10,$D50&lt;=AD$12),$Q50*(AD$13+1-DAY($D50))/AD$13,IF(AND($E50&gt;=AD$10,$E50&lt;=AD$12),$Q50*DAY($E50)/AD$13,0))),2)</f>
        <v>10833.33</v>
      </c>
      <c r="AE50" s="64">
        <f>ROUND(IF(AND($D50&lt;AE$10,$E50&gt;AE$12),$Q50,IF(AND($D50&gt;=AE$10,$D50&lt;=AE$12),$Q50*(AE$13+1-DAY($D50))/AE$13,IF(AND($E50&gt;=AE$10,$E50&lt;=AE$12),$Q50*DAY($E50)/AE$13,0))),2)</f>
        <v>10833.33</v>
      </c>
      <c r="AF50" s="64">
        <f>ROUND(IF(AND($D50&lt;AF$10,$E50&gt;AF$12),$Q50,IF(AND($D50&gt;=AF$10,$D50&lt;=AF$12),$Q50*(AF$13+1-DAY($D50))/AF$13,IF(AND($E50&gt;=AF$10,$E50&lt;=AF$12),$Q50*DAY($E50)/AF$13,0))),2)</f>
        <v>10833.33</v>
      </c>
      <c r="AG50" s="64">
        <f>ROUND(IF(AND($D50&lt;AG$10,$E50&gt;AG$12),$Q50,IF(AND($D50&gt;=AG$10,$D50&lt;=AG$12),$Q50*(AG$13+1-DAY($D50))/AG$13,IF(AND($E50&gt;=AG$10,$E50&lt;=AG$12),$Q50*DAY($E50)/AG$13,0))),2)</f>
        <v>10833.33</v>
      </c>
      <c r="AH50" s="64">
        <f>ROUND(IF(AND($D50&lt;AH$10,$E50&gt;AH$12),$Q50,IF(AND($D50&gt;=AH$10,$D50&lt;=AH$12),$Q50*(AH$13+1-DAY($D50))/AH$13,IF(AND($E50&gt;=AH$10,$E50&lt;=AH$12),$Q50*DAY($E50)/AH$13,0))),2)</f>
        <v>10833.33</v>
      </c>
      <c r="AI50" s="64">
        <f>ROUND(IF(AND($D50&lt;AI$10,$E50&gt;AI$12),$Q50,IF(AND($D50&gt;=AI$10,$D50&lt;=AI$12),$Q50*(AI$13+1-DAY($D50))/AI$13,IF(AND($E50&gt;=AI$10,$E50&lt;=AI$12),$Q50*DAY($E50)/AI$13,0))),2)</f>
        <v>10833.33</v>
      </c>
      <c r="AJ50" s="64">
        <f>ROUND(IF(AND($D50&lt;AJ$10,$E50&gt;AJ$12),$Q50,IF(AND($D50&gt;=AJ$10,$D50&lt;=AJ$12),$Q50*(AJ$13+1-DAY($D50))/AJ$13,IF(AND($E50&gt;=AJ$10,$E50&lt;=AJ$12),$Q50*DAY($E50)/AJ$13,0))),2)</f>
        <v>10833.33</v>
      </c>
      <c r="AK50" s="64">
        <f>ROUND(IF(AND($D50&lt;AK$10,$E50&gt;AK$12),$Q50,IF(AND($D50&gt;=AK$10,$D50&lt;=AK$12),$Q50*(AK$13+1-DAY($D50))/AK$13,IF(AND($E50&gt;=AK$10,$E50&lt;=AK$12),$Q50*DAY($E50)/AK$13,0))),2)</f>
        <v>10833.33</v>
      </c>
      <c r="AL50" s="64">
        <f>ROUND(IF(AND($D50&lt;AL$10,$E50&gt;AL$12),$Q50,IF(AND($D50&gt;=AL$10,$D50&lt;=AL$12),$Q50*(AL$13+1-DAY($D50))/AL$13,IF(AND($E50&gt;=AL$10,$E50&lt;=AL$12),$Q50*DAY($E50)/AL$13,0))),2)</f>
        <v>10833.33</v>
      </c>
      <c r="AM50" s="64">
        <f>ROUND(IF(AND($D50&lt;AM$10,$E50&gt;AM$12),$Q50,IF(AND($D50&gt;=AM$10,$D50&lt;=AM$12),$Q50*(AM$13+1-DAY($D50))/AM$13,IF(AND($E50&gt;=AM$10,$E50&lt;=AM$12),$Q50*DAY($E50)/AM$13,0))),2)</f>
        <v>10833.33</v>
      </c>
      <c r="AN50" s="64">
        <f>ROUND(IF(AND($D50&lt;AN$10,$E50&gt;AN$12),$Q50,IF(AND($D50&gt;=AN$10,$D50&lt;=AN$12),$Q50*(AN$13+1-DAY($D50))/AN$13,IF(AND($E50&gt;=AN$10,$E50&lt;=AN$12),$Q50*DAY($E50)/AN$13,0))),2)</f>
        <v>10833.33</v>
      </c>
      <c r="AO50" s="64">
        <f>ROUND(IF(AND($D50&lt;AO$10,$E50&gt;AO$12),$Q50,IF(AND($D50&gt;=AO$10,$D50&lt;=AO$12),$Q50*(AO$13+1-DAY($D50))/AO$13,IF(AND($E50&gt;=AO$10,$E50&lt;=AO$12),$Q50*DAY($E50)/AO$13,0))),2)</f>
        <v>10833.33</v>
      </c>
      <c r="AP50" s="64">
        <f>ROUND(IF(AND($D50&lt;AP$10,$E50&gt;AP$12),$Q50,IF(AND($D50&gt;=AP$10,$D50&lt;=AP$12),$Q50*(AP$13+1-DAY($D50))/AP$13,IF(AND($E50&gt;=AP$10,$E50&lt;=AP$12),$Q50*DAY($E50)/AP$13,0))),2)</f>
        <v>10833.33</v>
      </c>
      <c r="AQ50" s="64">
        <f>ROUND(IF(AND($D50&lt;AQ$10,$E50&gt;AQ$12),$Q50,IF(AND($D50&gt;=AQ$10,$D50&lt;=AQ$12),$Q50*(AQ$13+1-DAY($D50))/AQ$13,IF(AND($E50&gt;=AQ$10,$E50&lt;=AQ$12),$Q50*DAY($E50)/AQ$13,0))),2)</f>
        <v>10833.33</v>
      </c>
      <c r="AR50" s="64">
        <f>ROUND(IF(AND($D50&lt;AR$10,$E50&gt;AR$12),$Q50,IF(AND($D50&gt;=AR$10,$D50&lt;=AR$12),$Q50*(AR$13+1-DAY($D50))/AR$13,IF(AND($E50&gt;=AR$10,$E50&lt;=AR$12),$Q50*DAY($E50)/AR$13,0))),2)</f>
        <v>10833.33</v>
      </c>
      <c r="AS50" s="64">
        <f>ROUND(IF(AND($D50&lt;AS$10,$E50&gt;AS$12),$Q50,IF(AND($D50&gt;=AS$10,$D50&lt;=AS$12),$Q50*(AS$13+1-DAY($D50))/AS$13,IF(AND($E50&gt;=AS$10,$E50&lt;=AS$12),$Q50*DAY($E50)/AS$13,0))),2)</f>
        <v>10833.33</v>
      </c>
      <c r="AT50" s="64">
        <f>ROUND(IF(AND($D50&lt;AT$10,$E50&gt;AT$12),$Q50,IF(AND($D50&gt;=AT$10,$D50&lt;=AT$12),$Q50*(AT$13+1-DAY($D50))/AT$13,IF(AND($E50&gt;=AT$10,$E50&lt;=AT$12),$Q50*DAY($E50)/AT$13,0))),2)</f>
        <v>10833.33</v>
      </c>
      <c r="AU50" s="64">
        <f>ROUND(IF(AND($D50&lt;AU$10,$E50&gt;AU$12),$Q50,IF(AND($D50&gt;=AU$10,$D50&lt;=AU$12),$Q50*(AU$13+1-DAY($D50))/AU$13,IF(AND($E50&gt;=AU$10,$E50&lt;=AU$12),$Q50*DAY($E50)/AU$13,0))),2)</f>
        <v>10833.33</v>
      </c>
      <c r="AV50" s="64">
        <f>ROUND(IF(AND($D50&lt;AV$10,$E50&gt;AV$12),$Q50,IF(AND($D50&gt;=AV$10,$D50&lt;=AV$12),$Q50*(AV$13+1-DAY($D50))/AV$13,IF(AND($E50&gt;=AV$10,$E50&lt;=AV$12),$Q50*DAY($E50)/AV$13,0))),2)</f>
        <v>10833.33</v>
      </c>
      <c r="AW50" s="64">
        <f>ROUND(IF(AND($D50&lt;AW$10,$E50&gt;AW$12),$Q50,IF(AND($D50&gt;=AW$10,$D50&lt;=AW$12),$Q50*(AW$13+1-DAY($D50))/AW$13,IF(AND($E50&gt;=AW$10,$E50&lt;=AW$12),$Q50*DAY($E50)/AW$13,0))),2)</f>
        <v>10833.33</v>
      </c>
      <c r="AX50" s="64">
        <f>ROUND(IF(AND($D50&lt;AX$10,$E50&gt;AX$12),$Q50,IF(AND($D50&gt;=AX$10,$D50&lt;=AX$12),$Q50*(AX$13+1-DAY($D50))/AX$13,IF(AND($E50&gt;=AX$10,$E50&lt;=AX$12),$Q50*DAY($E50)/AX$13,0))),2)</f>
        <v>10833.33</v>
      </c>
      <c r="AY50" s="64">
        <f>ROUND(IF(AND($D50&lt;AY$10,$E50&gt;AY$12),$Q50,IF(AND($D50&gt;=AY$10,$D50&lt;=AY$12),$Q50*(AY$13+1-DAY($D50))/AY$13,IF(AND($E50&gt;=AY$10,$E50&lt;=AY$12),$Q50*DAY($E50)/AY$13,0))),2)</f>
        <v>10833.33</v>
      </c>
      <c r="AZ50" s="64">
        <f>ROUND(IF(AND($D50&lt;AZ$10,$E50&gt;AZ$12),$Q50,IF(AND($D50&gt;=AZ$10,$D50&lt;=AZ$12),$Q50*(AZ$13+1-DAY($D50))/AZ$13,IF(AND($E50&gt;=AZ$10,$E50&lt;=AZ$12),$Q50*DAY($E50)/AZ$13,0))),2)</f>
        <v>10833.33</v>
      </c>
      <c r="BA50" s="64">
        <f>ROUND(IF(AND($D50&lt;BA$10,$E50&gt;BA$12),$Q50,IF(AND($D50&gt;=BA$10,$D50&lt;=BA$12),$Q50*(BA$13+1-DAY($D50))/BA$13,IF(AND($E50&gt;=BA$10,$E50&lt;=BA$12),$Q50*DAY($E50)/BA$13,0))),2)</f>
        <v>10833.33</v>
      </c>
      <c r="BB50" s="64">
        <f>ROUND(IF(AND($D50&lt;BB$10,$E50&gt;BB$12),$Q50,IF(AND($D50&gt;=BB$10,$D50&lt;=BB$12),$Q50*(BB$13+1-DAY($D50))/BB$13,IF(AND($E50&gt;=BB$10,$E50&lt;=BB$12),$Q50*DAY($E50)/BB$13,0))),2)</f>
        <v>10833.33</v>
      </c>
      <c r="BC50" s="108"/>
      <c r="BD50" s="64">
        <f t="shared" si="106"/>
        <v>32499.989999999998</v>
      </c>
      <c r="BE50" s="64">
        <f t="shared" si="106"/>
        <v>32499.989999999998</v>
      </c>
      <c r="BF50" s="64">
        <f t="shared" si="106"/>
        <v>32499.989999999998</v>
      </c>
      <c r="BG50" s="64">
        <f t="shared" si="106"/>
        <v>32499.989999999998</v>
      </c>
      <c r="BH50" s="64">
        <f t="shared" si="106"/>
        <v>32499.989999999998</v>
      </c>
      <c r="BI50" s="64">
        <f t="shared" si="106"/>
        <v>32499.989999999998</v>
      </c>
      <c r="BJ50" s="64">
        <f t="shared" si="106"/>
        <v>32499.989999999998</v>
      </c>
      <c r="BK50" s="64">
        <f t="shared" si="106"/>
        <v>32499.989999999998</v>
      </c>
      <c r="BL50" s="64">
        <f t="shared" si="106"/>
        <v>32499.989999999998</v>
      </c>
      <c r="BM50" s="64">
        <f t="shared" si="106"/>
        <v>32499.989999999998</v>
      </c>
      <c r="BN50" s="64">
        <f t="shared" si="106"/>
        <v>32499.989999999998</v>
      </c>
      <c r="BO50" s="64">
        <f t="shared" si="106"/>
        <v>32499.989999999998</v>
      </c>
      <c r="BP50" s="65"/>
      <c r="BQ50" s="79">
        <f t="shared" si="34"/>
        <v>1</v>
      </c>
      <c r="BR50" s="79">
        <f t="shared" si="35"/>
        <v>1</v>
      </c>
      <c r="BS50" s="79">
        <f t="shared" si="36"/>
        <v>1</v>
      </c>
      <c r="BT50" s="79">
        <f t="shared" si="37"/>
        <v>1</v>
      </c>
      <c r="BU50" s="79">
        <f t="shared" si="38"/>
        <v>1</v>
      </c>
      <c r="BV50" s="79">
        <f t="shared" si="39"/>
        <v>1</v>
      </c>
      <c r="BW50" s="79">
        <f t="shared" si="40"/>
        <v>1</v>
      </c>
      <c r="BX50" s="79">
        <f t="shared" si="41"/>
        <v>1</v>
      </c>
      <c r="BY50" s="79">
        <f t="shared" si="42"/>
        <v>1</v>
      </c>
      <c r="BZ50" s="79">
        <f t="shared" si="43"/>
        <v>1</v>
      </c>
      <c r="CA50" s="79">
        <f t="shared" si="44"/>
        <v>1</v>
      </c>
      <c r="CB50" s="79">
        <f t="shared" si="45"/>
        <v>1</v>
      </c>
      <c r="CC50" s="79">
        <f t="shared" si="46"/>
        <v>1</v>
      </c>
      <c r="CD50" s="79">
        <f t="shared" si="47"/>
        <v>1</v>
      </c>
      <c r="CE50" s="79">
        <f t="shared" si="48"/>
        <v>1</v>
      </c>
      <c r="CF50" s="79">
        <f t="shared" si="49"/>
        <v>1</v>
      </c>
      <c r="CG50" s="79">
        <f t="shared" si="50"/>
        <v>1</v>
      </c>
      <c r="CH50" s="79">
        <f t="shared" si="51"/>
        <v>1</v>
      </c>
      <c r="CI50" s="79">
        <f t="shared" si="52"/>
        <v>1</v>
      </c>
      <c r="CJ50" s="79">
        <f t="shared" si="53"/>
        <v>1</v>
      </c>
      <c r="CK50" s="79">
        <f t="shared" si="54"/>
        <v>1</v>
      </c>
      <c r="CL50" s="79">
        <f t="shared" si="55"/>
        <v>1</v>
      </c>
      <c r="CM50" s="79">
        <f t="shared" si="56"/>
        <v>1</v>
      </c>
      <c r="CN50" s="79">
        <f t="shared" si="57"/>
        <v>1</v>
      </c>
      <c r="CO50" s="79">
        <f t="shared" si="58"/>
        <v>1</v>
      </c>
      <c r="CP50" s="79">
        <f t="shared" si="59"/>
        <v>1</v>
      </c>
      <c r="CQ50" s="79">
        <f t="shared" si="60"/>
        <v>1</v>
      </c>
      <c r="CR50" s="79">
        <f t="shared" si="61"/>
        <v>1</v>
      </c>
      <c r="CS50" s="79">
        <f t="shared" si="62"/>
        <v>1</v>
      </c>
      <c r="CT50" s="79">
        <f t="shared" si="63"/>
        <v>1</v>
      </c>
      <c r="CU50" s="79">
        <f t="shared" si="64"/>
        <v>1</v>
      </c>
      <c r="CV50" s="79">
        <f t="shared" si="65"/>
        <v>1</v>
      </c>
      <c r="CW50" s="79">
        <f t="shared" si="66"/>
        <v>1</v>
      </c>
      <c r="CX50" s="79">
        <f t="shared" si="67"/>
        <v>1</v>
      </c>
      <c r="CY50" s="79">
        <f t="shared" si="68"/>
        <v>1</v>
      </c>
      <c r="CZ50" s="79">
        <f t="shared" si="69"/>
        <v>1</v>
      </c>
      <c r="DB50" s="83">
        <f t="shared" si="70"/>
        <v>1</v>
      </c>
      <c r="DC50" s="83">
        <f t="shared" si="71"/>
        <v>1</v>
      </c>
      <c r="DD50" s="83">
        <f t="shared" si="72"/>
        <v>1</v>
      </c>
      <c r="DE50" s="83">
        <f t="shared" si="73"/>
        <v>1</v>
      </c>
      <c r="DF50" s="83">
        <f t="shared" si="74"/>
        <v>1</v>
      </c>
      <c r="DG50" s="83">
        <f t="shared" si="75"/>
        <v>1</v>
      </c>
      <c r="DH50" s="83">
        <f t="shared" si="76"/>
        <v>1</v>
      </c>
      <c r="DI50" s="83">
        <f t="shared" si="77"/>
        <v>1</v>
      </c>
      <c r="DJ50" s="83">
        <f t="shared" si="78"/>
        <v>1</v>
      </c>
      <c r="DK50" s="83">
        <f t="shared" si="79"/>
        <v>1</v>
      </c>
      <c r="DL50" s="83">
        <f t="shared" si="80"/>
        <v>1</v>
      </c>
      <c r="DM50" s="83">
        <f t="shared" si="81"/>
        <v>1</v>
      </c>
      <c r="DO50" s="83">
        <f t="shared" si="19"/>
        <v>1</v>
      </c>
      <c r="DP50" s="83">
        <f t="shared" si="20"/>
        <v>1</v>
      </c>
      <c r="DQ50" s="83">
        <f t="shared" si="21"/>
        <v>1</v>
      </c>
      <c r="DR50" s="83">
        <f t="shared" si="22"/>
        <v>1</v>
      </c>
      <c r="DS50" s="83">
        <f t="shared" si="23"/>
        <v>1</v>
      </c>
      <c r="DT50" s="83">
        <f t="shared" si="24"/>
        <v>1</v>
      </c>
      <c r="DU50" s="83">
        <f t="shared" si="25"/>
        <v>1</v>
      </c>
      <c r="DV50" s="83">
        <f t="shared" si="26"/>
        <v>1</v>
      </c>
      <c r="DW50" s="83">
        <f t="shared" si="27"/>
        <v>1</v>
      </c>
      <c r="DX50" s="83">
        <f t="shared" si="28"/>
        <v>1</v>
      </c>
      <c r="DY50" s="83">
        <f t="shared" si="29"/>
        <v>1</v>
      </c>
      <c r="DZ50" s="83">
        <f t="shared" si="30"/>
        <v>1</v>
      </c>
      <c r="EB50" s="115"/>
      <c r="EC50" s="36">
        <f t="shared" si="82"/>
        <v>0</v>
      </c>
      <c r="ED50" s="36">
        <f t="shared" si="95"/>
        <v>0</v>
      </c>
      <c r="EE50" s="36">
        <f t="shared" si="96"/>
        <v>0</v>
      </c>
      <c r="EF50" s="36">
        <f t="shared" si="97"/>
        <v>0</v>
      </c>
      <c r="EG50" s="36">
        <f t="shared" si="98"/>
        <v>0</v>
      </c>
      <c r="EH50" s="36">
        <f t="shared" si="99"/>
        <v>0</v>
      </c>
      <c r="EI50" s="36">
        <f t="shared" si="100"/>
        <v>0</v>
      </c>
      <c r="EJ50" s="36">
        <f t="shared" si="101"/>
        <v>0</v>
      </c>
      <c r="EK50" s="36">
        <f t="shared" si="102"/>
        <v>0</v>
      </c>
      <c r="EL50" s="36">
        <f t="shared" si="103"/>
        <v>0</v>
      </c>
      <c r="EM50" s="36">
        <f t="shared" si="104"/>
        <v>0</v>
      </c>
      <c r="EO50" s="115"/>
      <c r="EP50" s="36">
        <f t="shared" si="83"/>
        <v>0</v>
      </c>
      <c r="EQ50" s="36">
        <f t="shared" si="84"/>
        <v>0</v>
      </c>
      <c r="ER50" s="36">
        <f t="shared" si="85"/>
        <v>0</v>
      </c>
      <c r="ES50" s="36">
        <f t="shared" si="86"/>
        <v>0</v>
      </c>
      <c r="ET50" s="36">
        <f t="shared" si="87"/>
        <v>0</v>
      </c>
      <c r="EU50" s="36">
        <f t="shared" si="88"/>
        <v>0</v>
      </c>
      <c r="EV50" s="36">
        <f t="shared" si="89"/>
        <v>0</v>
      </c>
      <c r="EW50" s="36">
        <f t="shared" si="90"/>
        <v>0</v>
      </c>
      <c r="EX50" s="36">
        <f t="shared" si="91"/>
        <v>0</v>
      </c>
      <c r="EY50" s="36">
        <f t="shared" si="92"/>
        <v>0</v>
      </c>
      <c r="EZ50" s="36">
        <f t="shared" si="93"/>
        <v>0</v>
      </c>
    </row>
    <row r="51" spans="1:156" s="36" customFormat="1" ht="16" x14ac:dyDescent="0.2">
      <c r="A51" s="50"/>
      <c r="B51" s="56" t="s">
        <v>56</v>
      </c>
      <c r="C51" s="49" t="s">
        <v>69</v>
      </c>
      <c r="D51" s="57">
        <v>45628</v>
      </c>
      <c r="E51" s="57">
        <v>51500</v>
      </c>
      <c r="F51" s="58">
        <v>160000</v>
      </c>
      <c r="G51" s="56" t="s">
        <v>79</v>
      </c>
      <c r="H51" s="59">
        <v>999</v>
      </c>
      <c r="I51" s="59" t="s">
        <v>15</v>
      </c>
      <c r="J51" s="60">
        <v>0.2</v>
      </c>
      <c r="K51" s="60">
        <v>0.1</v>
      </c>
      <c r="L51" s="61"/>
      <c r="M51" s="62">
        <f t="shared" si="107"/>
        <v>1</v>
      </c>
      <c r="N51" s="63">
        <f t="shared" si="108"/>
        <v>13333.333333333334</v>
      </c>
      <c r="O51" s="63">
        <f t="shared" si="109"/>
        <v>1333.3333333333335</v>
      </c>
      <c r="P51" s="63">
        <f t="shared" si="110"/>
        <v>2666.666666666667</v>
      </c>
      <c r="Q51" s="63">
        <f t="shared" si="33"/>
        <v>17333.330000000002</v>
      </c>
      <c r="R51" s="111"/>
      <c r="S51" s="64">
        <f>ROUND(IF(AND($D51&lt;S$10,$E51&gt;S$12),$Q51,IF(AND($D51&gt;=S$10,$D51&lt;=S$12),$Q51*(S$13+1-DAY($D51))/S$13,IF(AND($E51&gt;=S$10,$E51&lt;=S$12),$Q51*DAY($E51)/S$13,0))),2)</f>
        <v>17333.330000000002</v>
      </c>
      <c r="T51" s="64">
        <f>ROUND(IF(AND($D51&lt;T$10,$E51&gt;T$12),$Q51,IF(AND($D51&gt;=T$10,$D51&lt;=T$12),$Q51*(T$13+1-DAY($D51))/T$13,IF(AND($E51&gt;=T$10,$E51&lt;=T$12),$Q51*DAY($E51)/T$13,0))),2)</f>
        <v>17333.330000000002</v>
      </c>
      <c r="U51" s="64">
        <f>ROUND(IF(AND($D51&lt;U$10,$E51&gt;U$12),$Q51,IF(AND($D51&gt;=U$10,$D51&lt;=U$12),$Q51*(U$13+1-DAY($D51))/U$13,IF(AND($E51&gt;=U$10,$E51&lt;=U$12),$Q51*DAY($E51)/U$13,0))),2)</f>
        <v>17333.330000000002</v>
      </c>
      <c r="V51" s="64">
        <f>ROUND(IF(AND($D51&lt;V$10,$E51&gt;V$12),$Q51,IF(AND($D51&gt;=V$10,$D51&lt;=V$12),$Q51*(V$13+1-DAY($D51))/V$13,IF(AND($E51&gt;=V$10,$E51&lt;=V$12),$Q51*DAY($E51)/V$13,0))),2)</f>
        <v>17333.330000000002</v>
      </c>
      <c r="W51" s="64">
        <f>ROUND(IF(AND($D51&lt;W$10,$E51&gt;W$12),$Q51,IF(AND($D51&gt;=W$10,$D51&lt;=W$12),$Q51*(W$13+1-DAY($D51))/W$13,IF(AND($E51&gt;=W$10,$E51&lt;=W$12),$Q51*DAY($E51)/W$13,0))),2)</f>
        <v>17333.330000000002</v>
      </c>
      <c r="X51" s="64">
        <f>ROUND(IF(AND($D51&lt;X$10,$E51&gt;X$12),$Q51,IF(AND($D51&gt;=X$10,$D51&lt;=X$12),$Q51*(X$13+1-DAY($D51))/X$13,IF(AND($E51&gt;=X$10,$E51&lt;=X$12),$Q51*DAY($E51)/X$13,0))),2)</f>
        <v>17333.330000000002</v>
      </c>
      <c r="Y51" s="64">
        <f>ROUND(IF(AND($D51&lt;Y$10,$E51&gt;Y$12),$Q51,IF(AND($D51&gt;=Y$10,$D51&lt;=Y$12),$Q51*(Y$13+1-DAY($D51))/Y$13,IF(AND($E51&gt;=Y$10,$E51&lt;=Y$12),$Q51*DAY($E51)/Y$13,0))),2)</f>
        <v>17333.330000000002</v>
      </c>
      <c r="Z51" s="64">
        <f>ROUND(IF(AND($D51&lt;Z$10,$E51&gt;Z$12),$Q51,IF(AND($D51&gt;=Z$10,$D51&lt;=Z$12),$Q51*(Z$13+1-DAY($D51))/Z$13,IF(AND($E51&gt;=Z$10,$E51&lt;=Z$12),$Q51*DAY($E51)/Z$13,0))),2)</f>
        <v>17333.330000000002</v>
      </c>
      <c r="AA51" s="64">
        <f>ROUND(IF(AND($D51&lt;AA$10,$E51&gt;AA$12),$Q51,IF(AND($D51&gt;=AA$10,$D51&lt;=AA$12),$Q51*(AA$13+1-DAY($D51))/AA$13,IF(AND($E51&gt;=AA$10,$E51&lt;=AA$12),$Q51*DAY($E51)/AA$13,0))),2)</f>
        <v>17333.330000000002</v>
      </c>
      <c r="AB51" s="64">
        <f>ROUND(IF(AND($D51&lt;AB$10,$E51&gt;AB$12),$Q51,IF(AND($D51&gt;=AB$10,$D51&lt;=AB$12),$Q51*(AB$13+1-DAY($D51))/AB$13,IF(AND($E51&gt;=AB$10,$E51&lt;=AB$12),$Q51*DAY($E51)/AB$13,0))),2)</f>
        <v>17333.330000000002</v>
      </c>
      <c r="AC51" s="64">
        <f>ROUND(IF(AND($D51&lt;AC$10,$E51&gt;AC$12),$Q51,IF(AND($D51&gt;=AC$10,$D51&lt;=AC$12),$Q51*(AC$13+1-DAY($D51))/AC$13,IF(AND($E51&gt;=AC$10,$E51&lt;=AC$12),$Q51*DAY($E51)/AC$13,0))),2)</f>
        <v>17333.330000000002</v>
      </c>
      <c r="AD51" s="64">
        <f>ROUND(IF(AND($D51&lt;AD$10,$E51&gt;AD$12),$Q51,IF(AND($D51&gt;=AD$10,$D51&lt;=AD$12),$Q51*(AD$13+1-DAY($D51))/AD$13,IF(AND($E51&gt;=AD$10,$E51&lt;=AD$12),$Q51*DAY($E51)/AD$13,0))),2)</f>
        <v>17333.330000000002</v>
      </c>
      <c r="AE51" s="64">
        <f>ROUND(IF(AND($D51&lt;AE$10,$E51&gt;AE$12),$Q51,IF(AND($D51&gt;=AE$10,$D51&lt;=AE$12),$Q51*(AE$13+1-DAY($D51))/AE$13,IF(AND($E51&gt;=AE$10,$E51&lt;=AE$12),$Q51*DAY($E51)/AE$13,0))),2)</f>
        <v>17333.330000000002</v>
      </c>
      <c r="AF51" s="64">
        <f>ROUND(IF(AND($D51&lt;AF$10,$E51&gt;AF$12),$Q51,IF(AND($D51&gt;=AF$10,$D51&lt;=AF$12),$Q51*(AF$13+1-DAY($D51))/AF$13,IF(AND($E51&gt;=AF$10,$E51&lt;=AF$12),$Q51*DAY($E51)/AF$13,0))),2)</f>
        <v>17333.330000000002</v>
      </c>
      <c r="AG51" s="64">
        <f>ROUND(IF(AND($D51&lt;AG$10,$E51&gt;AG$12),$Q51,IF(AND($D51&gt;=AG$10,$D51&lt;=AG$12),$Q51*(AG$13+1-DAY($D51))/AG$13,IF(AND($E51&gt;=AG$10,$E51&lt;=AG$12),$Q51*DAY($E51)/AG$13,0))),2)</f>
        <v>17333.330000000002</v>
      </c>
      <c r="AH51" s="64">
        <f>ROUND(IF(AND($D51&lt;AH$10,$E51&gt;AH$12),$Q51,IF(AND($D51&gt;=AH$10,$D51&lt;=AH$12),$Q51*(AH$13+1-DAY($D51))/AH$13,IF(AND($E51&gt;=AH$10,$E51&lt;=AH$12),$Q51*DAY($E51)/AH$13,0))),2)</f>
        <v>17333.330000000002</v>
      </c>
      <c r="AI51" s="64">
        <f>ROUND(IF(AND($D51&lt;AI$10,$E51&gt;AI$12),$Q51,IF(AND($D51&gt;=AI$10,$D51&lt;=AI$12),$Q51*(AI$13+1-DAY($D51))/AI$13,IF(AND($E51&gt;=AI$10,$E51&lt;=AI$12),$Q51*DAY($E51)/AI$13,0))),2)</f>
        <v>17333.330000000002</v>
      </c>
      <c r="AJ51" s="64">
        <f>ROUND(IF(AND($D51&lt;AJ$10,$E51&gt;AJ$12),$Q51,IF(AND($D51&gt;=AJ$10,$D51&lt;=AJ$12),$Q51*(AJ$13+1-DAY($D51))/AJ$13,IF(AND($E51&gt;=AJ$10,$E51&lt;=AJ$12),$Q51*DAY($E51)/AJ$13,0))),2)</f>
        <v>17333.330000000002</v>
      </c>
      <c r="AK51" s="64">
        <f>ROUND(IF(AND($D51&lt;AK$10,$E51&gt;AK$12),$Q51,IF(AND($D51&gt;=AK$10,$D51&lt;=AK$12),$Q51*(AK$13+1-DAY($D51))/AK$13,IF(AND($E51&gt;=AK$10,$E51&lt;=AK$12),$Q51*DAY($E51)/AK$13,0))),2)</f>
        <v>17333.330000000002</v>
      </c>
      <c r="AL51" s="64">
        <f>ROUND(IF(AND($D51&lt;AL$10,$E51&gt;AL$12),$Q51,IF(AND($D51&gt;=AL$10,$D51&lt;=AL$12),$Q51*(AL$13+1-DAY($D51))/AL$13,IF(AND($E51&gt;=AL$10,$E51&lt;=AL$12),$Q51*DAY($E51)/AL$13,0))),2)</f>
        <v>17333.330000000002</v>
      </c>
      <c r="AM51" s="64">
        <f>ROUND(IF(AND($D51&lt;AM$10,$E51&gt;AM$12),$Q51,IF(AND($D51&gt;=AM$10,$D51&lt;=AM$12),$Q51*(AM$13+1-DAY($D51))/AM$13,IF(AND($E51&gt;=AM$10,$E51&lt;=AM$12),$Q51*DAY($E51)/AM$13,0))),2)</f>
        <v>17333.330000000002</v>
      </c>
      <c r="AN51" s="64">
        <f>ROUND(IF(AND($D51&lt;AN$10,$E51&gt;AN$12),$Q51,IF(AND($D51&gt;=AN$10,$D51&lt;=AN$12),$Q51*(AN$13+1-DAY($D51))/AN$13,IF(AND($E51&gt;=AN$10,$E51&lt;=AN$12),$Q51*DAY($E51)/AN$13,0))),2)</f>
        <v>17333.330000000002</v>
      </c>
      <c r="AO51" s="64">
        <f>ROUND(IF(AND($D51&lt;AO$10,$E51&gt;AO$12),$Q51,IF(AND($D51&gt;=AO$10,$D51&lt;=AO$12),$Q51*(AO$13+1-DAY($D51))/AO$13,IF(AND($E51&gt;=AO$10,$E51&lt;=AO$12),$Q51*DAY($E51)/AO$13,0))),2)</f>
        <v>17333.330000000002</v>
      </c>
      <c r="AP51" s="64">
        <f>ROUND(IF(AND($D51&lt;AP$10,$E51&gt;AP$12),$Q51,IF(AND($D51&gt;=AP$10,$D51&lt;=AP$12),$Q51*(AP$13+1-DAY($D51))/AP$13,IF(AND($E51&gt;=AP$10,$E51&lt;=AP$12),$Q51*DAY($E51)/AP$13,0))),2)</f>
        <v>17333.330000000002</v>
      </c>
      <c r="AQ51" s="64">
        <f>ROUND(IF(AND($D51&lt;AQ$10,$E51&gt;AQ$12),$Q51,IF(AND($D51&gt;=AQ$10,$D51&lt;=AQ$12),$Q51*(AQ$13+1-DAY($D51))/AQ$13,IF(AND($E51&gt;=AQ$10,$E51&lt;=AQ$12),$Q51*DAY($E51)/AQ$13,0))),2)</f>
        <v>17333.330000000002</v>
      </c>
      <c r="AR51" s="64">
        <f>ROUND(IF(AND($D51&lt;AR$10,$E51&gt;AR$12),$Q51,IF(AND($D51&gt;=AR$10,$D51&lt;=AR$12),$Q51*(AR$13+1-DAY($D51))/AR$13,IF(AND($E51&gt;=AR$10,$E51&lt;=AR$12),$Q51*DAY($E51)/AR$13,0))),2)</f>
        <v>17333.330000000002</v>
      </c>
      <c r="AS51" s="64">
        <f>ROUND(IF(AND($D51&lt;AS$10,$E51&gt;AS$12),$Q51,IF(AND($D51&gt;=AS$10,$D51&lt;=AS$12),$Q51*(AS$13+1-DAY($D51))/AS$13,IF(AND($E51&gt;=AS$10,$E51&lt;=AS$12),$Q51*DAY($E51)/AS$13,0))),2)</f>
        <v>17333.330000000002</v>
      </c>
      <c r="AT51" s="64">
        <f>ROUND(IF(AND($D51&lt;AT$10,$E51&gt;AT$12),$Q51,IF(AND($D51&gt;=AT$10,$D51&lt;=AT$12),$Q51*(AT$13+1-DAY($D51))/AT$13,IF(AND($E51&gt;=AT$10,$E51&lt;=AT$12),$Q51*DAY($E51)/AT$13,0))),2)</f>
        <v>17333.330000000002</v>
      </c>
      <c r="AU51" s="64">
        <f>ROUND(IF(AND($D51&lt;AU$10,$E51&gt;AU$12),$Q51,IF(AND($D51&gt;=AU$10,$D51&lt;=AU$12),$Q51*(AU$13+1-DAY($D51))/AU$13,IF(AND($E51&gt;=AU$10,$E51&lt;=AU$12),$Q51*DAY($E51)/AU$13,0))),2)</f>
        <v>17333.330000000002</v>
      </c>
      <c r="AV51" s="64">
        <f>ROUND(IF(AND($D51&lt;AV$10,$E51&gt;AV$12),$Q51,IF(AND($D51&gt;=AV$10,$D51&lt;=AV$12),$Q51*(AV$13+1-DAY($D51))/AV$13,IF(AND($E51&gt;=AV$10,$E51&lt;=AV$12),$Q51*DAY($E51)/AV$13,0))),2)</f>
        <v>17333.330000000002</v>
      </c>
      <c r="AW51" s="64">
        <f>ROUND(IF(AND($D51&lt;AW$10,$E51&gt;AW$12),$Q51,IF(AND($D51&gt;=AW$10,$D51&lt;=AW$12),$Q51*(AW$13+1-DAY($D51))/AW$13,IF(AND($E51&gt;=AW$10,$E51&lt;=AW$12),$Q51*DAY($E51)/AW$13,0))),2)</f>
        <v>17333.330000000002</v>
      </c>
      <c r="AX51" s="64">
        <f>ROUND(IF(AND($D51&lt;AX$10,$E51&gt;AX$12),$Q51,IF(AND($D51&gt;=AX$10,$D51&lt;=AX$12),$Q51*(AX$13+1-DAY($D51))/AX$13,IF(AND($E51&gt;=AX$10,$E51&lt;=AX$12),$Q51*DAY($E51)/AX$13,0))),2)</f>
        <v>17333.330000000002</v>
      </c>
      <c r="AY51" s="64">
        <f>ROUND(IF(AND($D51&lt;AY$10,$E51&gt;AY$12),$Q51,IF(AND($D51&gt;=AY$10,$D51&lt;=AY$12),$Q51*(AY$13+1-DAY($D51))/AY$13,IF(AND($E51&gt;=AY$10,$E51&lt;=AY$12),$Q51*DAY($E51)/AY$13,0))),2)</f>
        <v>17333.330000000002</v>
      </c>
      <c r="AZ51" s="64">
        <f>ROUND(IF(AND($D51&lt;AZ$10,$E51&gt;AZ$12),$Q51,IF(AND($D51&gt;=AZ$10,$D51&lt;=AZ$12),$Q51*(AZ$13+1-DAY($D51))/AZ$13,IF(AND($E51&gt;=AZ$10,$E51&lt;=AZ$12),$Q51*DAY($E51)/AZ$13,0))),2)</f>
        <v>17333.330000000002</v>
      </c>
      <c r="BA51" s="64">
        <f>ROUND(IF(AND($D51&lt;BA$10,$E51&gt;BA$12),$Q51,IF(AND($D51&gt;=BA$10,$D51&lt;=BA$12),$Q51*(BA$13+1-DAY($D51))/BA$13,IF(AND($E51&gt;=BA$10,$E51&lt;=BA$12),$Q51*DAY($E51)/BA$13,0))),2)</f>
        <v>17333.330000000002</v>
      </c>
      <c r="BB51" s="64">
        <f>ROUND(IF(AND($D51&lt;BB$10,$E51&gt;BB$12),$Q51,IF(AND($D51&gt;=BB$10,$D51&lt;=BB$12),$Q51*(BB$13+1-DAY($D51))/BB$13,IF(AND($E51&gt;=BB$10,$E51&lt;=BB$12),$Q51*DAY($E51)/BB$13,0))),2)</f>
        <v>17333.330000000002</v>
      </c>
      <c r="BC51" s="108"/>
      <c r="BD51" s="64">
        <f t="shared" si="106"/>
        <v>51999.990000000005</v>
      </c>
      <c r="BE51" s="64">
        <f t="shared" si="106"/>
        <v>51999.990000000005</v>
      </c>
      <c r="BF51" s="64">
        <f t="shared" si="106"/>
        <v>51999.990000000005</v>
      </c>
      <c r="BG51" s="64">
        <f t="shared" si="106"/>
        <v>51999.990000000005</v>
      </c>
      <c r="BH51" s="64">
        <f t="shared" si="106"/>
        <v>51999.990000000005</v>
      </c>
      <c r="BI51" s="64">
        <f t="shared" si="106"/>
        <v>51999.990000000005</v>
      </c>
      <c r="BJ51" s="64">
        <f t="shared" si="106"/>
        <v>51999.990000000005</v>
      </c>
      <c r="BK51" s="64">
        <f t="shared" si="106"/>
        <v>51999.990000000005</v>
      </c>
      <c r="BL51" s="64">
        <f t="shared" si="106"/>
        <v>51999.990000000005</v>
      </c>
      <c r="BM51" s="64">
        <f t="shared" si="106"/>
        <v>51999.990000000005</v>
      </c>
      <c r="BN51" s="64">
        <f t="shared" si="106"/>
        <v>51999.990000000005</v>
      </c>
      <c r="BO51" s="64">
        <f t="shared" si="106"/>
        <v>51999.990000000005</v>
      </c>
      <c r="BP51" s="65"/>
      <c r="BQ51" s="79">
        <f t="shared" si="34"/>
        <v>1</v>
      </c>
      <c r="BR51" s="79">
        <f t="shared" si="35"/>
        <v>1</v>
      </c>
      <c r="BS51" s="79">
        <f t="shared" si="36"/>
        <v>1</v>
      </c>
      <c r="BT51" s="79">
        <f t="shared" si="37"/>
        <v>1</v>
      </c>
      <c r="BU51" s="79">
        <f t="shared" si="38"/>
        <v>1</v>
      </c>
      <c r="BV51" s="79">
        <f t="shared" si="39"/>
        <v>1</v>
      </c>
      <c r="BW51" s="79">
        <f t="shared" si="40"/>
        <v>1</v>
      </c>
      <c r="BX51" s="79">
        <f t="shared" si="41"/>
        <v>1</v>
      </c>
      <c r="BY51" s="79">
        <f t="shared" si="42"/>
        <v>1</v>
      </c>
      <c r="BZ51" s="79">
        <f t="shared" si="43"/>
        <v>1</v>
      </c>
      <c r="CA51" s="79">
        <f t="shared" si="44"/>
        <v>1</v>
      </c>
      <c r="CB51" s="79">
        <f t="shared" si="45"/>
        <v>1</v>
      </c>
      <c r="CC51" s="79">
        <f t="shared" si="46"/>
        <v>1</v>
      </c>
      <c r="CD51" s="79">
        <f t="shared" si="47"/>
        <v>1</v>
      </c>
      <c r="CE51" s="79">
        <f t="shared" si="48"/>
        <v>1</v>
      </c>
      <c r="CF51" s="79">
        <f t="shared" si="49"/>
        <v>1</v>
      </c>
      <c r="CG51" s="79">
        <f t="shared" si="50"/>
        <v>1</v>
      </c>
      <c r="CH51" s="79">
        <f t="shared" si="51"/>
        <v>1</v>
      </c>
      <c r="CI51" s="79">
        <f t="shared" si="52"/>
        <v>1</v>
      </c>
      <c r="CJ51" s="79">
        <f t="shared" si="53"/>
        <v>1</v>
      </c>
      <c r="CK51" s="79">
        <f t="shared" si="54"/>
        <v>1</v>
      </c>
      <c r="CL51" s="79">
        <f t="shared" si="55"/>
        <v>1</v>
      </c>
      <c r="CM51" s="79">
        <f t="shared" si="56"/>
        <v>1</v>
      </c>
      <c r="CN51" s="79">
        <f t="shared" si="57"/>
        <v>1</v>
      </c>
      <c r="CO51" s="79">
        <f t="shared" si="58"/>
        <v>1</v>
      </c>
      <c r="CP51" s="79">
        <f t="shared" si="59"/>
        <v>1</v>
      </c>
      <c r="CQ51" s="79">
        <f t="shared" si="60"/>
        <v>1</v>
      </c>
      <c r="CR51" s="79">
        <f t="shared" si="61"/>
        <v>1</v>
      </c>
      <c r="CS51" s="79">
        <f t="shared" si="62"/>
        <v>1</v>
      </c>
      <c r="CT51" s="79">
        <f t="shared" si="63"/>
        <v>1</v>
      </c>
      <c r="CU51" s="79">
        <f t="shared" si="64"/>
        <v>1</v>
      </c>
      <c r="CV51" s="79">
        <f t="shared" si="65"/>
        <v>1</v>
      </c>
      <c r="CW51" s="79">
        <f t="shared" si="66"/>
        <v>1</v>
      </c>
      <c r="CX51" s="79">
        <f t="shared" si="67"/>
        <v>1</v>
      </c>
      <c r="CY51" s="79">
        <f t="shared" si="68"/>
        <v>1</v>
      </c>
      <c r="CZ51" s="79">
        <f t="shared" si="69"/>
        <v>1</v>
      </c>
      <c r="DB51" s="83">
        <f t="shared" si="70"/>
        <v>1</v>
      </c>
      <c r="DC51" s="83">
        <f t="shared" si="71"/>
        <v>1</v>
      </c>
      <c r="DD51" s="83">
        <f t="shared" si="72"/>
        <v>1</v>
      </c>
      <c r="DE51" s="83">
        <f t="shared" si="73"/>
        <v>1</v>
      </c>
      <c r="DF51" s="83">
        <f t="shared" si="74"/>
        <v>1</v>
      </c>
      <c r="DG51" s="83">
        <f t="shared" si="75"/>
        <v>1</v>
      </c>
      <c r="DH51" s="83">
        <f t="shared" si="76"/>
        <v>1</v>
      </c>
      <c r="DI51" s="83">
        <f t="shared" si="77"/>
        <v>1</v>
      </c>
      <c r="DJ51" s="83">
        <f t="shared" si="78"/>
        <v>1</v>
      </c>
      <c r="DK51" s="83">
        <f t="shared" si="79"/>
        <v>1</v>
      </c>
      <c r="DL51" s="83">
        <f t="shared" si="80"/>
        <v>1</v>
      </c>
      <c r="DM51" s="83">
        <f t="shared" si="81"/>
        <v>1</v>
      </c>
      <c r="DO51" s="83">
        <f t="shared" si="19"/>
        <v>1</v>
      </c>
      <c r="DP51" s="83">
        <f t="shared" si="20"/>
        <v>1</v>
      </c>
      <c r="DQ51" s="83">
        <f t="shared" si="21"/>
        <v>1</v>
      </c>
      <c r="DR51" s="83">
        <f t="shared" si="22"/>
        <v>1</v>
      </c>
      <c r="DS51" s="83">
        <f t="shared" si="23"/>
        <v>1</v>
      </c>
      <c r="DT51" s="83">
        <f t="shared" si="24"/>
        <v>1</v>
      </c>
      <c r="DU51" s="83">
        <f t="shared" si="25"/>
        <v>1</v>
      </c>
      <c r="DV51" s="83">
        <f t="shared" si="26"/>
        <v>1</v>
      </c>
      <c r="DW51" s="83">
        <f t="shared" si="27"/>
        <v>1</v>
      </c>
      <c r="DX51" s="83">
        <f t="shared" si="28"/>
        <v>1</v>
      </c>
      <c r="DY51" s="83">
        <f t="shared" si="29"/>
        <v>1</v>
      </c>
      <c r="DZ51" s="83">
        <f t="shared" si="30"/>
        <v>1</v>
      </c>
      <c r="EB51" s="115"/>
      <c r="EC51" s="36">
        <f t="shared" si="82"/>
        <v>0</v>
      </c>
      <c r="ED51" s="36">
        <f t="shared" si="95"/>
        <v>0</v>
      </c>
      <c r="EE51" s="36">
        <f t="shared" si="96"/>
        <v>0</v>
      </c>
      <c r="EF51" s="36">
        <f t="shared" si="97"/>
        <v>0</v>
      </c>
      <c r="EG51" s="36">
        <f t="shared" si="98"/>
        <v>0</v>
      </c>
      <c r="EH51" s="36">
        <f t="shared" si="99"/>
        <v>0</v>
      </c>
      <c r="EI51" s="36">
        <f t="shared" si="100"/>
        <v>0</v>
      </c>
      <c r="EJ51" s="36">
        <f t="shared" si="101"/>
        <v>0</v>
      </c>
      <c r="EK51" s="36">
        <f t="shared" si="102"/>
        <v>0</v>
      </c>
      <c r="EL51" s="36">
        <f t="shared" si="103"/>
        <v>0</v>
      </c>
      <c r="EM51" s="36">
        <f t="shared" si="104"/>
        <v>0</v>
      </c>
      <c r="EO51" s="115"/>
      <c r="EP51" s="36">
        <f t="shared" si="83"/>
        <v>0</v>
      </c>
      <c r="EQ51" s="36">
        <f t="shared" si="84"/>
        <v>0</v>
      </c>
      <c r="ER51" s="36">
        <f t="shared" si="85"/>
        <v>0</v>
      </c>
      <c r="ES51" s="36">
        <f t="shared" si="86"/>
        <v>0</v>
      </c>
      <c r="ET51" s="36">
        <f t="shared" si="87"/>
        <v>0</v>
      </c>
      <c r="EU51" s="36">
        <f t="shared" si="88"/>
        <v>0</v>
      </c>
      <c r="EV51" s="36">
        <f t="shared" si="89"/>
        <v>0</v>
      </c>
      <c r="EW51" s="36">
        <f t="shared" si="90"/>
        <v>0</v>
      </c>
      <c r="EX51" s="36">
        <f t="shared" si="91"/>
        <v>0</v>
      </c>
      <c r="EY51" s="36">
        <f t="shared" si="92"/>
        <v>0</v>
      </c>
      <c r="EZ51" s="36">
        <f t="shared" si="93"/>
        <v>0</v>
      </c>
    </row>
    <row r="52" spans="1:156" s="36" customFormat="1" ht="16" x14ac:dyDescent="0.2">
      <c r="A52" s="50"/>
      <c r="B52" s="56" t="s">
        <v>40</v>
      </c>
      <c r="C52" s="49" t="s">
        <v>70</v>
      </c>
      <c r="D52" s="57">
        <v>45646</v>
      </c>
      <c r="E52" s="57">
        <v>51500</v>
      </c>
      <c r="F52" s="58">
        <v>115000</v>
      </c>
      <c r="G52" s="56" t="s">
        <v>98</v>
      </c>
      <c r="H52" s="59">
        <v>170</v>
      </c>
      <c r="I52" s="59" t="s">
        <v>15</v>
      </c>
      <c r="J52" s="60">
        <v>0.2</v>
      </c>
      <c r="K52" s="60">
        <v>0.1</v>
      </c>
      <c r="L52" s="61"/>
      <c r="M52" s="62">
        <f t="shared" si="107"/>
        <v>1</v>
      </c>
      <c r="N52" s="63">
        <f t="shared" si="108"/>
        <v>9583.3333333333339</v>
      </c>
      <c r="O52" s="63">
        <f t="shared" si="109"/>
        <v>958.33333333333348</v>
      </c>
      <c r="P52" s="63">
        <f t="shared" si="110"/>
        <v>1916.666666666667</v>
      </c>
      <c r="Q52" s="63">
        <f t="shared" si="33"/>
        <v>12458.33</v>
      </c>
      <c r="R52" s="111"/>
      <c r="S52" s="64">
        <f>ROUND(IF(AND($D52&lt;S$10,$E52&gt;S$12),$Q52,IF(AND($D52&gt;=S$10,$D52&lt;=S$12),$Q52*(S$13+1-DAY($D52))/S$13,IF(AND($E52&gt;=S$10,$E52&lt;=S$12),$Q52*DAY($E52)/S$13,0))),2)</f>
        <v>12458.33</v>
      </c>
      <c r="T52" s="64">
        <f>ROUND(IF(AND($D52&lt;T$10,$E52&gt;T$12),$Q52,IF(AND($D52&gt;=T$10,$D52&lt;=T$12),$Q52*(T$13+1-DAY($D52))/T$13,IF(AND($E52&gt;=T$10,$E52&lt;=T$12),$Q52*DAY($E52)/T$13,0))),2)</f>
        <v>12458.33</v>
      </c>
      <c r="U52" s="64">
        <f>ROUND(IF(AND($D52&lt;U$10,$E52&gt;U$12),$Q52,IF(AND($D52&gt;=U$10,$D52&lt;=U$12),$Q52*(U$13+1-DAY($D52))/U$13,IF(AND($E52&gt;=U$10,$E52&lt;=U$12),$Q52*DAY($E52)/U$13,0))),2)</f>
        <v>12458.33</v>
      </c>
      <c r="V52" s="64">
        <f>ROUND(IF(AND($D52&lt;V$10,$E52&gt;V$12),$Q52,IF(AND($D52&gt;=V$10,$D52&lt;=V$12),$Q52*(V$13+1-DAY($D52))/V$13,IF(AND($E52&gt;=V$10,$E52&lt;=V$12),$Q52*DAY($E52)/V$13,0))),2)</f>
        <v>12458.33</v>
      </c>
      <c r="W52" s="64">
        <f>ROUND(IF(AND($D52&lt;W$10,$E52&gt;W$12),$Q52,IF(AND($D52&gt;=W$10,$D52&lt;=W$12),$Q52*(W$13+1-DAY($D52))/W$13,IF(AND($E52&gt;=W$10,$E52&lt;=W$12),$Q52*DAY($E52)/W$13,0))),2)</f>
        <v>12458.33</v>
      </c>
      <c r="X52" s="64">
        <f>ROUND(IF(AND($D52&lt;X$10,$E52&gt;X$12),$Q52,IF(AND($D52&gt;=X$10,$D52&lt;=X$12),$Q52*(X$13+1-DAY($D52))/X$13,IF(AND($E52&gt;=X$10,$E52&lt;=X$12),$Q52*DAY($E52)/X$13,0))),2)</f>
        <v>12458.33</v>
      </c>
      <c r="Y52" s="64">
        <f>ROUND(IF(AND($D52&lt;Y$10,$E52&gt;Y$12),$Q52,IF(AND($D52&gt;=Y$10,$D52&lt;=Y$12),$Q52*(Y$13+1-DAY($D52))/Y$13,IF(AND($E52&gt;=Y$10,$E52&lt;=Y$12),$Q52*DAY($E52)/Y$13,0))),2)</f>
        <v>12458.33</v>
      </c>
      <c r="Z52" s="64">
        <f>ROUND(IF(AND($D52&lt;Z$10,$E52&gt;Z$12),$Q52,IF(AND($D52&gt;=Z$10,$D52&lt;=Z$12),$Q52*(Z$13+1-DAY($D52))/Z$13,IF(AND($E52&gt;=Z$10,$E52&lt;=Z$12),$Q52*DAY($E52)/Z$13,0))),2)</f>
        <v>12458.33</v>
      </c>
      <c r="AA52" s="64">
        <f>ROUND(IF(AND($D52&lt;AA$10,$E52&gt;AA$12),$Q52,IF(AND($D52&gt;=AA$10,$D52&lt;=AA$12),$Q52*(AA$13+1-DAY($D52))/AA$13,IF(AND($E52&gt;=AA$10,$E52&lt;=AA$12),$Q52*DAY($E52)/AA$13,0))),2)</f>
        <v>12458.33</v>
      </c>
      <c r="AB52" s="64">
        <f>ROUND(IF(AND($D52&lt;AB$10,$E52&gt;AB$12),$Q52,IF(AND($D52&gt;=AB$10,$D52&lt;=AB$12),$Q52*(AB$13+1-DAY($D52))/AB$13,IF(AND($E52&gt;=AB$10,$E52&lt;=AB$12),$Q52*DAY($E52)/AB$13,0))),2)</f>
        <v>12458.33</v>
      </c>
      <c r="AC52" s="64">
        <f>ROUND(IF(AND($D52&lt;AC$10,$E52&gt;AC$12),$Q52,IF(AND($D52&gt;=AC$10,$D52&lt;=AC$12),$Q52*(AC$13+1-DAY($D52))/AC$13,IF(AND($E52&gt;=AC$10,$E52&lt;=AC$12),$Q52*DAY($E52)/AC$13,0))),2)</f>
        <v>12458.33</v>
      </c>
      <c r="AD52" s="64">
        <f>ROUND(IF(AND($D52&lt;AD$10,$E52&gt;AD$12),$Q52,IF(AND($D52&gt;=AD$10,$D52&lt;=AD$12),$Q52*(AD$13+1-DAY($D52))/AD$13,IF(AND($E52&gt;=AD$10,$E52&lt;=AD$12),$Q52*DAY($E52)/AD$13,0))),2)</f>
        <v>12458.33</v>
      </c>
      <c r="AE52" s="64">
        <f>ROUND(IF(AND($D52&lt;AE$10,$E52&gt;AE$12),$Q52,IF(AND($D52&gt;=AE$10,$D52&lt;=AE$12),$Q52*(AE$13+1-DAY($D52))/AE$13,IF(AND($E52&gt;=AE$10,$E52&lt;=AE$12),$Q52*DAY($E52)/AE$13,0))),2)</f>
        <v>12458.33</v>
      </c>
      <c r="AF52" s="64">
        <f>ROUND(IF(AND($D52&lt;AF$10,$E52&gt;AF$12),$Q52,IF(AND($D52&gt;=AF$10,$D52&lt;=AF$12),$Q52*(AF$13+1-DAY($D52))/AF$13,IF(AND($E52&gt;=AF$10,$E52&lt;=AF$12),$Q52*DAY($E52)/AF$13,0))),2)</f>
        <v>12458.33</v>
      </c>
      <c r="AG52" s="64">
        <f>ROUND(IF(AND($D52&lt;AG$10,$E52&gt;AG$12),$Q52,IF(AND($D52&gt;=AG$10,$D52&lt;=AG$12),$Q52*(AG$13+1-DAY($D52))/AG$13,IF(AND($E52&gt;=AG$10,$E52&lt;=AG$12),$Q52*DAY($E52)/AG$13,0))),2)</f>
        <v>12458.33</v>
      </c>
      <c r="AH52" s="64">
        <f>ROUND(IF(AND($D52&lt;AH$10,$E52&gt;AH$12),$Q52,IF(AND($D52&gt;=AH$10,$D52&lt;=AH$12),$Q52*(AH$13+1-DAY($D52))/AH$13,IF(AND($E52&gt;=AH$10,$E52&lt;=AH$12),$Q52*DAY($E52)/AH$13,0))),2)</f>
        <v>12458.33</v>
      </c>
      <c r="AI52" s="64">
        <f>ROUND(IF(AND($D52&lt;AI$10,$E52&gt;AI$12),$Q52,IF(AND($D52&gt;=AI$10,$D52&lt;=AI$12),$Q52*(AI$13+1-DAY($D52))/AI$13,IF(AND($E52&gt;=AI$10,$E52&lt;=AI$12),$Q52*DAY($E52)/AI$13,0))),2)</f>
        <v>12458.33</v>
      </c>
      <c r="AJ52" s="64">
        <f>ROUND(IF(AND($D52&lt;AJ$10,$E52&gt;AJ$12),$Q52,IF(AND($D52&gt;=AJ$10,$D52&lt;=AJ$12),$Q52*(AJ$13+1-DAY($D52))/AJ$13,IF(AND($E52&gt;=AJ$10,$E52&lt;=AJ$12),$Q52*DAY($E52)/AJ$13,0))),2)</f>
        <v>12458.33</v>
      </c>
      <c r="AK52" s="64">
        <f>ROUND(IF(AND($D52&lt;AK$10,$E52&gt;AK$12),$Q52,IF(AND($D52&gt;=AK$10,$D52&lt;=AK$12),$Q52*(AK$13+1-DAY($D52))/AK$13,IF(AND($E52&gt;=AK$10,$E52&lt;=AK$12),$Q52*DAY($E52)/AK$13,0))),2)</f>
        <v>12458.33</v>
      </c>
      <c r="AL52" s="64">
        <f>ROUND(IF(AND($D52&lt;AL$10,$E52&gt;AL$12),$Q52,IF(AND($D52&gt;=AL$10,$D52&lt;=AL$12),$Q52*(AL$13+1-DAY($D52))/AL$13,IF(AND($E52&gt;=AL$10,$E52&lt;=AL$12),$Q52*DAY($E52)/AL$13,0))),2)</f>
        <v>12458.33</v>
      </c>
      <c r="AM52" s="64">
        <f>ROUND(IF(AND($D52&lt;AM$10,$E52&gt;AM$12),$Q52,IF(AND($D52&gt;=AM$10,$D52&lt;=AM$12),$Q52*(AM$13+1-DAY($D52))/AM$13,IF(AND($E52&gt;=AM$10,$E52&lt;=AM$12),$Q52*DAY($E52)/AM$13,0))),2)</f>
        <v>12458.33</v>
      </c>
      <c r="AN52" s="64">
        <f>ROUND(IF(AND($D52&lt;AN$10,$E52&gt;AN$12),$Q52,IF(AND($D52&gt;=AN$10,$D52&lt;=AN$12),$Q52*(AN$13+1-DAY($D52))/AN$13,IF(AND($E52&gt;=AN$10,$E52&lt;=AN$12),$Q52*DAY($E52)/AN$13,0))),2)</f>
        <v>12458.33</v>
      </c>
      <c r="AO52" s="64">
        <f>ROUND(IF(AND($D52&lt;AO$10,$E52&gt;AO$12),$Q52,IF(AND($D52&gt;=AO$10,$D52&lt;=AO$12),$Q52*(AO$13+1-DAY($D52))/AO$13,IF(AND($E52&gt;=AO$10,$E52&lt;=AO$12),$Q52*DAY($E52)/AO$13,0))),2)</f>
        <v>12458.33</v>
      </c>
      <c r="AP52" s="64">
        <f>ROUND(IF(AND($D52&lt;AP$10,$E52&gt;AP$12),$Q52,IF(AND($D52&gt;=AP$10,$D52&lt;=AP$12),$Q52*(AP$13+1-DAY($D52))/AP$13,IF(AND($E52&gt;=AP$10,$E52&lt;=AP$12),$Q52*DAY($E52)/AP$13,0))),2)</f>
        <v>12458.33</v>
      </c>
      <c r="AQ52" s="64">
        <f>ROUND(IF(AND($D52&lt;AQ$10,$E52&gt;AQ$12),$Q52,IF(AND($D52&gt;=AQ$10,$D52&lt;=AQ$12),$Q52*(AQ$13+1-DAY($D52))/AQ$13,IF(AND($E52&gt;=AQ$10,$E52&lt;=AQ$12),$Q52*DAY($E52)/AQ$13,0))),2)</f>
        <v>12458.33</v>
      </c>
      <c r="AR52" s="64">
        <f>ROUND(IF(AND($D52&lt;AR$10,$E52&gt;AR$12),$Q52,IF(AND($D52&gt;=AR$10,$D52&lt;=AR$12),$Q52*(AR$13+1-DAY($D52))/AR$13,IF(AND($E52&gt;=AR$10,$E52&lt;=AR$12),$Q52*DAY($E52)/AR$13,0))),2)</f>
        <v>12458.33</v>
      </c>
      <c r="AS52" s="64">
        <f>ROUND(IF(AND($D52&lt;AS$10,$E52&gt;AS$12),$Q52,IF(AND($D52&gt;=AS$10,$D52&lt;=AS$12),$Q52*(AS$13+1-DAY($D52))/AS$13,IF(AND($E52&gt;=AS$10,$E52&lt;=AS$12),$Q52*DAY($E52)/AS$13,0))),2)</f>
        <v>12458.33</v>
      </c>
      <c r="AT52" s="64">
        <f>ROUND(IF(AND($D52&lt;AT$10,$E52&gt;AT$12),$Q52,IF(AND($D52&gt;=AT$10,$D52&lt;=AT$12),$Q52*(AT$13+1-DAY($D52))/AT$13,IF(AND($E52&gt;=AT$10,$E52&lt;=AT$12),$Q52*DAY($E52)/AT$13,0))),2)</f>
        <v>12458.33</v>
      </c>
      <c r="AU52" s="64">
        <f>ROUND(IF(AND($D52&lt;AU$10,$E52&gt;AU$12),$Q52,IF(AND($D52&gt;=AU$10,$D52&lt;=AU$12),$Q52*(AU$13+1-DAY($D52))/AU$13,IF(AND($E52&gt;=AU$10,$E52&lt;=AU$12),$Q52*DAY($E52)/AU$13,0))),2)</f>
        <v>12458.33</v>
      </c>
      <c r="AV52" s="64">
        <f>ROUND(IF(AND($D52&lt;AV$10,$E52&gt;AV$12),$Q52,IF(AND($D52&gt;=AV$10,$D52&lt;=AV$12),$Q52*(AV$13+1-DAY($D52))/AV$13,IF(AND($E52&gt;=AV$10,$E52&lt;=AV$12),$Q52*DAY($E52)/AV$13,0))),2)</f>
        <v>12458.33</v>
      </c>
      <c r="AW52" s="64">
        <f>ROUND(IF(AND($D52&lt;AW$10,$E52&gt;AW$12),$Q52,IF(AND($D52&gt;=AW$10,$D52&lt;=AW$12),$Q52*(AW$13+1-DAY($D52))/AW$13,IF(AND($E52&gt;=AW$10,$E52&lt;=AW$12),$Q52*DAY($E52)/AW$13,0))),2)</f>
        <v>12458.33</v>
      </c>
      <c r="AX52" s="64">
        <f>ROUND(IF(AND($D52&lt;AX$10,$E52&gt;AX$12),$Q52,IF(AND($D52&gt;=AX$10,$D52&lt;=AX$12),$Q52*(AX$13+1-DAY($D52))/AX$13,IF(AND($E52&gt;=AX$10,$E52&lt;=AX$12),$Q52*DAY($E52)/AX$13,0))),2)</f>
        <v>12458.33</v>
      </c>
      <c r="AY52" s="64">
        <f>ROUND(IF(AND($D52&lt;AY$10,$E52&gt;AY$12),$Q52,IF(AND($D52&gt;=AY$10,$D52&lt;=AY$12),$Q52*(AY$13+1-DAY($D52))/AY$13,IF(AND($E52&gt;=AY$10,$E52&lt;=AY$12),$Q52*DAY($E52)/AY$13,0))),2)</f>
        <v>12458.33</v>
      </c>
      <c r="AZ52" s="64">
        <f>ROUND(IF(AND($D52&lt;AZ$10,$E52&gt;AZ$12),$Q52,IF(AND($D52&gt;=AZ$10,$D52&lt;=AZ$12),$Q52*(AZ$13+1-DAY($D52))/AZ$13,IF(AND($E52&gt;=AZ$10,$E52&lt;=AZ$12),$Q52*DAY($E52)/AZ$13,0))),2)</f>
        <v>12458.33</v>
      </c>
      <c r="BA52" s="64">
        <f>ROUND(IF(AND($D52&lt;BA$10,$E52&gt;BA$12),$Q52,IF(AND($D52&gt;=BA$10,$D52&lt;=BA$12),$Q52*(BA$13+1-DAY($D52))/BA$13,IF(AND($E52&gt;=BA$10,$E52&lt;=BA$12),$Q52*DAY($E52)/BA$13,0))),2)</f>
        <v>12458.33</v>
      </c>
      <c r="BB52" s="64">
        <f>ROUND(IF(AND($D52&lt;BB$10,$E52&gt;BB$12),$Q52,IF(AND($D52&gt;=BB$10,$D52&lt;=BB$12),$Q52*(BB$13+1-DAY($D52))/BB$13,IF(AND($E52&gt;=BB$10,$E52&lt;=BB$12),$Q52*DAY($E52)/BB$13,0))),2)</f>
        <v>12458.33</v>
      </c>
      <c r="BC52" s="108"/>
      <c r="BD52" s="64">
        <f t="shared" si="106"/>
        <v>37374.99</v>
      </c>
      <c r="BE52" s="64">
        <f t="shared" si="106"/>
        <v>37374.99</v>
      </c>
      <c r="BF52" s="64">
        <f t="shared" si="106"/>
        <v>37374.99</v>
      </c>
      <c r="BG52" s="64">
        <f t="shared" si="106"/>
        <v>37374.99</v>
      </c>
      <c r="BH52" s="64">
        <f t="shared" si="106"/>
        <v>37374.99</v>
      </c>
      <c r="BI52" s="64">
        <f t="shared" si="106"/>
        <v>37374.99</v>
      </c>
      <c r="BJ52" s="64">
        <f t="shared" si="106"/>
        <v>37374.99</v>
      </c>
      <c r="BK52" s="64">
        <f t="shared" si="106"/>
        <v>37374.99</v>
      </c>
      <c r="BL52" s="64">
        <f t="shared" si="106"/>
        <v>37374.99</v>
      </c>
      <c r="BM52" s="64">
        <f t="shared" si="106"/>
        <v>37374.99</v>
      </c>
      <c r="BN52" s="64">
        <f t="shared" si="106"/>
        <v>37374.99</v>
      </c>
      <c r="BO52" s="64">
        <f t="shared" si="106"/>
        <v>37374.99</v>
      </c>
      <c r="BP52" s="65"/>
      <c r="BQ52" s="79">
        <f t="shared" si="34"/>
        <v>1</v>
      </c>
      <c r="BR52" s="79">
        <f t="shared" si="35"/>
        <v>1</v>
      </c>
      <c r="BS52" s="79">
        <f t="shared" si="36"/>
        <v>1</v>
      </c>
      <c r="BT52" s="79">
        <f t="shared" si="37"/>
        <v>1</v>
      </c>
      <c r="BU52" s="79">
        <f t="shared" si="38"/>
        <v>1</v>
      </c>
      <c r="BV52" s="79">
        <f t="shared" si="39"/>
        <v>1</v>
      </c>
      <c r="BW52" s="79">
        <f t="shared" si="40"/>
        <v>1</v>
      </c>
      <c r="BX52" s="79">
        <f t="shared" si="41"/>
        <v>1</v>
      </c>
      <c r="BY52" s="79">
        <f t="shared" si="42"/>
        <v>1</v>
      </c>
      <c r="BZ52" s="79">
        <f t="shared" si="43"/>
        <v>1</v>
      </c>
      <c r="CA52" s="79">
        <f t="shared" si="44"/>
        <v>1</v>
      </c>
      <c r="CB52" s="79">
        <f t="shared" si="45"/>
        <v>1</v>
      </c>
      <c r="CC52" s="79">
        <f t="shared" si="46"/>
        <v>1</v>
      </c>
      <c r="CD52" s="79">
        <f t="shared" si="47"/>
        <v>1</v>
      </c>
      <c r="CE52" s="79">
        <f t="shared" si="48"/>
        <v>1</v>
      </c>
      <c r="CF52" s="79">
        <f t="shared" si="49"/>
        <v>1</v>
      </c>
      <c r="CG52" s="79">
        <f t="shared" si="50"/>
        <v>1</v>
      </c>
      <c r="CH52" s="79">
        <f t="shared" si="51"/>
        <v>1</v>
      </c>
      <c r="CI52" s="79">
        <f t="shared" si="52"/>
        <v>1</v>
      </c>
      <c r="CJ52" s="79">
        <f t="shared" si="53"/>
        <v>1</v>
      </c>
      <c r="CK52" s="79">
        <f t="shared" si="54"/>
        <v>1</v>
      </c>
      <c r="CL52" s="79">
        <f t="shared" si="55"/>
        <v>1</v>
      </c>
      <c r="CM52" s="79">
        <f t="shared" si="56"/>
        <v>1</v>
      </c>
      <c r="CN52" s="79">
        <f t="shared" si="57"/>
        <v>1</v>
      </c>
      <c r="CO52" s="79">
        <f t="shared" si="58"/>
        <v>1</v>
      </c>
      <c r="CP52" s="79">
        <f t="shared" si="59"/>
        <v>1</v>
      </c>
      <c r="CQ52" s="79">
        <f t="shared" si="60"/>
        <v>1</v>
      </c>
      <c r="CR52" s="79">
        <f t="shared" si="61"/>
        <v>1</v>
      </c>
      <c r="CS52" s="79">
        <f t="shared" si="62"/>
        <v>1</v>
      </c>
      <c r="CT52" s="79">
        <f t="shared" si="63"/>
        <v>1</v>
      </c>
      <c r="CU52" s="79">
        <f t="shared" si="64"/>
        <v>1</v>
      </c>
      <c r="CV52" s="79">
        <f t="shared" si="65"/>
        <v>1</v>
      </c>
      <c r="CW52" s="79">
        <f t="shared" si="66"/>
        <v>1</v>
      </c>
      <c r="CX52" s="79">
        <f t="shared" si="67"/>
        <v>1</v>
      </c>
      <c r="CY52" s="79">
        <f t="shared" si="68"/>
        <v>1</v>
      </c>
      <c r="CZ52" s="79">
        <f t="shared" si="69"/>
        <v>1</v>
      </c>
      <c r="DB52" s="83">
        <f t="shared" si="70"/>
        <v>1</v>
      </c>
      <c r="DC52" s="83">
        <f t="shared" si="71"/>
        <v>1</v>
      </c>
      <c r="DD52" s="83">
        <f t="shared" si="72"/>
        <v>1</v>
      </c>
      <c r="DE52" s="83">
        <f t="shared" si="73"/>
        <v>1</v>
      </c>
      <c r="DF52" s="83">
        <f t="shared" si="74"/>
        <v>1</v>
      </c>
      <c r="DG52" s="83">
        <f t="shared" si="75"/>
        <v>1</v>
      </c>
      <c r="DH52" s="83">
        <f t="shared" si="76"/>
        <v>1</v>
      </c>
      <c r="DI52" s="83">
        <f t="shared" si="77"/>
        <v>1</v>
      </c>
      <c r="DJ52" s="83">
        <f t="shared" si="78"/>
        <v>1</v>
      </c>
      <c r="DK52" s="83">
        <f t="shared" si="79"/>
        <v>1</v>
      </c>
      <c r="DL52" s="83">
        <f t="shared" si="80"/>
        <v>1</v>
      </c>
      <c r="DM52" s="83">
        <f t="shared" si="81"/>
        <v>1</v>
      </c>
      <c r="DO52" s="83">
        <f t="shared" ref="DO52:DO83" si="111">ROUNDUP(DB52,0)</f>
        <v>1</v>
      </c>
      <c r="DP52" s="83">
        <f t="shared" si="20"/>
        <v>1</v>
      </c>
      <c r="DQ52" s="83">
        <f t="shared" si="21"/>
        <v>1</v>
      </c>
      <c r="DR52" s="83">
        <f t="shared" si="22"/>
        <v>1</v>
      </c>
      <c r="DS52" s="83">
        <f t="shared" si="23"/>
        <v>1</v>
      </c>
      <c r="DT52" s="83">
        <f t="shared" si="24"/>
        <v>1</v>
      </c>
      <c r="DU52" s="83">
        <f t="shared" si="25"/>
        <v>1</v>
      </c>
      <c r="DV52" s="83">
        <f t="shared" si="26"/>
        <v>1</v>
      </c>
      <c r="DW52" s="83">
        <f t="shared" si="27"/>
        <v>1</v>
      </c>
      <c r="DX52" s="83">
        <f t="shared" si="28"/>
        <v>1</v>
      </c>
      <c r="DY52" s="83">
        <f t="shared" si="29"/>
        <v>1</v>
      </c>
      <c r="DZ52" s="83">
        <f t="shared" si="30"/>
        <v>1</v>
      </c>
      <c r="EB52" s="115"/>
      <c r="EC52" s="36">
        <f t="shared" si="82"/>
        <v>0</v>
      </c>
      <c r="ED52" s="36">
        <f t="shared" si="95"/>
        <v>0</v>
      </c>
      <c r="EE52" s="36">
        <f t="shared" si="96"/>
        <v>0</v>
      </c>
      <c r="EF52" s="36">
        <f t="shared" si="97"/>
        <v>0</v>
      </c>
      <c r="EG52" s="36">
        <f t="shared" si="98"/>
        <v>0</v>
      </c>
      <c r="EH52" s="36">
        <f t="shared" si="99"/>
        <v>0</v>
      </c>
      <c r="EI52" s="36">
        <f t="shared" si="100"/>
        <v>0</v>
      </c>
      <c r="EJ52" s="36">
        <f t="shared" si="101"/>
        <v>0</v>
      </c>
      <c r="EK52" s="36">
        <f t="shared" si="102"/>
        <v>0</v>
      </c>
      <c r="EL52" s="36">
        <f t="shared" si="103"/>
        <v>0</v>
      </c>
      <c r="EM52" s="36">
        <f t="shared" si="104"/>
        <v>0</v>
      </c>
      <c r="EO52" s="115"/>
      <c r="EP52" s="36">
        <f t="shared" si="83"/>
        <v>0</v>
      </c>
      <c r="EQ52" s="36">
        <f t="shared" si="84"/>
        <v>0</v>
      </c>
      <c r="ER52" s="36">
        <f t="shared" si="85"/>
        <v>0</v>
      </c>
      <c r="ES52" s="36">
        <f t="shared" si="86"/>
        <v>0</v>
      </c>
      <c r="ET52" s="36">
        <f t="shared" si="87"/>
        <v>0</v>
      </c>
      <c r="EU52" s="36">
        <f t="shared" si="88"/>
        <v>0</v>
      </c>
      <c r="EV52" s="36">
        <f t="shared" si="89"/>
        <v>0</v>
      </c>
      <c r="EW52" s="36">
        <f t="shared" si="90"/>
        <v>0</v>
      </c>
      <c r="EX52" s="36">
        <f t="shared" si="91"/>
        <v>0</v>
      </c>
      <c r="EY52" s="36">
        <f t="shared" si="92"/>
        <v>0</v>
      </c>
      <c r="EZ52" s="36">
        <f t="shared" si="93"/>
        <v>0</v>
      </c>
    </row>
    <row r="53" spans="1:156" s="36" customFormat="1" ht="16" x14ac:dyDescent="0.2">
      <c r="A53" s="50"/>
      <c r="B53" s="56" t="s">
        <v>59</v>
      </c>
      <c r="C53" s="49" t="s">
        <v>70</v>
      </c>
      <c r="D53" s="57">
        <v>45674</v>
      </c>
      <c r="E53" s="57">
        <v>51500</v>
      </c>
      <c r="F53" s="58">
        <v>130000</v>
      </c>
      <c r="G53" s="56" t="s">
        <v>107</v>
      </c>
      <c r="H53" s="59">
        <v>239</v>
      </c>
      <c r="I53" s="59" t="s">
        <v>15</v>
      </c>
      <c r="J53" s="60">
        <v>0.2</v>
      </c>
      <c r="K53" s="60">
        <v>0.1</v>
      </c>
      <c r="L53" s="61"/>
      <c r="M53" s="62">
        <f t="shared" si="107"/>
        <v>1</v>
      </c>
      <c r="N53" s="63">
        <f t="shared" si="108"/>
        <v>10833.333333333334</v>
      </c>
      <c r="O53" s="63">
        <f t="shared" si="109"/>
        <v>1083.3333333333335</v>
      </c>
      <c r="P53" s="63">
        <f t="shared" si="110"/>
        <v>2166.666666666667</v>
      </c>
      <c r="Q53" s="63">
        <f t="shared" si="33"/>
        <v>14083.33</v>
      </c>
      <c r="R53" s="111"/>
      <c r="S53" s="64">
        <f>ROUND(IF(AND($D53&lt;S$10,$E53&gt;S$12),$Q53,IF(AND($D53&gt;=S$10,$D53&lt;=S$12),$Q53*(S$13+1-DAY($D53))/S$13,IF(AND($E53&gt;=S$10,$E53&lt;=S$12),$Q53*DAY($E53)/S$13,0))),2)</f>
        <v>6814.51</v>
      </c>
      <c r="T53" s="64">
        <f>ROUND(IF(AND($D53&lt;T$10,$E53&gt;T$12),$Q53,IF(AND($D53&gt;=T$10,$D53&lt;=T$12),$Q53*(T$13+1-DAY($D53))/T$13,IF(AND($E53&gt;=T$10,$E53&lt;=T$12),$Q53*DAY($E53)/T$13,0))),2)</f>
        <v>14083.33</v>
      </c>
      <c r="U53" s="64">
        <f>ROUND(IF(AND($D53&lt;U$10,$E53&gt;U$12),$Q53,IF(AND($D53&gt;=U$10,$D53&lt;=U$12),$Q53*(U$13+1-DAY($D53))/U$13,IF(AND($E53&gt;=U$10,$E53&lt;=U$12),$Q53*DAY($E53)/U$13,0))),2)</f>
        <v>14083.33</v>
      </c>
      <c r="V53" s="64">
        <f>ROUND(IF(AND($D53&lt;V$10,$E53&gt;V$12),$Q53,IF(AND($D53&gt;=V$10,$D53&lt;=V$12),$Q53*(V$13+1-DAY($D53))/V$13,IF(AND($E53&gt;=V$10,$E53&lt;=V$12),$Q53*DAY($E53)/V$13,0))),2)</f>
        <v>14083.33</v>
      </c>
      <c r="W53" s="64">
        <f>ROUND(IF(AND($D53&lt;W$10,$E53&gt;W$12),$Q53,IF(AND($D53&gt;=W$10,$D53&lt;=W$12),$Q53*(W$13+1-DAY($D53))/W$13,IF(AND($E53&gt;=W$10,$E53&lt;=W$12),$Q53*DAY($E53)/W$13,0))),2)</f>
        <v>14083.33</v>
      </c>
      <c r="X53" s="64">
        <f>ROUND(IF(AND($D53&lt;X$10,$E53&gt;X$12),$Q53,IF(AND($D53&gt;=X$10,$D53&lt;=X$12),$Q53*(X$13+1-DAY($D53))/X$13,IF(AND($E53&gt;=X$10,$E53&lt;=X$12),$Q53*DAY($E53)/X$13,0))),2)</f>
        <v>14083.33</v>
      </c>
      <c r="Y53" s="64">
        <f>ROUND(IF(AND($D53&lt;Y$10,$E53&gt;Y$12),$Q53,IF(AND($D53&gt;=Y$10,$D53&lt;=Y$12),$Q53*(Y$13+1-DAY($D53))/Y$13,IF(AND($E53&gt;=Y$10,$E53&lt;=Y$12),$Q53*DAY($E53)/Y$13,0))),2)</f>
        <v>14083.33</v>
      </c>
      <c r="Z53" s="64">
        <f>ROUND(IF(AND($D53&lt;Z$10,$E53&gt;Z$12),$Q53,IF(AND($D53&gt;=Z$10,$D53&lt;=Z$12),$Q53*(Z$13+1-DAY($D53))/Z$13,IF(AND($E53&gt;=Z$10,$E53&lt;=Z$12),$Q53*DAY($E53)/Z$13,0))),2)</f>
        <v>14083.33</v>
      </c>
      <c r="AA53" s="64">
        <f>ROUND(IF(AND($D53&lt;AA$10,$E53&gt;AA$12),$Q53,IF(AND($D53&gt;=AA$10,$D53&lt;=AA$12),$Q53*(AA$13+1-DAY($D53))/AA$13,IF(AND($E53&gt;=AA$10,$E53&lt;=AA$12),$Q53*DAY($E53)/AA$13,0))),2)</f>
        <v>14083.33</v>
      </c>
      <c r="AB53" s="64">
        <f>ROUND(IF(AND($D53&lt;AB$10,$E53&gt;AB$12),$Q53,IF(AND($D53&gt;=AB$10,$D53&lt;=AB$12),$Q53*(AB$13+1-DAY($D53))/AB$13,IF(AND($E53&gt;=AB$10,$E53&lt;=AB$12),$Q53*DAY($E53)/AB$13,0))),2)</f>
        <v>14083.33</v>
      </c>
      <c r="AC53" s="64">
        <f>ROUND(IF(AND($D53&lt;AC$10,$E53&gt;AC$12),$Q53,IF(AND($D53&gt;=AC$10,$D53&lt;=AC$12),$Q53*(AC$13+1-DAY($D53))/AC$13,IF(AND($E53&gt;=AC$10,$E53&lt;=AC$12),$Q53*DAY($E53)/AC$13,0))),2)</f>
        <v>14083.33</v>
      </c>
      <c r="AD53" s="64">
        <f>ROUND(IF(AND($D53&lt;AD$10,$E53&gt;AD$12),$Q53,IF(AND($D53&gt;=AD$10,$D53&lt;=AD$12),$Q53*(AD$13+1-DAY($D53))/AD$13,IF(AND($E53&gt;=AD$10,$E53&lt;=AD$12),$Q53*DAY($E53)/AD$13,0))),2)</f>
        <v>14083.33</v>
      </c>
      <c r="AE53" s="64">
        <f>ROUND(IF(AND($D53&lt;AE$10,$E53&gt;AE$12),$Q53,IF(AND($D53&gt;=AE$10,$D53&lt;=AE$12),$Q53*(AE$13+1-DAY($D53))/AE$13,IF(AND($E53&gt;=AE$10,$E53&lt;=AE$12),$Q53*DAY($E53)/AE$13,0))),2)</f>
        <v>14083.33</v>
      </c>
      <c r="AF53" s="64">
        <f>ROUND(IF(AND($D53&lt;AF$10,$E53&gt;AF$12),$Q53,IF(AND($D53&gt;=AF$10,$D53&lt;=AF$12),$Q53*(AF$13+1-DAY($D53))/AF$13,IF(AND($E53&gt;=AF$10,$E53&lt;=AF$12),$Q53*DAY($E53)/AF$13,0))),2)</f>
        <v>14083.33</v>
      </c>
      <c r="AG53" s="64">
        <f>ROUND(IF(AND($D53&lt;AG$10,$E53&gt;AG$12),$Q53,IF(AND($D53&gt;=AG$10,$D53&lt;=AG$12),$Q53*(AG$13+1-DAY($D53))/AG$13,IF(AND($E53&gt;=AG$10,$E53&lt;=AG$12),$Q53*DAY($E53)/AG$13,0))),2)</f>
        <v>14083.33</v>
      </c>
      <c r="AH53" s="64">
        <f>ROUND(IF(AND($D53&lt;AH$10,$E53&gt;AH$12),$Q53,IF(AND($D53&gt;=AH$10,$D53&lt;=AH$12),$Q53*(AH$13+1-DAY($D53))/AH$13,IF(AND($E53&gt;=AH$10,$E53&lt;=AH$12),$Q53*DAY($E53)/AH$13,0))),2)</f>
        <v>14083.33</v>
      </c>
      <c r="AI53" s="64">
        <f>ROUND(IF(AND($D53&lt;AI$10,$E53&gt;AI$12),$Q53,IF(AND($D53&gt;=AI$10,$D53&lt;=AI$12),$Q53*(AI$13+1-DAY($D53))/AI$13,IF(AND($E53&gt;=AI$10,$E53&lt;=AI$12),$Q53*DAY($E53)/AI$13,0))),2)</f>
        <v>14083.33</v>
      </c>
      <c r="AJ53" s="64">
        <f>ROUND(IF(AND($D53&lt;AJ$10,$E53&gt;AJ$12),$Q53,IF(AND($D53&gt;=AJ$10,$D53&lt;=AJ$12),$Q53*(AJ$13+1-DAY($D53))/AJ$13,IF(AND($E53&gt;=AJ$10,$E53&lt;=AJ$12),$Q53*DAY($E53)/AJ$13,0))),2)</f>
        <v>14083.33</v>
      </c>
      <c r="AK53" s="64">
        <f>ROUND(IF(AND($D53&lt;AK$10,$E53&gt;AK$12),$Q53,IF(AND($D53&gt;=AK$10,$D53&lt;=AK$12),$Q53*(AK$13+1-DAY($D53))/AK$13,IF(AND($E53&gt;=AK$10,$E53&lt;=AK$12),$Q53*DAY($E53)/AK$13,0))),2)</f>
        <v>14083.33</v>
      </c>
      <c r="AL53" s="64">
        <f>ROUND(IF(AND($D53&lt;AL$10,$E53&gt;AL$12),$Q53,IF(AND($D53&gt;=AL$10,$D53&lt;=AL$12),$Q53*(AL$13+1-DAY($D53))/AL$13,IF(AND($E53&gt;=AL$10,$E53&lt;=AL$12),$Q53*DAY($E53)/AL$13,0))),2)</f>
        <v>14083.33</v>
      </c>
      <c r="AM53" s="64">
        <f>ROUND(IF(AND($D53&lt;AM$10,$E53&gt;AM$12),$Q53,IF(AND($D53&gt;=AM$10,$D53&lt;=AM$12),$Q53*(AM$13+1-DAY($D53))/AM$13,IF(AND($E53&gt;=AM$10,$E53&lt;=AM$12),$Q53*DAY($E53)/AM$13,0))),2)</f>
        <v>14083.33</v>
      </c>
      <c r="AN53" s="64">
        <f>ROUND(IF(AND($D53&lt;AN$10,$E53&gt;AN$12),$Q53,IF(AND($D53&gt;=AN$10,$D53&lt;=AN$12),$Q53*(AN$13+1-DAY($D53))/AN$13,IF(AND($E53&gt;=AN$10,$E53&lt;=AN$12),$Q53*DAY($E53)/AN$13,0))),2)</f>
        <v>14083.33</v>
      </c>
      <c r="AO53" s="64">
        <f>ROUND(IF(AND($D53&lt;AO$10,$E53&gt;AO$12),$Q53,IF(AND($D53&gt;=AO$10,$D53&lt;=AO$12),$Q53*(AO$13+1-DAY($D53))/AO$13,IF(AND($E53&gt;=AO$10,$E53&lt;=AO$12),$Q53*DAY($E53)/AO$13,0))),2)</f>
        <v>14083.33</v>
      </c>
      <c r="AP53" s="64">
        <f>ROUND(IF(AND($D53&lt;AP$10,$E53&gt;AP$12),$Q53,IF(AND($D53&gt;=AP$10,$D53&lt;=AP$12),$Q53*(AP$13+1-DAY($D53))/AP$13,IF(AND($E53&gt;=AP$10,$E53&lt;=AP$12),$Q53*DAY($E53)/AP$13,0))),2)</f>
        <v>14083.33</v>
      </c>
      <c r="AQ53" s="64">
        <f>ROUND(IF(AND($D53&lt;AQ$10,$E53&gt;AQ$12),$Q53,IF(AND($D53&gt;=AQ$10,$D53&lt;=AQ$12),$Q53*(AQ$13+1-DAY($D53))/AQ$13,IF(AND($E53&gt;=AQ$10,$E53&lt;=AQ$12),$Q53*DAY($E53)/AQ$13,0))),2)</f>
        <v>14083.33</v>
      </c>
      <c r="AR53" s="64">
        <f>ROUND(IF(AND($D53&lt;AR$10,$E53&gt;AR$12),$Q53,IF(AND($D53&gt;=AR$10,$D53&lt;=AR$12),$Q53*(AR$13+1-DAY($D53))/AR$13,IF(AND($E53&gt;=AR$10,$E53&lt;=AR$12),$Q53*DAY($E53)/AR$13,0))),2)</f>
        <v>14083.33</v>
      </c>
      <c r="AS53" s="64">
        <f>ROUND(IF(AND($D53&lt;AS$10,$E53&gt;AS$12),$Q53,IF(AND($D53&gt;=AS$10,$D53&lt;=AS$12),$Q53*(AS$13+1-DAY($D53))/AS$13,IF(AND($E53&gt;=AS$10,$E53&lt;=AS$12),$Q53*DAY($E53)/AS$13,0))),2)</f>
        <v>14083.33</v>
      </c>
      <c r="AT53" s="64">
        <f>ROUND(IF(AND($D53&lt;AT$10,$E53&gt;AT$12),$Q53,IF(AND($D53&gt;=AT$10,$D53&lt;=AT$12),$Q53*(AT$13+1-DAY($D53))/AT$13,IF(AND($E53&gt;=AT$10,$E53&lt;=AT$12),$Q53*DAY($E53)/AT$13,0))),2)</f>
        <v>14083.33</v>
      </c>
      <c r="AU53" s="64">
        <f>ROUND(IF(AND($D53&lt;AU$10,$E53&gt;AU$12),$Q53,IF(AND($D53&gt;=AU$10,$D53&lt;=AU$12),$Q53*(AU$13+1-DAY($D53))/AU$13,IF(AND($E53&gt;=AU$10,$E53&lt;=AU$12),$Q53*DAY($E53)/AU$13,0))),2)</f>
        <v>14083.33</v>
      </c>
      <c r="AV53" s="64">
        <f>ROUND(IF(AND($D53&lt;AV$10,$E53&gt;AV$12),$Q53,IF(AND($D53&gt;=AV$10,$D53&lt;=AV$12),$Q53*(AV$13+1-DAY($D53))/AV$13,IF(AND($E53&gt;=AV$10,$E53&lt;=AV$12),$Q53*DAY($E53)/AV$13,0))),2)</f>
        <v>14083.33</v>
      </c>
      <c r="AW53" s="64">
        <f>ROUND(IF(AND($D53&lt;AW$10,$E53&gt;AW$12),$Q53,IF(AND($D53&gt;=AW$10,$D53&lt;=AW$12),$Q53*(AW$13+1-DAY($D53))/AW$13,IF(AND($E53&gt;=AW$10,$E53&lt;=AW$12),$Q53*DAY($E53)/AW$13,0))),2)</f>
        <v>14083.33</v>
      </c>
      <c r="AX53" s="64">
        <f>ROUND(IF(AND($D53&lt;AX$10,$E53&gt;AX$12),$Q53,IF(AND($D53&gt;=AX$10,$D53&lt;=AX$12),$Q53*(AX$13+1-DAY($D53))/AX$13,IF(AND($E53&gt;=AX$10,$E53&lt;=AX$12),$Q53*DAY($E53)/AX$13,0))),2)</f>
        <v>14083.33</v>
      </c>
      <c r="AY53" s="64">
        <f>ROUND(IF(AND($D53&lt;AY$10,$E53&gt;AY$12),$Q53,IF(AND($D53&gt;=AY$10,$D53&lt;=AY$12),$Q53*(AY$13+1-DAY($D53))/AY$13,IF(AND($E53&gt;=AY$10,$E53&lt;=AY$12),$Q53*DAY($E53)/AY$13,0))),2)</f>
        <v>14083.33</v>
      </c>
      <c r="AZ53" s="64">
        <f>ROUND(IF(AND($D53&lt;AZ$10,$E53&gt;AZ$12),$Q53,IF(AND($D53&gt;=AZ$10,$D53&lt;=AZ$12),$Q53*(AZ$13+1-DAY($D53))/AZ$13,IF(AND($E53&gt;=AZ$10,$E53&lt;=AZ$12),$Q53*DAY($E53)/AZ$13,0))),2)</f>
        <v>14083.33</v>
      </c>
      <c r="BA53" s="64">
        <f>ROUND(IF(AND($D53&lt;BA$10,$E53&gt;BA$12),$Q53,IF(AND($D53&gt;=BA$10,$D53&lt;=BA$12),$Q53*(BA$13+1-DAY($D53))/BA$13,IF(AND($E53&gt;=BA$10,$E53&lt;=BA$12),$Q53*DAY($E53)/BA$13,0))),2)</f>
        <v>14083.33</v>
      </c>
      <c r="BB53" s="64">
        <f>ROUND(IF(AND($D53&lt;BB$10,$E53&gt;BB$12),$Q53,IF(AND($D53&gt;=BB$10,$D53&lt;=BB$12),$Q53*(BB$13+1-DAY($D53))/BB$13,IF(AND($E53&gt;=BB$10,$E53&lt;=BB$12),$Q53*DAY($E53)/BB$13,0))),2)</f>
        <v>14083.33</v>
      </c>
      <c r="BC53" s="108"/>
      <c r="BD53" s="64">
        <f t="shared" si="106"/>
        <v>34981.17</v>
      </c>
      <c r="BE53" s="64">
        <f t="shared" si="106"/>
        <v>42249.99</v>
      </c>
      <c r="BF53" s="64">
        <f t="shared" si="106"/>
        <v>42249.99</v>
      </c>
      <c r="BG53" s="64">
        <f t="shared" si="106"/>
        <v>42249.99</v>
      </c>
      <c r="BH53" s="64">
        <f t="shared" si="106"/>
        <v>42249.99</v>
      </c>
      <c r="BI53" s="64">
        <f t="shared" si="106"/>
        <v>42249.99</v>
      </c>
      <c r="BJ53" s="64">
        <f t="shared" si="106"/>
        <v>42249.99</v>
      </c>
      <c r="BK53" s="64">
        <f t="shared" si="106"/>
        <v>42249.99</v>
      </c>
      <c r="BL53" s="64">
        <f t="shared" si="106"/>
        <v>42249.99</v>
      </c>
      <c r="BM53" s="64">
        <f t="shared" si="106"/>
        <v>42249.99</v>
      </c>
      <c r="BN53" s="64">
        <f t="shared" si="106"/>
        <v>42249.99</v>
      </c>
      <c r="BO53" s="64">
        <f t="shared" si="106"/>
        <v>42249.99</v>
      </c>
      <c r="BP53" s="65"/>
      <c r="BQ53" s="79">
        <f t="shared" si="34"/>
        <v>0.48387064706997568</v>
      </c>
      <c r="BR53" s="79">
        <f t="shared" si="35"/>
        <v>1</v>
      </c>
      <c r="BS53" s="79">
        <f t="shared" si="36"/>
        <v>1</v>
      </c>
      <c r="BT53" s="79">
        <f t="shared" si="37"/>
        <v>1</v>
      </c>
      <c r="BU53" s="79">
        <f t="shared" si="38"/>
        <v>1</v>
      </c>
      <c r="BV53" s="79">
        <f t="shared" si="39"/>
        <v>1</v>
      </c>
      <c r="BW53" s="79">
        <f t="shared" si="40"/>
        <v>1</v>
      </c>
      <c r="BX53" s="79">
        <f t="shared" si="41"/>
        <v>1</v>
      </c>
      <c r="BY53" s="79">
        <f t="shared" si="42"/>
        <v>1</v>
      </c>
      <c r="BZ53" s="79">
        <f t="shared" si="43"/>
        <v>1</v>
      </c>
      <c r="CA53" s="79">
        <f t="shared" si="44"/>
        <v>1</v>
      </c>
      <c r="CB53" s="79">
        <f t="shared" si="45"/>
        <v>1</v>
      </c>
      <c r="CC53" s="79">
        <f t="shared" si="46"/>
        <v>1</v>
      </c>
      <c r="CD53" s="79">
        <f t="shared" si="47"/>
        <v>1</v>
      </c>
      <c r="CE53" s="79">
        <f t="shared" si="48"/>
        <v>1</v>
      </c>
      <c r="CF53" s="79">
        <f t="shared" si="49"/>
        <v>1</v>
      </c>
      <c r="CG53" s="79">
        <f t="shared" si="50"/>
        <v>1</v>
      </c>
      <c r="CH53" s="79">
        <f t="shared" si="51"/>
        <v>1</v>
      </c>
      <c r="CI53" s="79">
        <f t="shared" si="52"/>
        <v>1</v>
      </c>
      <c r="CJ53" s="79">
        <f t="shared" si="53"/>
        <v>1</v>
      </c>
      <c r="CK53" s="79">
        <f t="shared" si="54"/>
        <v>1</v>
      </c>
      <c r="CL53" s="79">
        <f t="shared" si="55"/>
        <v>1</v>
      </c>
      <c r="CM53" s="79">
        <f t="shared" si="56"/>
        <v>1</v>
      </c>
      <c r="CN53" s="79">
        <f t="shared" si="57"/>
        <v>1</v>
      </c>
      <c r="CO53" s="79">
        <f t="shared" si="58"/>
        <v>1</v>
      </c>
      <c r="CP53" s="79">
        <f t="shared" si="59"/>
        <v>1</v>
      </c>
      <c r="CQ53" s="79">
        <f t="shared" si="60"/>
        <v>1</v>
      </c>
      <c r="CR53" s="79">
        <f t="shared" si="61"/>
        <v>1</v>
      </c>
      <c r="CS53" s="79">
        <f t="shared" si="62"/>
        <v>1</v>
      </c>
      <c r="CT53" s="79">
        <f t="shared" si="63"/>
        <v>1</v>
      </c>
      <c r="CU53" s="79">
        <f t="shared" si="64"/>
        <v>1</v>
      </c>
      <c r="CV53" s="79">
        <f t="shared" si="65"/>
        <v>1</v>
      </c>
      <c r="CW53" s="79">
        <f t="shared" si="66"/>
        <v>1</v>
      </c>
      <c r="CX53" s="79">
        <f t="shared" si="67"/>
        <v>1</v>
      </c>
      <c r="CY53" s="79">
        <f t="shared" si="68"/>
        <v>1</v>
      </c>
      <c r="CZ53" s="79">
        <f t="shared" si="69"/>
        <v>1</v>
      </c>
      <c r="DB53" s="83">
        <f t="shared" si="70"/>
        <v>1</v>
      </c>
      <c r="DC53" s="83">
        <f t="shared" si="71"/>
        <v>1</v>
      </c>
      <c r="DD53" s="83">
        <f t="shared" si="72"/>
        <v>1</v>
      </c>
      <c r="DE53" s="83">
        <f t="shared" si="73"/>
        <v>1</v>
      </c>
      <c r="DF53" s="83">
        <f t="shared" si="74"/>
        <v>1</v>
      </c>
      <c r="DG53" s="83">
        <f t="shared" si="75"/>
        <v>1</v>
      </c>
      <c r="DH53" s="83">
        <f t="shared" si="76"/>
        <v>1</v>
      </c>
      <c r="DI53" s="83">
        <f t="shared" si="77"/>
        <v>1</v>
      </c>
      <c r="DJ53" s="83">
        <f t="shared" si="78"/>
        <v>1</v>
      </c>
      <c r="DK53" s="83">
        <f t="shared" si="79"/>
        <v>1</v>
      </c>
      <c r="DL53" s="83">
        <f t="shared" si="80"/>
        <v>1</v>
      </c>
      <c r="DM53" s="83">
        <f t="shared" si="81"/>
        <v>1</v>
      </c>
      <c r="DO53" s="83">
        <f t="shared" si="111"/>
        <v>1</v>
      </c>
      <c r="DP53" s="83">
        <f t="shared" si="20"/>
        <v>1</v>
      </c>
      <c r="DQ53" s="83">
        <f t="shared" si="21"/>
        <v>1</v>
      </c>
      <c r="DR53" s="83">
        <f t="shared" si="22"/>
        <v>1</v>
      </c>
      <c r="DS53" s="83">
        <f t="shared" si="23"/>
        <v>1</v>
      </c>
      <c r="DT53" s="83">
        <f t="shared" si="24"/>
        <v>1</v>
      </c>
      <c r="DU53" s="83">
        <f t="shared" si="25"/>
        <v>1</v>
      </c>
      <c r="DV53" s="83">
        <f t="shared" si="26"/>
        <v>1</v>
      </c>
      <c r="DW53" s="83">
        <f t="shared" si="27"/>
        <v>1</v>
      </c>
      <c r="DX53" s="83">
        <f t="shared" si="28"/>
        <v>1</v>
      </c>
      <c r="DY53" s="83">
        <f t="shared" si="29"/>
        <v>1</v>
      </c>
      <c r="DZ53" s="83">
        <f t="shared" si="30"/>
        <v>1</v>
      </c>
      <c r="EB53" s="115"/>
      <c r="EC53" s="36">
        <f t="shared" si="82"/>
        <v>0</v>
      </c>
      <c r="ED53" s="36">
        <f t="shared" si="95"/>
        <v>0</v>
      </c>
      <c r="EE53" s="36">
        <f t="shared" si="96"/>
        <v>0</v>
      </c>
      <c r="EF53" s="36">
        <f t="shared" si="97"/>
        <v>0</v>
      </c>
      <c r="EG53" s="36">
        <f t="shared" si="98"/>
        <v>0</v>
      </c>
      <c r="EH53" s="36">
        <f t="shared" si="99"/>
        <v>0</v>
      </c>
      <c r="EI53" s="36">
        <f t="shared" si="100"/>
        <v>0</v>
      </c>
      <c r="EJ53" s="36">
        <f t="shared" si="101"/>
        <v>0</v>
      </c>
      <c r="EK53" s="36">
        <f t="shared" si="102"/>
        <v>0</v>
      </c>
      <c r="EL53" s="36">
        <f t="shared" si="103"/>
        <v>0</v>
      </c>
      <c r="EM53" s="36">
        <f t="shared" si="104"/>
        <v>0</v>
      </c>
      <c r="EO53" s="115"/>
      <c r="EP53" s="36">
        <f t="shared" si="83"/>
        <v>0</v>
      </c>
      <c r="EQ53" s="36">
        <f t="shared" si="84"/>
        <v>0</v>
      </c>
      <c r="ER53" s="36">
        <f t="shared" si="85"/>
        <v>0</v>
      </c>
      <c r="ES53" s="36">
        <f t="shared" si="86"/>
        <v>0</v>
      </c>
      <c r="ET53" s="36">
        <f t="shared" si="87"/>
        <v>0</v>
      </c>
      <c r="EU53" s="36">
        <f t="shared" si="88"/>
        <v>0</v>
      </c>
      <c r="EV53" s="36">
        <f t="shared" si="89"/>
        <v>0</v>
      </c>
      <c r="EW53" s="36">
        <f t="shared" si="90"/>
        <v>0</v>
      </c>
      <c r="EX53" s="36">
        <f t="shared" si="91"/>
        <v>0</v>
      </c>
      <c r="EY53" s="36">
        <f t="shared" si="92"/>
        <v>0</v>
      </c>
      <c r="EZ53" s="36">
        <f t="shared" si="93"/>
        <v>0</v>
      </c>
    </row>
    <row r="54" spans="1:156" s="36" customFormat="1" ht="16" x14ac:dyDescent="0.2">
      <c r="A54" s="50"/>
      <c r="B54" s="56" t="s">
        <v>65</v>
      </c>
      <c r="C54" s="49" t="s">
        <v>73</v>
      </c>
      <c r="D54" s="57">
        <v>45680</v>
      </c>
      <c r="E54" s="57">
        <v>51500</v>
      </c>
      <c r="F54" s="58">
        <v>150000</v>
      </c>
      <c r="G54" s="56" t="s">
        <v>84</v>
      </c>
      <c r="H54" s="59">
        <v>195</v>
      </c>
      <c r="I54" s="59" t="s">
        <v>15</v>
      </c>
      <c r="J54" s="60">
        <v>0.2</v>
      </c>
      <c r="K54" s="60">
        <v>0.1</v>
      </c>
      <c r="L54" s="61"/>
      <c r="M54" s="62">
        <f t="shared" si="107"/>
        <v>1</v>
      </c>
      <c r="N54" s="63">
        <f t="shared" si="108"/>
        <v>12500</v>
      </c>
      <c r="O54" s="63">
        <f t="shared" si="109"/>
        <v>1250</v>
      </c>
      <c r="P54" s="63">
        <f t="shared" si="110"/>
        <v>2500</v>
      </c>
      <c r="Q54" s="63">
        <f t="shared" si="33"/>
        <v>16250</v>
      </c>
      <c r="R54" s="111"/>
      <c r="S54" s="64">
        <f>ROUND(IF(AND($D54&lt;S$10,$E54&gt;S$12),$Q54,IF(AND($D54&gt;=S$10,$D54&lt;=S$12),$Q54*(S$13+1-DAY($D54))/S$13,IF(AND($E54&gt;=S$10,$E54&lt;=S$12),$Q54*DAY($E54)/S$13,0))),2)</f>
        <v>4717.74</v>
      </c>
      <c r="T54" s="64">
        <f>ROUND(IF(AND($D54&lt;T$10,$E54&gt;T$12),$Q54,IF(AND($D54&gt;=T$10,$D54&lt;=T$12),$Q54*(T$13+1-DAY($D54))/T$13,IF(AND($E54&gt;=T$10,$E54&lt;=T$12),$Q54*DAY($E54)/T$13,0))),2)</f>
        <v>16250</v>
      </c>
      <c r="U54" s="64">
        <f>ROUND(IF(AND($D54&lt;U$10,$E54&gt;U$12),$Q54,IF(AND($D54&gt;=U$10,$D54&lt;=U$12),$Q54*(U$13+1-DAY($D54))/U$13,IF(AND($E54&gt;=U$10,$E54&lt;=U$12),$Q54*DAY($E54)/U$13,0))),2)</f>
        <v>16250</v>
      </c>
      <c r="V54" s="64">
        <f>ROUND(IF(AND($D54&lt;V$10,$E54&gt;V$12),$Q54,IF(AND($D54&gt;=V$10,$D54&lt;=V$12),$Q54*(V$13+1-DAY($D54))/V$13,IF(AND($E54&gt;=V$10,$E54&lt;=V$12),$Q54*DAY($E54)/V$13,0))),2)</f>
        <v>16250</v>
      </c>
      <c r="W54" s="64">
        <f>ROUND(IF(AND($D54&lt;W$10,$E54&gt;W$12),$Q54,IF(AND($D54&gt;=W$10,$D54&lt;=W$12),$Q54*(W$13+1-DAY($D54))/W$13,IF(AND($E54&gt;=W$10,$E54&lt;=W$12),$Q54*DAY($E54)/W$13,0))),2)</f>
        <v>16250</v>
      </c>
      <c r="X54" s="64">
        <f>ROUND(IF(AND($D54&lt;X$10,$E54&gt;X$12),$Q54,IF(AND($D54&gt;=X$10,$D54&lt;=X$12),$Q54*(X$13+1-DAY($D54))/X$13,IF(AND($E54&gt;=X$10,$E54&lt;=X$12),$Q54*DAY($E54)/X$13,0))),2)</f>
        <v>16250</v>
      </c>
      <c r="Y54" s="64">
        <f>ROUND(IF(AND($D54&lt;Y$10,$E54&gt;Y$12),$Q54,IF(AND($D54&gt;=Y$10,$D54&lt;=Y$12),$Q54*(Y$13+1-DAY($D54))/Y$13,IF(AND($E54&gt;=Y$10,$E54&lt;=Y$12),$Q54*DAY($E54)/Y$13,0))),2)</f>
        <v>16250</v>
      </c>
      <c r="Z54" s="64">
        <f>ROUND(IF(AND($D54&lt;Z$10,$E54&gt;Z$12),$Q54,IF(AND($D54&gt;=Z$10,$D54&lt;=Z$12),$Q54*(Z$13+1-DAY($D54))/Z$13,IF(AND($E54&gt;=Z$10,$E54&lt;=Z$12),$Q54*DAY($E54)/Z$13,0))),2)</f>
        <v>16250</v>
      </c>
      <c r="AA54" s="64">
        <f>ROUND(IF(AND($D54&lt;AA$10,$E54&gt;AA$12),$Q54,IF(AND($D54&gt;=AA$10,$D54&lt;=AA$12),$Q54*(AA$13+1-DAY($D54))/AA$13,IF(AND($E54&gt;=AA$10,$E54&lt;=AA$12),$Q54*DAY($E54)/AA$13,0))),2)</f>
        <v>16250</v>
      </c>
      <c r="AB54" s="64">
        <f>ROUND(IF(AND($D54&lt;AB$10,$E54&gt;AB$12),$Q54,IF(AND($D54&gt;=AB$10,$D54&lt;=AB$12),$Q54*(AB$13+1-DAY($D54))/AB$13,IF(AND($E54&gt;=AB$10,$E54&lt;=AB$12),$Q54*DAY($E54)/AB$13,0))),2)</f>
        <v>16250</v>
      </c>
      <c r="AC54" s="64">
        <f>ROUND(IF(AND($D54&lt;AC$10,$E54&gt;AC$12),$Q54,IF(AND($D54&gt;=AC$10,$D54&lt;=AC$12),$Q54*(AC$13+1-DAY($D54))/AC$13,IF(AND($E54&gt;=AC$10,$E54&lt;=AC$12),$Q54*DAY($E54)/AC$13,0))),2)</f>
        <v>16250</v>
      </c>
      <c r="AD54" s="64">
        <f>ROUND(IF(AND($D54&lt;AD$10,$E54&gt;AD$12),$Q54,IF(AND($D54&gt;=AD$10,$D54&lt;=AD$12),$Q54*(AD$13+1-DAY($D54))/AD$13,IF(AND($E54&gt;=AD$10,$E54&lt;=AD$12),$Q54*DAY($E54)/AD$13,0))),2)</f>
        <v>16250</v>
      </c>
      <c r="AE54" s="64">
        <f>ROUND(IF(AND($D54&lt;AE$10,$E54&gt;AE$12),$Q54,IF(AND($D54&gt;=AE$10,$D54&lt;=AE$12),$Q54*(AE$13+1-DAY($D54))/AE$13,IF(AND($E54&gt;=AE$10,$E54&lt;=AE$12),$Q54*DAY($E54)/AE$13,0))),2)</f>
        <v>16250</v>
      </c>
      <c r="AF54" s="64">
        <f>ROUND(IF(AND($D54&lt;AF$10,$E54&gt;AF$12),$Q54,IF(AND($D54&gt;=AF$10,$D54&lt;=AF$12),$Q54*(AF$13+1-DAY($D54))/AF$13,IF(AND($E54&gt;=AF$10,$E54&lt;=AF$12),$Q54*DAY($E54)/AF$13,0))),2)</f>
        <v>16250</v>
      </c>
      <c r="AG54" s="64">
        <f>ROUND(IF(AND($D54&lt;AG$10,$E54&gt;AG$12),$Q54,IF(AND($D54&gt;=AG$10,$D54&lt;=AG$12),$Q54*(AG$13+1-DAY($D54))/AG$13,IF(AND($E54&gt;=AG$10,$E54&lt;=AG$12),$Q54*DAY($E54)/AG$13,0))),2)</f>
        <v>16250</v>
      </c>
      <c r="AH54" s="64">
        <f>ROUND(IF(AND($D54&lt;AH$10,$E54&gt;AH$12),$Q54,IF(AND($D54&gt;=AH$10,$D54&lt;=AH$12),$Q54*(AH$13+1-DAY($D54))/AH$13,IF(AND($E54&gt;=AH$10,$E54&lt;=AH$12),$Q54*DAY($E54)/AH$13,0))),2)</f>
        <v>16250</v>
      </c>
      <c r="AI54" s="64">
        <f>ROUND(IF(AND($D54&lt;AI$10,$E54&gt;AI$12),$Q54,IF(AND($D54&gt;=AI$10,$D54&lt;=AI$12),$Q54*(AI$13+1-DAY($D54))/AI$13,IF(AND($E54&gt;=AI$10,$E54&lt;=AI$12),$Q54*DAY($E54)/AI$13,0))),2)</f>
        <v>16250</v>
      </c>
      <c r="AJ54" s="64">
        <f>ROUND(IF(AND($D54&lt;AJ$10,$E54&gt;AJ$12),$Q54,IF(AND($D54&gt;=AJ$10,$D54&lt;=AJ$12),$Q54*(AJ$13+1-DAY($D54))/AJ$13,IF(AND($E54&gt;=AJ$10,$E54&lt;=AJ$12),$Q54*DAY($E54)/AJ$13,0))),2)</f>
        <v>16250</v>
      </c>
      <c r="AK54" s="64">
        <f>ROUND(IF(AND($D54&lt;AK$10,$E54&gt;AK$12),$Q54,IF(AND($D54&gt;=AK$10,$D54&lt;=AK$12),$Q54*(AK$13+1-DAY($D54))/AK$13,IF(AND($E54&gt;=AK$10,$E54&lt;=AK$12),$Q54*DAY($E54)/AK$13,0))),2)</f>
        <v>16250</v>
      </c>
      <c r="AL54" s="64">
        <f>ROUND(IF(AND($D54&lt;AL$10,$E54&gt;AL$12),$Q54,IF(AND($D54&gt;=AL$10,$D54&lt;=AL$12),$Q54*(AL$13+1-DAY($D54))/AL$13,IF(AND($E54&gt;=AL$10,$E54&lt;=AL$12),$Q54*DAY($E54)/AL$13,0))),2)</f>
        <v>16250</v>
      </c>
      <c r="AM54" s="64">
        <f>ROUND(IF(AND($D54&lt;AM$10,$E54&gt;AM$12),$Q54,IF(AND($D54&gt;=AM$10,$D54&lt;=AM$12),$Q54*(AM$13+1-DAY($D54))/AM$13,IF(AND($E54&gt;=AM$10,$E54&lt;=AM$12),$Q54*DAY($E54)/AM$13,0))),2)</f>
        <v>16250</v>
      </c>
      <c r="AN54" s="64">
        <f>ROUND(IF(AND($D54&lt;AN$10,$E54&gt;AN$12),$Q54,IF(AND($D54&gt;=AN$10,$D54&lt;=AN$12),$Q54*(AN$13+1-DAY($D54))/AN$13,IF(AND($E54&gt;=AN$10,$E54&lt;=AN$12),$Q54*DAY($E54)/AN$13,0))),2)</f>
        <v>16250</v>
      </c>
      <c r="AO54" s="64">
        <f>ROUND(IF(AND($D54&lt;AO$10,$E54&gt;AO$12),$Q54,IF(AND($D54&gt;=AO$10,$D54&lt;=AO$12),$Q54*(AO$13+1-DAY($D54))/AO$13,IF(AND($E54&gt;=AO$10,$E54&lt;=AO$12),$Q54*DAY($E54)/AO$13,0))),2)</f>
        <v>16250</v>
      </c>
      <c r="AP54" s="64">
        <f>ROUND(IF(AND($D54&lt;AP$10,$E54&gt;AP$12),$Q54,IF(AND($D54&gt;=AP$10,$D54&lt;=AP$12),$Q54*(AP$13+1-DAY($D54))/AP$13,IF(AND($E54&gt;=AP$10,$E54&lt;=AP$12),$Q54*DAY($E54)/AP$13,0))),2)</f>
        <v>16250</v>
      </c>
      <c r="AQ54" s="64">
        <f>ROUND(IF(AND($D54&lt;AQ$10,$E54&gt;AQ$12),$Q54,IF(AND($D54&gt;=AQ$10,$D54&lt;=AQ$12),$Q54*(AQ$13+1-DAY($D54))/AQ$13,IF(AND($E54&gt;=AQ$10,$E54&lt;=AQ$12),$Q54*DAY($E54)/AQ$13,0))),2)</f>
        <v>16250</v>
      </c>
      <c r="AR54" s="64">
        <f>ROUND(IF(AND($D54&lt;AR$10,$E54&gt;AR$12),$Q54,IF(AND($D54&gt;=AR$10,$D54&lt;=AR$12),$Q54*(AR$13+1-DAY($D54))/AR$13,IF(AND($E54&gt;=AR$10,$E54&lt;=AR$12),$Q54*DAY($E54)/AR$13,0))),2)</f>
        <v>16250</v>
      </c>
      <c r="AS54" s="64">
        <f>ROUND(IF(AND($D54&lt;AS$10,$E54&gt;AS$12),$Q54,IF(AND($D54&gt;=AS$10,$D54&lt;=AS$12),$Q54*(AS$13+1-DAY($D54))/AS$13,IF(AND($E54&gt;=AS$10,$E54&lt;=AS$12),$Q54*DAY($E54)/AS$13,0))),2)</f>
        <v>16250</v>
      </c>
      <c r="AT54" s="64">
        <f>ROUND(IF(AND($D54&lt;AT$10,$E54&gt;AT$12),$Q54,IF(AND($D54&gt;=AT$10,$D54&lt;=AT$12),$Q54*(AT$13+1-DAY($D54))/AT$13,IF(AND($E54&gt;=AT$10,$E54&lt;=AT$12),$Q54*DAY($E54)/AT$13,0))),2)</f>
        <v>16250</v>
      </c>
      <c r="AU54" s="64">
        <f>ROUND(IF(AND($D54&lt;AU$10,$E54&gt;AU$12),$Q54,IF(AND($D54&gt;=AU$10,$D54&lt;=AU$12),$Q54*(AU$13+1-DAY($D54))/AU$13,IF(AND($E54&gt;=AU$10,$E54&lt;=AU$12),$Q54*DAY($E54)/AU$13,0))),2)</f>
        <v>16250</v>
      </c>
      <c r="AV54" s="64">
        <f>ROUND(IF(AND($D54&lt;AV$10,$E54&gt;AV$12),$Q54,IF(AND($D54&gt;=AV$10,$D54&lt;=AV$12),$Q54*(AV$13+1-DAY($D54))/AV$13,IF(AND($E54&gt;=AV$10,$E54&lt;=AV$12),$Q54*DAY($E54)/AV$13,0))),2)</f>
        <v>16250</v>
      </c>
      <c r="AW54" s="64">
        <f>ROUND(IF(AND($D54&lt;AW$10,$E54&gt;AW$12),$Q54,IF(AND($D54&gt;=AW$10,$D54&lt;=AW$12),$Q54*(AW$13+1-DAY($D54))/AW$13,IF(AND($E54&gt;=AW$10,$E54&lt;=AW$12),$Q54*DAY($E54)/AW$13,0))),2)</f>
        <v>16250</v>
      </c>
      <c r="AX54" s="64">
        <f>ROUND(IF(AND($D54&lt;AX$10,$E54&gt;AX$12),$Q54,IF(AND($D54&gt;=AX$10,$D54&lt;=AX$12),$Q54*(AX$13+1-DAY($D54))/AX$13,IF(AND($E54&gt;=AX$10,$E54&lt;=AX$12),$Q54*DAY($E54)/AX$13,0))),2)</f>
        <v>16250</v>
      </c>
      <c r="AY54" s="64">
        <f>ROUND(IF(AND($D54&lt;AY$10,$E54&gt;AY$12),$Q54,IF(AND($D54&gt;=AY$10,$D54&lt;=AY$12),$Q54*(AY$13+1-DAY($D54))/AY$13,IF(AND($E54&gt;=AY$10,$E54&lt;=AY$12),$Q54*DAY($E54)/AY$13,0))),2)</f>
        <v>16250</v>
      </c>
      <c r="AZ54" s="64">
        <f>ROUND(IF(AND($D54&lt;AZ$10,$E54&gt;AZ$12),$Q54,IF(AND($D54&gt;=AZ$10,$D54&lt;=AZ$12),$Q54*(AZ$13+1-DAY($D54))/AZ$13,IF(AND($E54&gt;=AZ$10,$E54&lt;=AZ$12),$Q54*DAY($E54)/AZ$13,0))),2)</f>
        <v>16250</v>
      </c>
      <c r="BA54" s="64">
        <f>ROUND(IF(AND($D54&lt;BA$10,$E54&gt;BA$12),$Q54,IF(AND($D54&gt;=BA$10,$D54&lt;=BA$12),$Q54*(BA$13+1-DAY($D54))/BA$13,IF(AND($E54&gt;=BA$10,$E54&lt;=BA$12),$Q54*DAY($E54)/BA$13,0))),2)</f>
        <v>16250</v>
      </c>
      <c r="BB54" s="64">
        <f>ROUND(IF(AND($D54&lt;BB$10,$E54&gt;BB$12),$Q54,IF(AND($D54&gt;=BB$10,$D54&lt;=BB$12),$Q54*(BB$13+1-DAY($D54))/BB$13,IF(AND($E54&gt;=BB$10,$E54&lt;=BB$12),$Q54*DAY($E54)/BB$13,0))),2)</f>
        <v>16250</v>
      </c>
      <c r="BC54" s="108"/>
      <c r="BD54" s="64">
        <f t="shared" si="106"/>
        <v>37217.74</v>
      </c>
      <c r="BE54" s="64">
        <f t="shared" si="106"/>
        <v>48750</v>
      </c>
      <c r="BF54" s="64">
        <f t="shared" si="106"/>
        <v>48750</v>
      </c>
      <c r="BG54" s="64">
        <f t="shared" si="106"/>
        <v>48750</v>
      </c>
      <c r="BH54" s="64">
        <f t="shared" si="106"/>
        <v>48750</v>
      </c>
      <c r="BI54" s="64">
        <f t="shared" si="106"/>
        <v>48750</v>
      </c>
      <c r="BJ54" s="64">
        <f t="shared" si="106"/>
        <v>48750</v>
      </c>
      <c r="BK54" s="64">
        <f t="shared" si="106"/>
        <v>48750</v>
      </c>
      <c r="BL54" s="64">
        <f t="shared" si="106"/>
        <v>48750</v>
      </c>
      <c r="BM54" s="64">
        <f t="shared" si="106"/>
        <v>48750</v>
      </c>
      <c r="BN54" s="64">
        <f t="shared" si="106"/>
        <v>48750</v>
      </c>
      <c r="BO54" s="64">
        <f t="shared" si="106"/>
        <v>48750</v>
      </c>
      <c r="BP54" s="65"/>
      <c r="BQ54" s="79">
        <f t="shared" si="34"/>
        <v>0.29032246153846153</v>
      </c>
      <c r="BR54" s="79">
        <f t="shared" si="35"/>
        <v>1</v>
      </c>
      <c r="BS54" s="79">
        <f t="shared" si="36"/>
        <v>1</v>
      </c>
      <c r="BT54" s="79">
        <f t="shared" si="37"/>
        <v>1</v>
      </c>
      <c r="BU54" s="79">
        <f t="shared" si="38"/>
        <v>1</v>
      </c>
      <c r="BV54" s="79">
        <f t="shared" si="39"/>
        <v>1</v>
      </c>
      <c r="BW54" s="79">
        <f t="shared" si="40"/>
        <v>1</v>
      </c>
      <c r="BX54" s="79">
        <f t="shared" si="41"/>
        <v>1</v>
      </c>
      <c r="BY54" s="79">
        <f t="shared" si="42"/>
        <v>1</v>
      </c>
      <c r="BZ54" s="79">
        <f t="shared" si="43"/>
        <v>1</v>
      </c>
      <c r="CA54" s="79">
        <f t="shared" si="44"/>
        <v>1</v>
      </c>
      <c r="CB54" s="79">
        <f t="shared" si="45"/>
        <v>1</v>
      </c>
      <c r="CC54" s="79">
        <f t="shared" si="46"/>
        <v>1</v>
      </c>
      <c r="CD54" s="79">
        <f t="shared" si="47"/>
        <v>1</v>
      </c>
      <c r="CE54" s="79">
        <f t="shared" si="48"/>
        <v>1</v>
      </c>
      <c r="CF54" s="79">
        <f t="shared" si="49"/>
        <v>1</v>
      </c>
      <c r="CG54" s="79">
        <f t="shared" si="50"/>
        <v>1</v>
      </c>
      <c r="CH54" s="79">
        <f t="shared" si="51"/>
        <v>1</v>
      </c>
      <c r="CI54" s="79">
        <f t="shared" si="52"/>
        <v>1</v>
      </c>
      <c r="CJ54" s="79">
        <f t="shared" si="53"/>
        <v>1</v>
      </c>
      <c r="CK54" s="79">
        <f t="shared" si="54"/>
        <v>1</v>
      </c>
      <c r="CL54" s="79">
        <f t="shared" si="55"/>
        <v>1</v>
      </c>
      <c r="CM54" s="79">
        <f t="shared" si="56"/>
        <v>1</v>
      </c>
      <c r="CN54" s="79">
        <f t="shared" si="57"/>
        <v>1</v>
      </c>
      <c r="CO54" s="79">
        <f t="shared" si="58"/>
        <v>1</v>
      </c>
      <c r="CP54" s="79">
        <f t="shared" si="59"/>
        <v>1</v>
      </c>
      <c r="CQ54" s="79">
        <f t="shared" si="60"/>
        <v>1</v>
      </c>
      <c r="CR54" s="79">
        <f t="shared" si="61"/>
        <v>1</v>
      </c>
      <c r="CS54" s="79">
        <f t="shared" si="62"/>
        <v>1</v>
      </c>
      <c r="CT54" s="79">
        <f t="shared" si="63"/>
        <v>1</v>
      </c>
      <c r="CU54" s="79">
        <f t="shared" si="64"/>
        <v>1</v>
      </c>
      <c r="CV54" s="79">
        <f t="shared" si="65"/>
        <v>1</v>
      </c>
      <c r="CW54" s="79">
        <f t="shared" si="66"/>
        <v>1</v>
      </c>
      <c r="CX54" s="79">
        <f t="shared" si="67"/>
        <v>1</v>
      </c>
      <c r="CY54" s="79">
        <f t="shared" si="68"/>
        <v>1</v>
      </c>
      <c r="CZ54" s="79">
        <f t="shared" si="69"/>
        <v>1</v>
      </c>
      <c r="DB54" s="83">
        <f t="shared" si="70"/>
        <v>1</v>
      </c>
      <c r="DC54" s="83">
        <f t="shared" si="71"/>
        <v>1</v>
      </c>
      <c r="DD54" s="83">
        <f t="shared" si="72"/>
        <v>1</v>
      </c>
      <c r="DE54" s="83">
        <f t="shared" si="73"/>
        <v>1</v>
      </c>
      <c r="DF54" s="83">
        <f t="shared" si="74"/>
        <v>1</v>
      </c>
      <c r="DG54" s="83">
        <f t="shared" si="75"/>
        <v>1</v>
      </c>
      <c r="DH54" s="83">
        <f t="shared" si="76"/>
        <v>1</v>
      </c>
      <c r="DI54" s="83">
        <f t="shared" si="77"/>
        <v>1</v>
      </c>
      <c r="DJ54" s="83">
        <f t="shared" si="78"/>
        <v>1</v>
      </c>
      <c r="DK54" s="83">
        <f t="shared" si="79"/>
        <v>1</v>
      </c>
      <c r="DL54" s="83">
        <f t="shared" si="80"/>
        <v>1</v>
      </c>
      <c r="DM54" s="83">
        <f t="shared" si="81"/>
        <v>1</v>
      </c>
      <c r="DO54" s="83">
        <f t="shared" si="111"/>
        <v>1</v>
      </c>
      <c r="DP54" s="83">
        <f t="shared" si="20"/>
        <v>1</v>
      </c>
      <c r="DQ54" s="83">
        <f t="shared" si="21"/>
        <v>1</v>
      </c>
      <c r="DR54" s="83">
        <f t="shared" si="22"/>
        <v>1</v>
      </c>
      <c r="DS54" s="83">
        <f t="shared" si="23"/>
        <v>1</v>
      </c>
      <c r="DT54" s="83">
        <f t="shared" si="24"/>
        <v>1</v>
      </c>
      <c r="DU54" s="83">
        <f t="shared" si="25"/>
        <v>1</v>
      </c>
      <c r="DV54" s="83">
        <f t="shared" si="26"/>
        <v>1</v>
      </c>
      <c r="DW54" s="83">
        <f t="shared" si="27"/>
        <v>1</v>
      </c>
      <c r="DX54" s="83">
        <f t="shared" si="28"/>
        <v>1</v>
      </c>
      <c r="DY54" s="83">
        <f t="shared" si="29"/>
        <v>1</v>
      </c>
      <c r="DZ54" s="83">
        <f t="shared" si="30"/>
        <v>1</v>
      </c>
      <c r="EB54" s="115"/>
      <c r="EC54" s="36">
        <f t="shared" si="82"/>
        <v>0</v>
      </c>
      <c r="ED54" s="36">
        <f t="shared" si="95"/>
        <v>0</v>
      </c>
      <c r="EE54" s="36">
        <f t="shared" si="96"/>
        <v>0</v>
      </c>
      <c r="EF54" s="36">
        <f t="shared" si="97"/>
        <v>0</v>
      </c>
      <c r="EG54" s="36">
        <f t="shared" si="98"/>
        <v>0</v>
      </c>
      <c r="EH54" s="36">
        <f t="shared" si="99"/>
        <v>0</v>
      </c>
      <c r="EI54" s="36">
        <f t="shared" si="100"/>
        <v>0</v>
      </c>
      <c r="EJ54" s="36">
        <f t="shared" si="101"/>
        <v>0</v>
      </c>
      <c r="EK54" s="36">
        <f t="shared" si="102"/>
        <v>0</v>
      </c>
      <c r="EL54" s="36">
        <f t="shared" si="103"/>
        <v>0</v>
      </c>
      <c r="EM54" s="36">
        <f t="shared" si="104"/>
        <v>0</v>
      </c>
      <c r="EO54" s="115"/>
      <c r="EP54" s="36">
        <f t="shared" si="83"/>
        <v>0</v>
      </c>
      <c r="EQ54" s="36">
        <f t="shared" si="84"/>
        <v>0</v>
      </c>
      <c r="ER54" s="36">
        <f t="shared" si="85"/>
        <v>0</v>
      </c>
      <c r="ES54" s="36">
        <f t="shared" si="86"/>
        <v>0</v>
      </c>
      <c r="ET54" s="36">
        <f t="shared" si="87"/>
        <v>0</v>
      </c>
      <c r="EU54" s="36">
        <f t="shared" si="88"/>
        <v>0</v>
      </c>
      <c r="EV54" s="36">
        <f t="shared" si="89"/>
        <v>0</v>
      </c>
      <c r="EW54" s="36">
        <f t="shared" si="90"/>
        <v>0</v>
      </c>
      <c r="EX54" s="36">
        <f t="shared" si="91"/>
        <v>0</v>
      </c>
      <c r="EY54" s="36">
        <f t="shared" si="92"/>
        <v>0</v>
      </c>
      <c r="EZ54" s="36">
        <f t="shared" si="93"/>
        <v>0</v>
      </c>
    </row>
    <row r="55" spans="1:156" s="36" customFormat="1" ht="16" x14ac:dyDescent="0.2">
      <c r="A55" s="50"/>
      <c r="B55" s="56" t="s">
        <v>60</v>
      </c>
      <c r="C55" s="49" t="s">
        <v>70</v>
      </c>
      <c r="D55" s="57">
        <v>45695</v>
      </c>
      <c r="E55" s="57">
        <v>51500</v>
      </c>
      <c r="F55" s="58">
        <v>115000</v>
      </c>
      <c r="G55" s="56" t="s">
        <v>98</v>
      </c>
      <c r="H55" s="59">
        <v>847</v>
      </c>
      <c r="I55" s="59" t="s">
        <v>15</v>
      </c>
      <c r="J55" s="60">
        <v>0.2</v>
      </c>
      <c r="K55" s="60">
        <v>0.1</v>
      </c>
      <c r="L55" s="61"/>
      <c r="M55" s="62">
        <f t="shared" si="107"/>
        <v>1</v>
      </c>
      <c r="N55" s="63">
        <f t="shared" si="108"/>
        <v>9583.3333333333339</v>
      </c>
      <c r="O55" s="63">
        <f t="shared" si="109"/>
        <v>958.33333333333348</v>
      </c>
      <c r="P55" s="63">
        <f t="shared" si="110"/>
        <v>1916.666666666667</v>
      </c>
      <c r="Q55" s="63">
        <f t="shared" si="33"/>
        <v>12458.33</v>
      </c>
      <c r="R55" s="111"/>
      <c r="S55" s="64">
        <f>ROUND(IF(AND($D55&lt;S$10,$E55&gt;S$12),$Q55,IF(AND($D55&gt;=S$10,$D55&lt;=S$12),$Q55*(S$13+1-DAY($D55))/S$13,IF(AND($E55&gt;=S$10,$E55&lt;=S$12),$Q55*DAY($E55)/S$13,0))),2)</f>
        <v>0</v>
      </c>
      <c r="T55" s="64">
        <f>ROUND(IF(AND($D55&lt;T$10,$E55&gt;T$12),$Q55,IF(AND($D55&gt;=T$10,$D55&lt;=T$12),$Q55*(T$13+1-DAY($D55))/T$13,IF(AND($E55&gt;=T$10,$E55&lt;=T$12),$Q55*DAY($E55)/T$13,0))),2)</f>
        <v>9788.69</v>
      </c>
      <c r="U55" s="64">
        <f>ROUND(IF(AND($D55&lt;U$10,$E55&gt;U$12),$Q55,IF(AND($D55&gt;=U$10,$D55&lt;=U$12),$Q55*(U$13+1-DAY($D55))/U$13,IF(AND($E55&gt;=U$10,$E55&lt;=U$12),$Q55*DAY($E55)/U$13,0))),2)</f>
        <v>12458.33</v>
      </c>
      <c r="V55" s="64">
        <f>ROUND(IF(AND($D55&lt;V$10,$E55&gt;V$12),$Q55,IF(AND($D55&gt;=V$10,$D55&lt;=V$12),$Q55*(V$13+1-DAY($D55))/V$13,IF(AND($E55&gt;=V$10,$E55&lt;=V$12),$Q55*DAY($E55)/V$13,0))),2)</f>
        <v>12458.33</v>
      </c>
      <c r="W55" s="64">
        <f>ROUND(IF(AND($D55&lt;W$10,$E55&gt;W$12),$Q55,IF(AND($D55&gt;=W$10,$D55&lt;=W$12),$Q55*(W$13+1-DAY($D55))/W$13,IF(AND($E55&gt;=W$10,$E55&lt;=W$12),$Q55*DAY($E55)/W$13,0))),2)</f>
        <v>12458.33</v>
      </c>
      <c r="X55" s="64">
        <f>ROUND(IF(AND($D55&lt;X$10,$E55&gt;X$12),$Q55,IF(AND($D55&gt;=X$10,$D55&lt;=X$12),$Q55*(X$13+1-DAY($D55))/X$13,IF(AND($E55&gt;=X$10,$E55&lt;=X$12),$Q55*DAY($E55)/X$13,0))),2)</f>
        <v>12458.33</v>
      </c>
      <c r="Y55" s="64">
        <f>ROUND(IF(AND($D55&lt;Y$10,$E55&gt;Y$12),$Q55,IF(AND($D55&gt;=Y$10,$D55&lt;=Y$12),$Q55*(Y$13+1-DAY($D55))/Y$13,IF(AND($E55&gt;=Y$10,$E55&lt;=Y$12),$Q55*DAY($E55)/Y$13,0))),2)</f>
        <v>12458.33</v>
      </c>
      <c r="Z55" s="64">
        <f>ROUND(IF(AND($D55&lt;Z$10,$E55&gt;Z$12),$Q55,IF(AND($D55&gt;=Z$10,$D55&lt;=Z$12),$Q55*(Z$13+1-DAY($D55))/Z$13,IF(AND($E55&gt;=Z$10,$E55&lt;=Z$12),$Q55*DAY($E55)/Z$13,0))),2)</f>
        <v>12458.33</v>
      </c>
      <c r="AA55" s="64">
        <f>ROUND(IF(AND($D55&lt;AA$10,$E55&gt;AA$12),$Q55,IF(AND($D55&gt;=AA$10,$D55&lt;=AA$12),$Q55*(AA$13+1-DAY($D55))/AA$13,IF(AND($E55&gt;=AA$10,$E55&lt;=AA$12),$Q55*DAY($E55)/AA$13,0))),2)</f>
        <v>12458.33</v>
      </c>
      <c r="AB55" s="64">
        <f>ROUND(IF(AND($D55&lt;AB$10,$E55&gt;AB$12),$Q55,IF(AND($D55&gt;=AB$10,$D55&lt;=AB$12),$Q55*(AB$13+1-DAY($D55))/AB$13,IF(AND($E55&gt;=AB$10,$E55&lt;=AB$12),$Q55*DAY($E55)/AB$13,0))),2)</f>
        <v>12458.33</v>
      </c>
      <c r="AC55" s="64">
        <f>ROUND(IF(AND($D55&lt;AC$10,$E55&gt;AC$12),$Q55,IF(AND($D55&gt;=AC$10,$D55&lt;=AC$12),$Q55*(AC$13+1-DAY($D55))/AC$13,IF(AND($E55&gt;=AC$10,$E55&lt;=AC$12),$Q55*DAY($E55)/AC$13,0))),2)</f>
        <v>12458.33</v>
      </c>
      <c r="AD55" s="64">
        <f>ROUND(IF(AND($D55&lt;AD$10,$E55&gt;AD$12),$Q55,IF(AND($D55&gt;=AD$10,$D55&lt;=AD$12),$Q55*(AD$13+1-DAY($D55))/AD$13,IF(AND($E55&gt;=AD$10,$E55&lt;=AD$12),$Q55*DAY($E55)/AD$13,0))),2)</f>
        <v>12458.33</v>
      </c>
      <c r="AE55" s="64">
        <f>ROUND(IF(AND($D55&lt;AE$10,$E55&gt;AE$12),$Q55,IF(AND($D55&gt;=AE$10,$D55&lt;=AE$12),$Q55*(AE$13+1-DAY($D55))/AE$13,IF(AND($E55&gt;=AE$10,$E55&lt;=AE$12),$Q55*DAY($E55)/AE$13,0))),2)</f>
        <v>12458.33</v>
      </c>
      <c r="AF55" s="64">
        <f>ROUND(IF(AND($D55&lt;AF$10,$E55&gt;AF$12),$Q55,IF(AND($D55&gt;=AF$10,$D55&lt;=AF$12),$Q55*(AF$13+1-DAY($D55))/AF$13,IF(AND($E55&gt;=AF$10,$E55&lt;=AF$12),$Q55*DAY($E55)/AF$13,0))),2)</f>
        <v>12458.33</v>
      </c>
      <c r="AG55" s="64">
        <f>ROUND(IF(AND($D55&lt;AG$10,$E55&gt;AG$12),$Q55,IF(AND($D55&gt;=AG$10,$D55&lt;=AG$12),$Q55*(AG$13+1-DAY($D55))/AG$13,IF(AND($E55&gt;=AG$10,$E55&lt;=AG$12),$Q55*DAY($E55)/AG$13,0))),2)</f>
        <v>12458.33</v>
      </c>
      <c r="AH55" s="64">
        <f>ROUND(IF(AND($D55&lt;AH$10,$E55&gt;AH$12),$Q55,IF(AND($D55&gt;=AH$10,$D55&lt;=AH$12),$Q55*(AH$13+1-DAY($D55))/AH$13,IF(AND($E55&gt;=AH$10,$E55&lt;=AH$12),$Q55*DAY($E55)/AH$13,0))),2)</f>
        <v>12458.33</v>
      </c>
      <c r="AI55" s="64">
        <f>ROUND(IF(AND($D55&lt;AI$10,$E55&gt;AI$12),$Q55,IF(AND($D55&gt;=AI$10,$D55&lt;=AI$12),$Q55*(AI$13+1-DAY($D55))/AI$13,IF(AND($E55&gt;=AI$10,$E55&lt;=AI$12),$Q55*DAY($E55)/AI$13,0))),2)</f>
        <v>12458.33</v>
      </c>
      <c r="AJ55" s="64">
        <f>ROUND(IF(AND($D55&lt;AJ$10,$E55&gt;AJ$12),$Q55,IF(AND($D55&gt;=AJ$10,$D55&lt;=AJ$12),$Q55*(AJ$13+1-DAY($D55))/AJ$13,IF(AND($E55&gt;=AJ$10,$E55&lt;=AJ$12),$Q55*DAY($E55)/AJ$13,0))),2)</f>
        <v>12458.33</v>
      </c>
      <c r="AK55" s="64">
        <f>ROUND(IF(AND($D55&lt;AK$10,$E55&gt;AK$12),$Q55,IF(AND($D55&gt;=AK$10,$D55&lt;=AK$12),$Q55*(AK$13+1-DAY($D55))/AK$13,IF(AND($E55&gt;=AK$10,$E55&lt;=AK$12),$Q55*DAY($E55)/AK$13,0))),2)</f>
        <v>12458.33</v>
      </c>
      <c r="AL55" s="64">
        <f>ROUND(IF(AND($D55&lt;AL$10,$E55&gt;AL$12),$Q55,IF(AND($D55&gt;=AL$10,$D55&lt;=AL$12),$Q55*(AL$13+1-DAY($D55))/AL$13,IF(AND($E55&gt;=AL$10,$E55&lt;=AL$12),$Q55*DAY($E55)/AL$13,0))),2)</f>
        <v>12458.33</v>
      </c>
      <c r="AM55" s="64">
        <f>ROUND(IF(AND($D55&lt;AM$10,$E55&gt;AM$12),$Q55,IF(AND($D55&gt;=AM$10,$D55&lt;=AM$12),$Q55*(AM$13+1-DAY($D55))/AM$13,IF(AND($E55&gt;=AM$10,$E55&lt;=AM$12),$Q55*DAY($E55)/AM$13,0))),2)</f>
        <v>12458.33</v>
      </c>
      <c r="AN55" s="64">
        <f>ROUND(IF(AND($D55&lt;AN$10,$E55&gt;AN$12),$Q55,IF(AND($D55&gt;=AN$10,$D55&lt;=AN$12),$Q55*(AN$13+1-DAY($D55))/AN$13,IF(AND($E55&gt;=AN$10,$E55&lt;=AN$12),$Q55*DAY($E55)/AN$13,0))),2)</f>
        <v>12458.33</v>
      </c>
      <c r="AO55" s="64">
        <f>ROUND(IF(AND($D55&lt;AO$10,$E55&gt;AO$12),$Q55,IF(AND($D55&gt;=AO$10,$D55&lt;=AO$12),$Q55*(AO$13+1-DAY($D55))/AO$13,IF(AND($E55&gt;=AO$10,$E55&lt;=AO$12),$Q55*DAY($E55)/AO$13,0))),2)</f>
        <v>12458.33</v>
      </c>
      <c r="AP55" s="64">
        <f>ROUND(IF(AND($D55&lt;AP$10,$E55&gt;AP$12),$Q55,IF(AND($D55&gt;=AP$10,$D55&lt;=AP$12),$Q55*(AP$13+1-DAY($D55))/AP$13,IF(AND($E55&gt;=AP$10,$E55&lt;=AP$12),$Q55*DAY($E55)/AP$13,0))),2)</f>
        <v>12458.33</v>
      </c>
      <c r="AQ55" s="64">
        <f>ROUND(IF(AND($D55&lt;AQ$10,$E55&gt;AQ$12),$Q55,IF(AND($D55&gt;=AQ$10,$D55&lt;=AQ$12),$Q55*(AQ$13+1-DAY($D55))/AQ$13,IF(AND($E55&gt;=AQ$10,$E55&lt;=AQ$12),$Q55*DAY($E55)/AQ$13,0))),2)</f>
        <v>12458.33</v>
      </c>
      <c r="AR55" s="64">
        <f>ROUND(IF(AND($D55&lt;AR$10,$E55&gt;AR$12),$Q55,IF(AND($D55&gt;=AR$10,$D55&lt;=AR$12),$Q55*(AR$13+1-DAY($D55))/AR$13,IF(AND($E55&gt;=AR$10,$E55&lt;=AR$12),$Q55*DAY($E55)/AR$13,0))),2)</f>
        <v>12458.33</v>
      </c>
      <c r="AS55" s="64">
        <f>ROUND(IF(AND($D55&lt;AS$10,$E55&gt;AS$12),$Q55,IF(AND($D55&gt;=AS$10,$D55&lt;=AS$12),$Q55*(AS$13+1-DAY($D55))/AS$13,IF(AND($E55&gt;=AS$10,$E55&lt;=AS$12),$Q55*DAY($E55)/AS$13,0))),2)</f>
        <v>12458.33</v>
      </c>
      <c r="AT55" s="64">
        <f>ROUND(IF(AND($D55&lt;AT$10,$E55&gt;AT$12),$Q55,IF(AND($D55&gt;=AT$10,$D55&lt;=AT$12),$Q55*(AT$13+1-DAY($D55))/AT$13,IF(AND($E55&gt;=AT$10,$E55&lt;=AT$12),$Q55*DAY($E55)/AT$13,0))),2)</f>
        <v>12458.33</v>
      </c>
      <c r="AU55" s="64">
        <f>ROUND(IF(AND($D55&lt;AU$10,$E55&gt;AU$12),$Q55,IF(AND($D55&gt;=AU$10,$D55&lt;=AU$12),$Q55*(AU$13+1-DAY($D55))/AU$13,IF(AND($E55&gt;=AU$10,$E55&lt;=AU$12),$Q55*DAY($E55)/AU$13,0))),2)</f>
        <v>12458.33</v>
      </c>
      <c r="AV55" s="64">
        <f>ROUND(IF(AND($D55&lt;AV$10,$E55&gt;AV$12),$Q55,IF(AND($D55&gt;=AV$10,$D55&lt;=AV$12),$Q55*(AV$13+1-DAY($D55))/AV$13,IF(AND($E55&gt;=AV$10,$E55&lt;=AV$12),$Q55*DAY($E55)/AV$13,0))),2)</f>
        <v>12458.33</v>
      </c>
      <c r="AW55" s="64">
        <f>ROUND(IF(AND($D55&lt;AW$10,$E55&gt;AW$12),$Q55,IF(AND($D55&gt;=AW$10,$D55&lt;=AW$12),$Q55*(AW$13+1-DAY($D55))/AW$13,IF(AND($E55&gt;=AW$10,$E55&lt;=AW$12),$Q55*DAY($E55)/AW$13,0))),2)</f>
        <v>12458.33</v>
      </c>
      <c r="AX55" s="64">
        <f>ROUND(IF(AND($D55&lt;AX$10,$E55&gt;AX$12),$Q55,IF(AND($D55&gt;=AX$10,$D55&lt;=AX$12),$Q55*(AX$13+1-DAY($D55))/AX$13,IF(AND($E55&gt;=AX$10,$E55&lt;=AX$12),$Q55*DAY($E55)/AX$13,0))),2)</f>
        <v>12458.33</v>
      </c>
      <c r="AY55" s="64">
        <f>ROUND(IF(AND($D55&lt;AY$10,$E55&gt;AY$12),$Q55,IF(AND($D55&gt;=AY$10,$D55&lt;=AY$12),$Q55*(AY$13+1-DAY($D55))/AY$13,IF(AND($E55&gt;=AY$10,$E55&lt;=AY$12),$Q55*DAY($E55)/AY$13,0))),2)</f>
        <v>12458.33</v>
      </c>
      <c r="AZ55" s="64">
        <f>ROUND(IF(AND($D55&lt;AZ$10,$E55&gt;AZ$12),$Q55,IF(AND($D55&gt;=AZ$10,$D55&lt;=AZ$12),$Q55*(AZ$13+1-DAY($D55))/AZ$13,IF(AND($E55&gt;=AZ$10,$E55&lt;=AZ$12),$Q55*DAY($E55)/AZ$13,0))),2)</f>
        <v>12458.33</v>
      </c>
      <c r="BA55" s="64">
        <f>ROUND(IF(AND($D55&lt;BA$10,$E55&gt;BA$12),$Q55,IF(AND($D55&gt;=BA$10,$D55&lt;=BA$12),$Q55*(BA$13+1-DAY($D55))/BA$13,IF(AND($E55&gt;=BA$10,$E55&lt;=BA$12),$Q55*DAY($E55)/BA$13,0))),2)</f>
        <v>12458.33</v>
      </c>
      <c r="BB55" s="64">
        <f>ROUND(IF(AND($D55&lt;BB$10,$E55&gt;BB$12),$Q55,IF(AND($D55&gt;=BB$10,$D55&lt;=BB$12),$Q55*(BB$13+1-DAY($D55))/BB$13,IF(AND($E55&gt;=BB$10,$E55&lt;=BB$12),$Q55*DAY($E55)/BB$13,0))),2)</f>
        <v>12458.33</v>
      </c>
      <c r="BC55" s="108"/>
      <c r="BD55" s="64">
        <f t="shared" si="106"/>
        <v>22247.02</v>
      </c>
      <c r="BE55" s="64">
        <f t="shared" si="106"/>
        <v>37374.99</v>
      </c>
      <c r="BF55" s="64">
        <f t="shared" si="106"/>
        <v>37374.99</v>
      </c>
      <c r="BG55" s="64">
        <f t="shared" si="106"/>
        <v>37374.99</v>
      </c>
      <c r="BH55" s="64">
        <f t="shared" si="106"/>
        <v>37374.99</v>
      </c>
      <c r="BI55" s="64">
        <f t="shared" si="106"/>
        <v>37374.99</v>
      </c>
      <c r="BJ55" s="64">
        <f t="shared" si="106"/>
        <v>37374.99</v>
      </c>
      <c r="BK55" s="64">
        <f t="shared" si="106"/>
        <v>37374.99</v>
      </c>
      <c r="BL55" s="64">
        <f t="shared" si="106"/>
        <v>37374.99</v>
      </c>
      <c r="BM55" s="64">
        <f t="shared" si="106"/>
        <v>37374.99</v>
      </c>
      <c r="BN55" s="64">
        <f t="shared" si="106"/>
        <v>37374.99</v>
      </c>
      <c r="BO55" s="64">
        <f t="shared" si="106"/>
        <v>37374.99</v>
      </c>
      <c r="BP55" s="65"/>
      <c r="BQ55" s="79">
        <f t="shared" si="34"/>
        <v>0</v>
      </c>
      <c r="BR55" s="79">
        <f t="shared" si="35"/>
        <v>0.78571445771624293</v>
      </c>
      <c r="BS55" s="79">
        <f t="shared" si="36"/>
        <v>1</v>
      </c>
      <c r="BT55" s="79">
        <f t="shared" si="37"/>
        <v>1</v>
      </c>
      <c r="BU55" s="79">
        <f t="shared" si="38"/>
        <v>1</v>
      </c>
      <c r="BV55" s="79">
        <f t="shared" si="39"/>
        <v>1</v>
      </c>
      <c r="BW55" s="79">
        <f t="shared" si="40"/>
        <v>1</v>
      </c>
      <c r="BX55" s="79">
        <f t="shared" si="41"/>
        <v>1</v>
      </c>
      <c r="BY55" s="79">
        <f t="shared" si="42"/>
        <v>1</v>
      </c>
      <c r="BZ55" s="79">
        <f t="shared" si="43"/>
        <v>1</v>
      </c>
      <c r="CA55" s="79">
        <f t="shared" si="44"/>
        <v>1</v>
      </c>
      <c r="CB55" s="79">
        <f t="shared" si="45"/>
        <v>1</v>
      </c>
      <c r="CC55" s="79">
        <f t="shared" si="46"/>
        <v>1</v>
      </c>
      <c r="CD55" s="79">
        <f t="shared" si="47"/>
        <v>1</v>
      </c>
      <c r="CE55" s="79">
        <f t="shared" si="48"/>
        <v>1</v>
      </c>
      <c r="CF55" s="79">
        <f t="shared" si="49"/>
        <v>1</v>
      </c>
      <c r="CG55" s="79">
        <f t="shared" si="50"/>
        <v>1</v>
      </c>
      <c r="CH55" s="79">
        <f t="shared" si="51"/>
        <v>1</v>
      </c>
      <c r="CI55" s="79">
        <f t="shared" si="52"/>
        <v>1</v>
      </c>
      <c r="CJ55" s="79">
        <f t="shared" si="53"/>
        <v>1</v>
      </c>
      <c r="CK55" s="79">
        <f t="shared" si="54"/>
        <v>1</v>
      </c>
      <c r="CL55" s="79">
        <f t="shared" si="55"/>
        <v>1</v>
      </c>
      <c r="CM55" s="79">
        <f t="shared" si="56"/>
        <v>1</v>
      </c>
      <c r="CN55" s="79">
        <f t="shared" si="57"/>
        <v>1</v>
      </c>
      <c r="CO55" s="79">
        <f t="shared" si="58"/>
        <v>1</v>
      </c>
      <c r="CP55" s="79">
        <f t="shared" si="59"/>
        <v>1</v>
      </c>
      <c r="CQ55" s="79">
        <f t="shared" si="60"/>
        <v>1</v>
      </c>
      <c r="CR55" s="79">
        <f t="shared" si="61"/>
        <v>1</v>
      </c>
      <c r="CS55" s="79">
        <f t="shared" si="62"/>
        <v>1</v>
      </c>
      <c r="CT55" s="79">
        <f t="shared" si="63"/>
        <v>1</v>
      </c>
      <c r="CU55" s="79">
        <f t="shared" si="64"/>
        <v>1</v>
      </c>
      <c r="CV55" s="79">
        <f t="shared" si="65"/>
        <v>1</v>
      </c>
      <c r="CW55" s="79">
        <f t="shared" si="66"/>
        <v>1</v>
      </c>
      <c r="CX55" s="79">
        <f t="shared" si="67"/>
        <v>1</v>
      </c>
      <c r="CY55" s="79">
        <f t="shared" si="68"/>
        <v>1</v>
      </c>
      <c r="CZ55" s="79">
        <f t="shared" si="69"/>
        <v>1</v>
      </c>
      <c r="DB55" s="83">
        <f t="shared" si="70"/>
        <v>1</v>
      </c>
      <c r="DC55" s="83">
        <f t="shared" si="71"/>
        <v>1</v>
      </c>
      <c r="DD55" s="83">
        <f t="shared" si="72"/>
        <v>1</v>
      </c>
      <c r="DE55" s="83">
        <f t="shared" si="73"/>
        <v>1</v>
      </c>
      <c r="DF55" s="83">
        <f t="shared" si="74"/>
        <v>1</v>
      </c>
      <c r="DG55" s="83">
        <f t="shared" si="75"/>
        <v>1</v>
      </c>
      <c r="DH55" s="83">
        <f t="shared" si="76"/>
        <v>1</v>
      </c>
      <c r="DI55" s="83">
        <f t="shared" si="77"/>
        <v>1</v>
      </c>
      <c r="DJ55" s="83">
        <f t="shared" si="78"/>
        <v>1</v>
      </c>
      <c r="DK55" s="83">
        <f t="shared" si="79"/>
        <v>1</v>
      </c>
      <c r="DL55" s="83">
        <f t="shared" si="80"/>
        <v>1</v>
      </c>
      <c r="DM55" s="83">
        <f t="shared" si="81"/>
        <v>1</v>
      </c>
      <c r="DO55" s="83">
        <f t="shared" si="111"/>
        <v>1</v>
      </c>
      <c r="DP55" s="83">
        <f t="shared" si="20"/>
        <v>1</v>
      </c>
      <c r="DQ55" s="83">
        <f t="shared" si="21"/>
        <v>1</v>
      </c>
      <c r="DR55" s="83">
        <f t="shared" si="22"/>
        <v>1</v>
      </c>
      <c r="DS55" s="83">
        <f t="shared" si="23"/>
        <v>1</v>
      </c>
      <c r="DT55" s="83">
        <f t="shared" si="24"/>
        <v>1</v>
      </c>
      <c r="DU55" s="83">
        <f t="shared" si="25"/>
        <v>1</v>
      </c>
      <c r="DV55" s="83">
        <f t="shared" si="26"/>
        <v>1</v>
      </c>
      <c r="DW55" s="83">
        <f t="shared" si="27"/>
        <v>1</v>
      </c>
      <c r="DX55" s="83">
        <f t="shared" si="28"/>
        <v>1</v>
      </c>
      <c r="DY55" s="83">
        <f t="shared" si="29"/>
        <v>1</v>
      </c>
      <c r="DZ55" s="83">
        <f t="shared" si="30"/>
        <v>1</v>
      </c>
      <c r="EB55" s="115"/>
      <c r="EC55" s="36">
        <f t="shared" si="82"/>
        <v>0</v>
      </c>
      <c r="ED55" s="36">
        <f t="shared" si="95"/>
        <v>0</v>
      </c>
      <c r="EE55" s="36">
        <f t="shared" si="96"/>
        <v>0</v>
      </c>
      <c r="EF55" s="36">
        <f t="shared" si="97"/>
        <v>0</v>
      </c>
      <c r="EG55" s="36">
        <f t="shared" si="98"/>
        <v>0</v>
      </c>
      <c r="EH55" s="36">
        <f t="shared" si="99"/>
        <v>0</v>
      </c>
      <c r="EI55" s="36">
        <f t="shared" si="100"/>
        <v>0</v>
      </c>
      <c r="EJ55" s="36">
        <f t="shared" si="101"/>
        <v>0</v>
      </c>
      <c r="EK55" s="36">
        <f t="shared" si="102"/>
        <v>0</v>
      </c>
      <c r="EL55" s="36">
        <f t="shared" si="103"/>
        <v>0</v>
      </c>
      <c r="EM55" s="36">
        <f t="shared" si="104"/>
        <v>0</v>
      </c>
      <c r="EO55" s="115"/>
      <c r="EP55" s="36">
        <f t="shared" si="83"/>
        <v>0</v>
      </c>
      <c r="EQ55" s="36">
        <f t="shared" si="84"/>
        <v>0</v>
      </c>
      <c r="ER55" s="36">
        <f t="shared" si="85"/>
        <v>0</v>
      </c>
      <c r="ES55" s="36">
        <f t="shared" si="86"/>
        <v>0</v>
      </c>
      <c r="ET55" s="36">
        <f t="shared" si="87"/>
        <v>0</v>
      </c>
      <c r="EU55" s="36">
        <f t="shared" si="88"/>
        <v>0</v>
      </c>
      <c r="EV55" s="36">
        <f t="shared" si="89"/>
        <v>0</v>
      </c>
      <c r="EW55" s="36">
        <f t="shared" si="90"/>
        <v>0</v>
      </c>
      <c r="EX55" s="36">
        <f t="shared" si="91"/>
        <v>0</v>
      </c>
      <c r="EY55" s="36">
        <f t="shared" si="92"/>
        <v>0</v>
      </c>
      <c r="EZ55" s="36">
        <f t="shared" si="93"/>
        <v>0</v>
      </c>
    </row>
    <row r="56" spans="1:156" s="36" customFormat="1" ht="16" x14ac:dyDescent="0.2">
      <c r="A56" s="50"/>
      <c r="B56" s="56" t="s">
        <v>23</v>
      </c>
      <c r="C56" s="49" t="s">
        <v>16</v>
      </c>
      <c r="D56" s="57">
        <v>45697</v>
      </c>
      <c r="E56" s="57">
        <v>51500</v>
      </c>
      <c r="F56" s="58">
        <v>100000</v>
      </c>
      <c r="G56" s="56" t="s">
        <v>90</v>
      </c>
      <c r="H56" s="59">
        <v>131</v>
      </c>
      <c r="I56" s="59" t="s">
        <v>15</v>
      </c>
      <c r="J56" s="60">
        <v>0.2</v>
      </c>
      <c r="K56" s="60">
        <v>0.1</v>
      </c>
      <c r="L56" s="61"/>
      <c r="M56" s="62">
        <f t="shared" si="107"/>
        <v>1</v>
      </c>
      <c r="N56" s="63">
        <f t="shared" si="108"/>
        <v>8333.3333333333339</v>
      </c>
      <c r="O56" s="63">
        <f t="shared" si="109"/>
        <v>833.33333333333348</v>
      </c>
      <c r="P56" s="63">
        <f t="shared" si="110"/>
        <v>1666.666666666667</v>
      </c>
      <c r="Q56" s="63">
        <f t="shared" si="33"/>
        <v>10833.33</v>
      </c>
      <c r="R56" s="111"/>
      <c r="S56" s="64">
        <f>ROUND(IF(AND($D56&lt;S$10,$E56&gt;S$12),$Q56,IF(AND($D56&gt;=S$10,$D56&lt;=S$12),$Q56*(S$13+1-DAY($D56))/S$13,IF(AND($E56&gt;=S$10,$E56&lt;=S$12),$Q56*DAY($E56)/S$13,0))),2)</f>
        <v>0</v>
      </c>
      <c r="T56" s="64">
        <f>ROUND(IF(AND($D56&lt;T$10,$E56&gt;T$12),$Q56,IF(AND($D56&gt;=T$10,$D56&lt;=T$12),$Q56*(T$13+1-DAY($D56))/T$13,IF(AND($E56&gt;=T$10,$E56&lt;=T$12),$Q56*DAY($E56)/T$13,0))),2)</f>
        <v>7738.09</v>
      </c>
      <c r="U56" s="64">
        <f>ROUND(IF(AND($D56&lt;U$10,$E56&gt;U$12),$Q56,IF(AND($D56&gt;=U$10,$D56&lt;=U$12),$Q56*(U$13+1-DAY($D56))/U$13,IF(AND($E56&gt;=U$10,$E56&lt;=U$12),$Q56*DAY($E56)/U$13,0))),2)</f>
        <v>10833.33</v>
      </c>
      <c r="V56" s="64">
        <f>ROUND(IF(AND($D56&lt;V$10,$E56&gt;V$12),$Q56,IF(AND($D56&gt;=V$10,$D56&lt;=V$12),$Q56*(V$13+1-DAY($D56))/V$13,IF(AND($E56&gt;=V$10,$E56&lt;=V$12),$Q56*DAY($E56)/V$13,0))),2)</f>
        <v>10833.33</v>
      </c>
      <c r="W56" s="64">
        <f>ROUND(IF(AND($D56&lt;W$10,$E56&gt;W$12),$Q56,IF(AND($D56&gt;=W$10,$D56&lt;=W$12),$Q56*(W$13+1-DAY($D56))/W$13,IF(AND($E56&gt;=W$10,$E56&lt;=W$12),$Q56*DAY($E56)/W$13,0))),2)</f>
        <v>10833.33</v>
      </c>
      <c r="X56" s="64">
        <f>ROUND(IF(AND($D56&lt;X$10,$E56&gt;X$12),$Q56,IF(AND($D56&gt;=X$10,$D56&lt;=X$12),$Q56*(X$13+1-DAY($D56))/X$13,IF(AND($E56&gt;=X$10,$E56&lt;=X$12),$Q56*DAY($E56)/X$13,0))),2)</f>
        <v>10833.33</v>
      </c>
      <c r="Y56" s="64">
        <f>ROUND(IF(AND($D56&lt;Y$10,$E56&gt;Y$12),$Q56,IF(AND($D56&gt;=Y$10,$D56&lt;=Y$12),$Q56*(Y$13+1-DAY($D56))/Y$13,IF(AND($E56&gt;=Y$10,$E56&lt;=Y$12),$Q56*DAY($E56)/Y$13,0))),2)</f>
        <v>10833.33</v>
      </c>
      <c r="Z56" s="64">
        <f>ROUND(IF(AND($D56&lt;Z$10,$E56&gt;Z$12),$Q56,IF(AND($D56&gt;=Z$10,$D56&lt;=Z$12),$Q56*(Z$13+1-DAY($D56))/Z$13,IF(AND($E56&gt;=Z$10,$E56&lt;=Z$12),$Q56*DAY($E56)/Z$13,0))),2)</f>
        <v>10833.33</v>
      </c>
      <c r="AA56" s="64">
        <f>ROUND(IF(AND($D56&lt;AA$10,$E56&gt;AA$12),$Q56,IF(AND($D56&gt;=AA$10,$D56&lt;=AA$12),$Q56*(AA$13+1-DAY($D56))/AA$13,IF(AND($E56&gt;=AA$10,$E56&lt;=AA$12),$Q56*DAY($E56)/AA$13,0))),2)</f>
        <v>10833.33</v>
      </c>
      <c r="AB56" s="64">
        <f>ROUND(IF(AND($D56&lt;AB$10,$E56&gt;AB$12),$Q56,IF(AND($D56&gt;=AB$10,$D56&lt;=AB$12),$Q56*(AB$13+1-DAY($D56))/AB$13,IF(AND($E56&gt;=AB$10,$E56&lt;=AB$12),$Q56*DAY($E56)/AB$13,0))),2)</f>
        <v>10833.33</v>
      </c>
      <c r="AC56" s="64">
        <f>ROUND(IF(AND($D56&lt;AC$10,$E56&gt;AC$12),$Q56,IF(AND($D56&gt;=AC$10,$D56&lt;=AC$12),$Q56*(AC$13+1-DAY($D56))/AC$13,IF(AND($E56&gt;=AC$10,$E56&lt;=AC$12),$Q56*DAY($E56)/AC$13,0))),2)</f>
        <v>10833.33</v>
      </c>
      <c r="AD56" s="64">
        <f>ROUND(IF(AND($D56&lt;AD$10,$E56&gt;AD$12),$Q56,IF(AND($D56&gt;=AD$10,$D56&lt;=AD$12),$Q56*(AD$13+1-DAY($D56))/AD$13,IF(AND($E56&gt;=AD$10,$E56&lt;=AD$12),$Q56*DAY($E56)/AD$13,0))),2)</f>
        <v>10833.33</v>
      </c>
      <c r="AE56" s="64">
        <f>ROUND(IF(AND($D56&lt;AE$10,$E56&gt;AE$12),$Q56,IF(AND($D56&gt;=AE$10,$D56&lt;=AE$12),$Q56*(AE$13+1-DAY($D56))/AE$13,IF(AND($E56&gt;=AE$10,$E56&lt;=AE$12),$Q56*DAY($E56)/AE$13,0))),2)</f>
        <v>10833.33</v>
      </c>
      <c r="AF56" s="64">
        <f>ROUND(IF(AND($D56&lt;AF$10,$E56&gt;AF$12),$Q56,IF(AND($D56&gt;=AF$10,$D56&lt;=AF$12),$Q56*(AF$13+1-DAY($D56))/AF$13,IF(AND($E56&gt;=AF$10,$E56&lt;=AF$12),$Q56*DAY($E56)/AF$13,0))),2)</f>
        <v>10833.33</v>
      </c>
      <c r="AG56" s="64">
        <f>ROUND(IF(AND($D56&lt;AG$10,$E56&gt;AG$12),$Q56,IF(AND($D56&gt;=AG$10,$D56&lt;=AG$12),$Q56*(AG$13+1-DAY($D56))/AG$13,IF(AND($E56&gt;=AG$10,$E56&lt;=AG$12),$Q56*DAY($E56)/AG$13,0))),2)</f>
        <v>10833.33</v>
      </c>
      <c r="AH56" s="64">
        <f>ROUND(IF(AND($D56&lt;AH$10,$E56&gt;AH$12),$Q56,IF(AND($D56&gt;=AH$10,$D56&lt;=AH$12),$Q56*(AH$13+1-DAY($D56))/AH$13,IF(AND($E56&gt;=AH$10,$E56&lt;=AH$12),$Q56*DAY($E56)/AH$13,0))),2)</f>
        <v>10833.33</v>
      </c>
      <c r="AI56" s="64">
        <f>ROUND(IF(AND($D56&lt;AI$10,$E56&gt;AI$12),$Q56,IF(AND($D56&gt;=AI$10,$D56&lt;=AI$12),$Q56*(AI$13+1-DAY($D56))/AI$13,IF(AND($E56&gt;=AI$10,$E56&lt;=AI$12),$Q56*DAY($E56)/AI$13,0))),2)</f>
        <v>10833.33</v>
      </c>
      <c r="AJ56" s="64">
        <f>ROUND(IF(AND($D56&lt;AJ$10,$E56&gt;AJ$12),$Q56,IF(AND($D56&gt;=AJ$10,$D56&lt;=AJ$12),$Q56*(AJ$13+1-DAY($D56))/AJ$13,IF(AND($E56&gt;=AJ$10,$E56&lt;=AJ$12),$Q56*DAY($E56)/AJ$13,0))),2)</f>
        <v>10833.33</v>
      </c>
      <c r="AK56" s="64">
        <f>ROUND(IF(AND($D56&lt;AK$10,$E56&gt;AK$12),$Q56,IF(AND($D56&gt;=AK$10,$D56&lt;=AK$12),$Q56*(AK$13+1-DAY($D56))/AK$13,IF(AND($E56&gt;=AK$10,$E56&lt;=AK$12),$Q56*DAY($E56)/AK$13,0))),2)</f>
        <v>10833.33</v>
      </c>
      <c r="AL56" s="64">
        <f>ROUND(IF(AND($D56&lt;AL$10,$E56&gt;AL$12),$Q56,IF(AND($D56&gt;=AL$10,$D56&lt;=AL$12),$Q56*(AL$13+1-DAY($D56))/AL$13,IF(AND($E56&gt;=AL$10,$E56&lt;=AL$12),$Q56*DAY($E56)/AL$13,0))),2)</f>
        <v>10833.33</v>
      </c>
      <c r="AM56" s="64">
        <f>ROUND(IF(AND($D56&lt;AM$10,$E56&gt;AM$12),$Q56,IF(AND($D56&gt;=AM$10,$D56&lt;=AM$12),$Q56*(AM$13+1-DAY($D56))/AM$13,IF(AND($E56&gt;=AM$10,$E56&lt;=AM$12),$Q56*DAY($E56)/AM$13,0))),2)</f>
        <v>10833.33</v>
      </c>
      <c r="AN56" s="64">
        <f>ROUND(IF(AND($D56&lt;AN$10,$E56&gt;AN$12),$Q56,IF(AND($D56&gt;=AN$10,$D56&lt;=AN$12),$Q56*(AN$13+1-DAY($D56))/AN$13,IF(AND($E56&gt;=AN$10,$E56&lt;=AN$12),$Q56*DAY($E56)/AN$13,0))),2)</f>
        <v>10833.33</v>
      </c>
      <c r="AO56" s="64">
        <f>ROUND(IF(AND($D56&lt;AO$10,$E56&gt;AO$12),$Q56,IF(AND($D56&gt;=AO$10,$D56&lt;=AO$12),$Q56*(AO$13+1-DAY($D56))/AO$13,IF(AND($E56&gt;=AO$10,$E56&lt;=AO$12),$Q56*DAY($E56)/AO$13,0))),2)</f>
        <v>10833.33</v>
      </c>
      <c r="AP56" s="64">
        <f>ROUND(IF(AND($D56&lt;AP$10,$E56&gt;AP$12),$Q56,IF(AND($D56&gt;=AP$10,$D56&lt;=AP$12),$Q56*(AP$13+1-DAY($D56))/AP$13,IF(AND($E56&gt;=AP$10,$E56&lt;=AP$12),$Q56*DAY($E56)/AP$13,0))),2)</f>
        <v>10833.33</v>
      </c>
      <c r="AQ56" s="64">
        <f>ROUND(IF(AND($D56&lt;AQ$10,$E56&gt;AQ$12),$Q56,IF(AND($D56&gt;=AQ$10,$D56&lt;=AQ$12),$Q56*(AQ$13+1-DAY($D56))/AQ$13,IF(AND($E56&gt;=AQ$10,$E56&lt;=AQ$12),$Q56*DAY($E56)/AQ$13,0))),2)</f>
        <v>10833.33</v>
      </c>
      <c r="AR56" s="64">
        <f>ROUND(IF(AND($D56&lt;AR$10,$E56&gt;AR$12),$Q56,IF(AND($D56&gt;=AR$10,$D56&lt;=AR$12),$Q56*(AR$13+1-DAY($D56))/AR$13,IF(AND($E56&gt;=AR$10,$E56&lt;=AR$12),$Q56*DAY($E56)/AR$13,0))),2)</f>
        <v>10833.33</v>
      </c>
      <c r="AS56" s="64">
        <f>ROUND(IF(AND($D56&lt;AS$10,$E56&gt;AS$12),$Q56,IF(AND($D56&gt;=AS$10,$D56&lt;=AS$12),$Q56*(AS$13+1-DAY($D56))/AS$13,IF(AND($E56&gt;=AS$10,$E56&lt;=AS$12),$Q56*DAY($E56)/AS$13,0))),2)</f>
        <v>10833.33</v>
      </c>
      <c r="AT56" s="64">
        <f>ROUND(IF(AND($D56&lt;AT$10,$E56&gt;AT$12),$Q56,IF(AND($D56&gt;=AT$10,$D56&lt;=AT$12),$Q56*(AT$13+1-DAY($D56))/AT$13,IF(AND($E56&gt;=AT$10,$E56&lt;=AT$12),$Q56*DAY($E56)/AT$13,0))),2)</f>
        <v>10833.33</v>
      </c>
      <c r="AU56" s="64">
        <f>ROUND(IF(AND($D56&lt;AU$10,$E56&gt;AU$12),$Q56,IF(AND($D56&gt;=AU$10,$D56&lt;=AU$12),$Q56*(AU$13+1-DAY($D56))/AU$13,IF(AND($E56&gt;=AU$10,$E56&lt;=AU$12),$Q56*DAY($E56)/AU$13,0))),2)</f>
        <v>10833.33</v>
      </c>
      <c r="AV56" s="64">
        <f>ROUND(IF(AND($D56&lt;AV$10,$E56&gt;AV$12),$Q56,IF(AND($D56&gt;=AV$10,$D56&lt;=AV$12),$Q56*(AV$13+1-DAY($D56))/AV$13,IF(AND($E56&gt;=AV$10,$E56&lt;=AV$12),$Q56*DAY($E56)/AV$13,0))),2)</f>
        <v>10833.33</v>
      </c>
      <c r="AW56" s="64">
        <f>ROUND(IF(AND($D56&lt;AW$10,$E56&gt;AW$12),$Q56,IF(AND($D56&gt;=AW$10,$D56&lt;=AW$12),$Q56*(AW$13+1-DAY($D56))/AW$13,IF(AND($E56&gt;=AW$10,$E56&lt;=AW$12),$Q56*DAY($E56)/AW$13,0))),2)</f>
        <v>10833.33</v>
      </c>
      <c r="AX56" s="64">
        <f>ROUND(IF(AND($D56&lt;AX$10,$E56&gt;AX$12),$Q56,IF(AND($D56&gt;=AX$10,$D56&lt;=AX$12),$Q56*(AX$13+1-DAY($D56))/AX$13,IF(AND($E56&gt;=AX$10,$E56&lt;=AX$12),$Q56*DAY($E56)/AX$13,0))),2)</f>
        <v>10833.33</v>
      </c>
      <c r="AY56" s="64">
        <f>ROUND(IF(AND($D56&lt;AY$10,$E56&gt;AY$12),$Q56,IF(AND($D56&gt;=AY$10,$D56&lt;=AY$12),$Q56*(AY$13+1-DAY($D56))/AY$13,IF(AND($E56&gt;=AY$10,$E56&lt;=AY$12),$Q56*DAY($E56)/AY$13,0))),2)</f>
        <v>10833.33</v>
      </c>
      <c r="AZ56" s="64">
        <f>ROUND(IF(AND($D56&lt;AZ$10,$E56&gt;AZ$12),$Q56,IF(AND($D56&gt;=AZ$10,$D56&lt;=AZ$12),$Q56*(AZ$13+1-DAY($D56))/AZ$13,IF(AND($E56&gt;=AZ$10,$E56&lt;=AZ$12),$Q56*DAY($E56)/AZ$13,0))),2)</f>
        <v>10833.33</v>
      </c>
      <c r="BA56" s="64">
        <f>ROUND(IF(AND($D56&lt;BA$10,$E56&gt;BA$12),$Q56,IF(AND($D56&gt;=BA$10,$D56&lt;=BA$12),$Q56*(BA$13+1-DAY($D56))/BA$13,IF(AND($E56&gt;=BA$10,$E56&lt;=BA$12),$Q56*DAY($E56)/BA$13,0))),2)</f>
        <v>10833.33</v>
      </c>
      <c r="BB56" s="64">
        <f>ROUND(IF(AND($D56&lt;BB$10,$E56&gt;BB$12),$Q56,IF(AND($D56&gt;=BB$10,$D56&lt;=BB$12),$Q56*(BB$13+1-DAY($D56))/BB$13,IF(AND($E56&gt;=BB$10,$E56&lt;=BB$12),$Q56*DAY($E56)/BB$13,0))),2)</f>
        <v>10833.33</v>
      </c>
      <c r="BC56" s="108"/>
      <c r="BD56" s="64">
        <f t="shared" si="106"/>
        <v>18571.419999999998</v>
      </c>
      <c r="BE56" s="64">
        <f t="shared" si="106"/>
        <v>32499.989999999998</v>
      </c>
      <c r="BF56" s="64">
        <f t="shared" si="106"/>
        <v>32499.989999999998</v>
      </c>
      <c r="BG56" s="64">
        <f t="shared" si="106"/>
        <v>32499.989999999998</v>
      </c>
      <c r="BH56" s="64">
        <f t="shared" si="106"/>
        <v>32499.989999999998</v>
      </c>
      <c r="BI56" s="64">
        <f t="shared" si="106"/>
        <v>32499.989999999998</v>
      </c>
      <c r="BJ56" s="64">
        <f t="shared" si="106"/>
        <v>32499.989999999998</v>
      </c>
      <c r="BK56" s="64">
        <f t="shared" si="106"/>
        <v>32499.989999999998</v>
      </c>
      <c r="BL56" s="64">
        <f t="shared" si="106"/>
        <v>32499.989999999998</v>
      </c>
      <c r="BM56" s="64">
        <f t="shared" si="106"/>
        <v>32499.989999999998</v>
      </c>
      <c r="BN56" s="64">
        <f t="shared" si="106"/>
        <v>32499.989999999998</v>
      </c>
      <c r="BO56" s="64">
        <f t="shared" si="106"/>
        <v>32499.989999999998</v>
      </c>
      <c r="BP56" s="65"/>
      <c r="BQ56" s="79">
        <f t="shared" si="34"/>
        <v>0</v>
      </c>
      <c r="BR56" s="79">
        <f t="shared" si="35"/>
        <v>0.71428545054936943</v>
      </c>
      <c r="BS56" s="79">
        <f t="shared" si="36"/>
        <v>1</v>
      </c>
      <c r="BT56" s="79">
        <f t="shared" si="37"/>
        <v>1</v>
      </c>
      <c r="BU56" s="79">
        <f t="shared" si="38"/>
        <v>1</v>
      </c>
      <c r="BV56" s="79">
        <f t="shared" si="39"/>
        <v>1</v>
      </c>
      <c r="BW56" s="79">
        <f t="shared" si="40"/>
        <v>1</v>
      </c>
      <c r="BX56" s="79">
        <f t="shared" si="41"/>
        <v>1</v>
      </c>
      <c r="BY56" s="79">
        <f t="shared" si="42"/>
        <v>1</v>
      </c>
      <c r="BZ56" s="79">
        <f t="shared" si="43"/>
        <v>1</v>
      </c>
      <c r="CA56" s="79">
        <f t="shared" si="44"/>
        <v>1</v>
      </c>
      <c r="CB56" s="79">
        <f t="shared" si="45"/>
        <v>1</v>
      </c>
      <c r="CC56" s="79">
        <f t="shared" si="46"/>
        <v>1</v>
      </c>
      <c r="CD56" s="79">
        <f t="shared" si="47"/>
        <v>1</v>
      </c>
      <c r="CE56" s="79">
        <f t="shared" si="48"/>
        <v>1</v>
      </c>
      <c r="CF56" s="79">
        <f t="shared" si="49"/>
        <v>1</v>
      </c>
      <c r="CG56" s="79">
        <f t="shared" si="50"/>
        <v>1</v>
      </c>
      <c r="CH56" s="79">
        <f t="shared" si="51"/>
        <v>1</v>
      </c>
      <c r="CI56" s="79">
        <f t="shared" si="52"/>
        <v>1</v>
      </c>
      <c r="CJ56" s="79">
        <f t="shared" si="53"/>
        <v>1</v>
      </c>
      <c r="CK56" s="79">
        <f t="shared" si="54"/>
        <v>1</v>
      </c>
      <c r="CL56" s="79">
        <f t="shared" si="55"/>
        <v>1</v>
      </c>
      <c r="CM56" s="79">
        <f t="shared" si="56"/>
        <v>1</v>
      </c>
      <c r="CN56" s="79">
        <f t="shared" si="57"/>
        <v>1</v>
      </c>
      <c r="CO56" s="79">
        <f t="shared" si="58"/>
        <v>1</v>
      </c>
      <c r="CP56" s="79">
        <f t="shared" si="59"/>
        <v>1</v>
      </c>
      <c r="CQ56" s="79">
        <f t="shared" si="60"/>
        <v>1</v>
      </c>
      <c r="CR56" s="79">
        <f t="shared" si="61"/>
        <v>1</v>
      </c>
      <c r="CS56" s="79">
        <f t="shared" si="62"/>
        <v>1</v>
      </c>
      <c r="CT56" s="79">
        <f t="shared" si="63"/>
        <v>1</v>
      </c>
      <c r="CU56" s="79">
        <f t="shared" si="64"/>
        <v>1</v>
      </c>
      <c r="CV56" s="79">
        <f t="shared" si="65"/>
        <v>1</v>
      </c>
      <c r="CW56" s="79">
        <f t="shared" si="66"/>
        <v>1</v>
      </c>
      <c r="CX56" s="79">
        <f t="shared" si="67"/>
        <v>1</v>
      </c>
      <c r="CY56" s="79">
        <f t="shared" si="68"/>
        <v>1</v>
      </c>
      <c r="CZ56" s="79">
        <f t="shared" si="69"/>
        <v>1</v>
      </c>
      <c r="DB56" s="83">
        <f t="shared" si="70"/>
        <v>1</v>
      </c>
      <c r="DC56" s="83">
        <f t="shared" si="71"/>
        <v>1</v>
      </c>
      <c r="DD56" s="83">
        <f t="shared" si="72"/>
        <v>1</v>
      </c>
      <c r="DE56" s="83">
        <f t="shared" si="73"/>
        <v>1</v>
      </c>
      <c r="DF56" s="83">
        <f t="shared" si="74"/>
        <v>1</v>
      </c>
      <c r="DG56" s="83">
        <f t="shared" si="75"/>
        <v>1</v>
      </c>
      <c r="DH56" s="83">
        <f t="shared" si="76"/>
        <v>1</v>
      </c>
      <c r="DI56" s="83">
        <f t="shared" si="77"/>
        <v>1</v>
      </c>
      <c r="DJ56" s="83">
        <f t="shared" si="78"/>
        <v>1</v>
      </c>
      <c r="DK56" s="83">
        <f t="shared" si="79"/>
        <v>1</v>
      </c>
      <c r="DL56" s="83">
        <f t="shared" si="80"/>
        <v>1</v>
      </c>
      <c r="DM56" s="83">
        <f t="shared" si="81"/>
        <v>1</v>
      </c>
      <c r="DO56" s="83">
        <f t="shared" si="111"/>
        <v>1</v>
      </c>
      <c r="DP56" s="83">
        <f t="shared" si="20"/>
        <v>1</v>
      </c>
      <c r="DQ56" s="83">
        <f t="shared" si="21"/>
        <v>1</v>
      </c>
      <c r="DR56" s="83">
        <f t="shared" si="22"/>
        <v>1</v>
      </c>
      <c r="DS56" s="83">
        <f t="shared" si="23"/>
        <v>1</v>
      </c>
      <c r="DT56" s="83">
        <f t="shared" si="24"/>
        <v>1</v>
      </c>
      <c r="DU56" s="83">
        <f t="shared" si="25"/>
        <v>1</v>
      </c>
      <c r="DV56" s="83">
        <f t="shared" si="26"/>
        <v>1</v>
      </c>
      <c r="DW56" s="83">
        <f t="shared" si="27"/>
        <v>1</v>
      </c>
      <c r="DX56" s="83">
        <f t="shared" si="28"/>
        <v>1</v>
      </c>
      <c r="DY56" s="83">
        <f t="shared" si="29"/>
        <v>1</v>
      </c>
      <c r="DZ56" s="83">
        <f t="shared" si="30"/>
        <v>1</v>
      </c>
      <c r="EB56" s="115"/>
      <c r="EC56" s="36">
        <f t="shared" si="82"/>
        <v>0</v>
      </c>
      <c r="ED56" s="36">
        <f t="shared" si="95"/>
        <v>0</v>
      </c>
      <c r="EE56" s="36">
        <f t="shared" si="96"/>
        <v>0</v>
      </c>
      <c r="EF56" s="36">
        <f t="shared" si="97"/>
        <v>0</v>
      </c>
      <c r="EG56" s="36">
        <f t="shared" si="98"/>
        <v>0</v>
      </c>
      <c r="EH56" s="36">
        <f t="shared" si="99"/>
        <v>0</v>
      </c>
      <c r="EI56" s="36">
        <f t="shared" si="100"/>
        <v>0</v>
      </c>
      <c r="EJ56" s="36">
        <f t="shared" si="101"/>
        <v>0</v>
      </c>
      <c r="EK56" s="36">
        <f t="shared" si="102"/>
        <v>0</v>
      </c>
      <c r="EL56" s="36">
        <f t="shared" si="103"/>
        <v>0</v>
      </c>
      <c r="EM56" s="36">
        <f t="shared" si="104"/>
        <v>0</v>
      </c>
      <c r="EO56" s="115"/>
      <c r="EP56" s="36">
        <f t="shared" si="83"/>
        <v>0</v>
      </c>
      <c r="EQ56" s="36">
        <f t="shared" si="84"/>
        <v>0</v>
      </c>
      <c r="ER56" s="36">
        <f t="shared" si="85"/>
        <v>0</v>
      </c>
      <c r="ES56" s="36">
        <f t="shared" si="86"/>
        <v>0</v>
      </c>
      <c r="ET56" s="36">
        <f t="shared" si="87"/>
        <v>0</v>
      </c>
      <c r="EU56" s="36">
        <f t="shared" si="88"/>
        <v>0</v>
      </c>
      <c r="EV56" s="36">
        <f t="shared" si="89"/>
        <v>0</v>
      </c>
      <c r="EW56" s="36">
        <f t="shared" si="90"/>
        <v>0</v>
      </c>
      <c r="EX56" s="36">
        <f t="shared" si="91"/>
        <v>0</v>
      </c>
      <c r="EY56" s="36">
        <f t="shared" si="92"/>
        <v>0</v>
      </c>
      <c r="EZ56" s="36">
        <f t="shared" si="93"/>
        <v>0</v>
      </c>
    </row>
    <row r="57" spans="1:156" s="36" customFormat="1" ht="16" x14ac:dyDescent="0.2">
      <c r="A57" s="50"/>
      <c r="B57" s="56" t="s">
        <v>26</v>
      </c>
      <c r="C57" s="49" t="s">
        <v>69</v>
      </c>
      <c r="D57" s="57">
        <v>45700</v>
      </c>
      <c r="E57" s="57">
        <v>51500</v>
      </c>
      <c r="F57" s="58">
        <v>160000</v>
      </c>
      <c r="G57" s="56" t="s">
        <v>79</v>
      </c>
      <c r="H57" s="59">
        <v>652</v>
      </c>
      <c r="I57" s="59" t="s">
        <v>15</v>
      </c>
      <c r="J57" s="60">
        <v>0.2</v>
      </c>
      <c r="K57" s="60">
        <v>0.1</v>
      </c>
      <c r="L57" s="61"/>
      <c r="M57" s="62">
        <f t="shared" si="107"/>
        <v>1</v>
      </c>
      <c r="N57" s="63">
        <f t="shared" si="108"/>
        <v>13333.333333333334</v>
      </c>
      <c r="O57" s="63">
        <f t="shared" si="109"/>
        <v>1333.3333333333335</v>
      </c>
      <c r="P57" s="63">
        <f t="shared" si="110"/>
        <v>2666.666666666667</v>
      </c>
      <c r="Q57" s="63">
        <f t="shared" si="33"/>
        <v>17333.330000000002</v>
      </c>
      <c r="R57" s="111"/>
      <c r="S57" s="64">
        <f>ROUND(IF(AND($D57&lt;S$10,$E57&gt;S$12),$Q57,IF(AND($D57&gt;=S$10,$D57&lt;=S$12),$Q57*(S$13+1-DAY($D57))/S$13,IF(AND($E57&gt;=S$10,$E57&lt;=S$12),$Q57*DAY($E57)/S$13,0))),2)</f>
        <v>0</v>
      </c>
      <c r="T57" s="64">
        <f>ROUND(IF(AND($D57&lt;T$10,$E57&gt;T$12),$Q57,IF(AND($D57&gt;=T$10,$D57&lt;=T$12),$Q57*(T$13+1-DAY($D57))/T$13,IF(AND($E57&gt;=T$10,$E57&lt;=T$12),$Q57*DAY($E57)/T$13,0))),2)</f>
        <v>10523.81</v>
      </c>
      <c r="U57" s="64">
        <f>ROUND(IF(AND($D57&lt;U$10,$E57&gt;U$12),$Q57,IF(AND($D57&gt;=U$10,$D57&lt;=U$12),$Q57*(U$13+1-DAY($D57))/U$13,IF(AND($E57&gt;=U$10,$E57&lt;=U$12),$Q57*DAY($E57)/U$13,0))),2)</f>
        <v>17333.330000000002</v>
      </c>
      <c r="V57" s="64">
        <f>ROUND(IF(AND($D57&lt;V$10,$E57&gt;V$12),$Q57,IF(AND($D57&gt;=V$10,$D57&lt;=V$12),$Q57*(V$13+1-DAY($D57))/V$13,IF(AND($E57&gt;=V$10,$E57&lt;=V$12),$Q57*DAY($E57)/V$13,0))),2)</f>
        <v>17333.330000000002</v>
      </c>
      <c r="W57" s="64">
        <f>ROUND(IF(AND($D57&lt;W$10,$E57&gt;W$12),$Q57,IF(AND($D57&gt;=W$10,$D57&lt;=W$12),$Q57*(W$13+1-DAY($D57))/W$13,IF(AND($E57&gt;=W$10,$E57&lt;=W$12),$Q57*DAY($E57)/W$13,0))),2)</f>
        <v>17333.330000000002</v>
      </c>
      <c r="X57" s="64">
        <f>ROUND(IF(AND($D57&lt;X$10,$E57&gt;X$12),$Q57,IF(AND($D57&gt;=X$10,$D57&lt;=X$12),$Q57*(X$13+1-DAY($D57))/X$13,IF(AND($E57&gt;=X$10,$E57&lt;=X$12),$Q57*DAY($E57)/X$13,0))),2)</f>
        <v>17333.330000000002</v>
      </c>
      <c r="Y57" s="64">
        <f>ROUND(IF(AND($D57&lt;Y$10,$E57&gt;Y$12),$Q57,IF(AND($D57&gt;=Y$10,$D57&lt;=Y$12),$Q57*(Y$13+1-DAY($D57))/Y$13,IF(AND($E57&gt;=Y$10,$E57&lt;=Y$12),$Q57*DAY($E57)/Y$13,0))),2)</f>
        <v>17333.330000000002</v>
      </c>
      <c r="Z57" s="64">
        <f>ROUND(IF(AND($D57&lt;Z$10,$E57&gt;Z$12),$Q57,IF(AND($D57&gt;=Z$10,$D57&lt;=Z$12),$Q57*(Z$13+1-DAY($D57))/Z$13,IF(AND($E57&gt;=Z$10,$E57&lt;=Z$12),$Q57*DAY($E57)/Z$13,0))),2)</f>
        <v>17333.330000000002</v>
      </c>
      <c r="AA57" s="64">
        <f>ROUND(IF(AND($D57&lt;AA$10,$E57&gt;AA$12),$Q57,IF(AND($D57&gt;=AA$10,$D57&lt;=AA$12),$Q57*(AA$13+1-DAY($D57))/AA$13,IF(AND($E57&gt;=AA$10,$E57&lt;=AA$12),$Q57*DAY($E57)/AA$13,0))),2)</f>
        <v>17333.330000000002</v>
      </c>
      <c r="AB57" s="64">
        <f>ROUND(IF(AND($D57&lt;AB$10,$E57&gt;AB$12),$Q57,IF(AND($D57&gt;=AB$10,$D57&lt;=AB$12),$Q57*(AB$13+1-DAY($D57))/AB$13,IF(AND($E57&gt;=AB$10,$E57&lt;=AB$12),$Q57*DAY($E57)/AB$13,0))),2)</f>
        <v>17333.330000000002</v>
      </c>
      <c r="AC57" s="64">
        <f>ROUND(IF(AND($D57&lt;AC$10,$E57&gt;AC$12),$Q57,IF(AND($D57&gt;=AC$10,$D57&lt;=AC$12),$Q57*(AC$13+1-DAY($D57))/AC$13,IF(AND($E57&gt;=AC$10,$E57&lt;=AC$12),$Q57*DAY($E57)/AC$13,0))),2)</f>
        <v>17333.330000000002</v>
      </c>
      <c r="AD57" s="64">
        <f>ROUND(IF(AND($D57&lt;AD$10,$E57&gt;AD$12),$Q57,IF(AND($D57&gt;=AD$10,$D57&lt;=AD$12),$Q57*(AD$13+1-DAY($D57))/AD$13,IF(AND($E57&gt;=AD$10,$E57&lt;=AD$12),$Q57*DAY($E57)/AD$13,0))),2)</f>
        <v>17333.330000000002</v>
      </c>
      <c r="AE57" s="64">
        <f>ROUND(IF(AND($D57&lt;AE$10,$E57&gt;AE$12),$Q57,IF(AND($D57&gt;=AE$10,$D57&lt;=AE$12),$Q57*(AE$13+1-DAY($D57))/AE$13,IF(AND($E57&gt;=AE$10,$E57&lt;=AE$12),$Q57*DAY($E57)/AE$13,0))),2)</f>
        <v>17333.330000000002</v>
      </c>
      <c r="AF57" s="64">
        <f>ROUND(IF(AND($D57&lt;AF$10,$E57&gt;AF$12),$Q57,IF(AND($D57&gt;=AF$10,$D57&lt;=AF$12),$Q57*(AF$13+1-DAY($D57))/AF$13,IF(AND($E57&gt;=AF$10,$E57&lt;=AF$12),$Q57*DAY($E57)/AF$13,0))),2)</f>
        <v>17333.330000000002</v>
      </c>
      <c r="AG57" s="64">
        <f>ROUND(IF(AND($D57&lt;AG$10,$E57&gt;AG$12),$Q57,IF(AND($D57&gt;=AG$10,$D57&lt;=AG$12),$Q57*(AG$13+1-DAY($D57))/AG$13,IF(AND($E57&gt;=AG$10,$E57&lt;=AG$12),$Q57*DAY($E57)/AG$13,0))),2)</f>
        <v>17333.330000000002</v>
      </c>
      <c r="AH57" s="64">
        <f>ROUND(IF(AND($D57&lt;AH$10,$E57&gt;AH$12),$Q57,IF(AND($D57&gt;=AH$10,$D57&lt;=AH$12),$Q57*(AH$13+1-DAY($D57))/AH$13,IF(AND($E57&gt;=AH$10,$E57&lt;=AH$12),$Q57*DAY($E57)/AH$13,0))),2)</f>
        <v>17333.330000000002</v>
      </c>
      <c r="AI57" s="64">
        <f>ROUND(IF(AND($D57&lt;AI$10,$E57&gt;AI$12),$Q57,IF(AND($D57&gt;=AI$10,$D57&lt;=AI$12),$Q57*(AI$13+1-DAY($D57))/AI$13,IF(AND($E57&gt;=AI$10,$E57&lt;=AI$12),$Q57*DAY($E57)/AI$13,0))),2)</f>
        <v>17333.330000000002</v>
      </c>
      <c r="AJ57" s="64">
        <f>ROUND(IF(AND($D57&lt;AJ$10,$E57&gt;AJ$12),$Q57,IF(AND($D57&gt;=AJ$10,$D57&lt;=AJ$12),$Q57*(AJ$13+1-DAY($D57))/AJ$13,IF(AND($E57&gt;=AJ$10,$E57&lt;=AJ$12),$Q57*DAY($E57)/AJ$13,0))),2)</f>
        <v>17333.330000000002</v>
      </c>
      <c r="AK57" s="64">
        <f>ROUND(IF(AND($D57&lt;AK$10,$E57&gt;AK$12),$Q57,IF(AND($D57&gt;=AK$10,$D57&lt;=AK$12),$Q57*(AK$13+1-DAY($D57))/AK$13,IF(AND($E57&gt;=AK$10,$E57&lt;=AK$12),$Q57*DAY($E57)/AK$13,0))),2)</f>
        <v>17333.330000000002</v>
      </c>
      <c r="AL57" s="64">
        <f>ROUND(IF(AND($D57&lt;AL$10,$E57&gt;AL$12),$Q57,IF(AND($D57&gt;=AL$10,$D57&lt;=AL$12),$Q57*(AL$13+1-DAY($D57))/AL$13,IF(AND($E57&gt;=AL$10,$E57&lt;=AL$12),$Q57*DAY($E57)/AL$13,0))),2)</f>
        <v>17333.330000000002</v>
      </c>
      <c r="AM57" s="64">
        <f>ROUND(IF(AND($D57&lt;AM$10,$E57&gt;AM$12),$Q57,IF(AND($D57&gt;=AM$10,$D57&lt;=AM$12),$Q57*(AM$13+1-DAY($D57))/AM$13,IF(AND($E57&gt;=AM$10,$E57&lt;=AM$12),$Q57*DAY($E57)/AM$13,0))),2)</f>
        <v>17333.330000000002</v>
      </c>
      <c r="AN57" s="64">
        <f>ROUND(IF(AND($D57&lt;AN$10,$E57&gt;AN$12),$Q57,IF(AND($D57&gt;=AN$10,$D57&lt;=AN$12),$Q57*(AN$13+1-DAY($D57))/AN$13,IF(AND($E57&gt;=AN$10,$E57&lt;=AN$12),$Q57*DAY($E57)/AN$13,0))),2)</f>
        <v>17333.330000000002</v>
      </c>
      <c r="AO57" s="64">
        <f>ROUND(IF(AND($D57&lt;AO$10,$E57&gt;AO$12),$Q57,IF(AND($D57&gt;=AO$10,$D57&lt;=AO$12),$Q57*(AO$13+1-DAY($D57))/AO$13,IF(AND($E57&gt;=AO$10,$E57&lt;=AO$12),$Q57*DAY($E57)/AO$13,0))),2)</f>
        <v>17333.330000000002</v>
      </c>
      <c r="AP57" s="64">
        <f>ROUND(IF(AND($D57&lt;AP$10,$E57&gt;AP$12),$Q57,IF(AND($D57&gt;=AP$10,$D57&lt;=AP$12),$Q57*(AP$13+1-DAY($D57))/AP$13,IF(AND($E57&gt;=AP$10,$E57&lt;=AP$12),$Q57*DAY($E57)/AP$13,0))),2)</f>
        <v>17333.330000000002</v>
      </c>
      <c r="AQ57" s="64">
        <f>ROUND(IF(AND($D57&lt;AQ$10,$E57&gt;AQ$12),$Q57,IF(AND($D57&gt;=AQ$10,$D57&lt;=AQ$12),$Q57*(AQ$13+1-DAY($D57))/AQ$13,IF(AND($E57&gt;=AQ$10,$E57&lt;=AQ$12),$Q57*DAY($E57)/AQ$13,0))),2)</f>
        <v>17333.330000000002</v>
      </c>
      <c r="AR57" s="64">
        <f>ROUND(IF(AND($D57&lt;AR$10,$E57&gt;AR$12),$Q57,IF(AND($D57&gt;=AR$10,$D57&lt;=AR$12),$Q57*(AR$13+1-DAY($D57))/AR$13,IF(AND($E57&gt;=AR$10,$E57&lt;=AR$12),$Q57*DAY($E57)/AR$13,0))),2)</f>
        <v>17333.330000000002</v>
      </c>
      <c r="AS57" s="64">
        <f>ROUND(IF(AND($D57&lt;AS$10,$E57&gt;AS$12),$Q57,IF(AND($D57&gt;=AS$10,$D57&lt;=AS$12),$Q57*(AS$13+1-DAY($D57))/AS$13,IF(AND($E57&gt;=AS$10,$E57&lt;=AS$12),$Q57*DAY($E57)/AS$13,0))),2)</f>
        <v>17333.330000000002</v>
      </c>
      <c r="AT57" s="64">
        <f>ROUND(IF(AND($D57&lt;AT$10,$E57&gt;AT$12),$Q57,IF(AND($D57&gt;=AT$10,$D57&lt;=AT$12),$Q57*(AT$13+1-DAY($D57))/AT$13,IF(AND($E57&gt;=AT$10,$E57&lt;=AT$12),$Q57*DAY($E57)/AT$13,0))),2)</f>
        <v>17333.330000000002</v>
      </c>
      <c r="AU57" s="64">
        <f>ROUND(IF(AND($D57&lt;AU$10,$E57&gt;AU$12),$Q57,IF(AND($D57&gt;=AU$10,$D57&lt;=AU$12),$Q57*(AU$13+1-DAY($D57))/AU$13,IF(AND($E57&gt;=AU$10,$E57&lt;=AU$12),$Q57*DAY($E57)/AU$13,0))),2)</f>
        <v>17333.330000000002</v>
      </c>
      <c r="AV57" s="64">
        <f>ROUND(IF(AND($D57&lt;AV$10,$E57&gt;AV$12),$Q57,IF(AND($D57&gt;=AV$10,$D57&lt;=AV$12),$Q57*(AV$13+1-DAY($D57))/AV$13,IF(AND($E57&gt;=AV$10,$E57&lt;=AV$12),$Q57*DAY($E57)/AV$13,0))),2)</f>
        <v>17333.330000000002</v>
      </c>
      <c r="AW57" s="64">
        <f>ROUND(IF(AND($D57&lt;AW$10,$E57&gt;AW$12),$Q57,IF(AND($D57&gt;=AW$10,$D57&lt;=AW$12),$Q57*(AW$13+1-DAY($D57))/AW$13,IF(AND($E57&gt;=AW$10,$E57&lt;=AW$12),$Q57*DAY($E57)/AW$13,0))),2)</f>
        <v>17333.330000000002</v>
      </c>
      <c r="AX57" s="64">
        <f>ROUND(IF(AND($D57&lt;AX$10,$E57&gt;AX$12),$Q57,IF(AND($D57&gt;=AX$10,$D57&lt;=AX$12),$Q57*(AX$13+1-DAY($D57))/AX$13,IF(AND($E57&gt;=AX$10,$E57&lt;=AX$12),$Q57*DAY($E57)/AX$13,0))),2)</f>
        <v>17333.330000000002</v>
      </c>
      <c r="AY57" s="64">
        <f>ROUND(IF(AND($D57&lt;AY$10,$E57&gt;AY$12),$Q57,IF(AND($D57&gt;=AY$10,$D57&lt;=AY$12),$Q57*(AY$13+1-DAY($D57))/AY$13,IF(AND($E57&gt;=AY$10,$E57&lt;=AY$12),$Q57*DAY($E57)/AY$13,0))),2)</f>
        <v>17333.330000000002</v>
      </c>
      <c r="AZ57" s="64">
        <f>ROUND(IF(AND($D57&lt;AZ$10,$E57&gt;AZ$12),$Q57,IF(AND($D57&gt;=AZ$10,$D57&lt;=AZ$12),$Q57*(AZ$13+1-DAY($D57))/AZ$13,IF(AND($E57&gt;=AZ$10,$E57&lt;=AZ$12),$Q57*DAY($E57)/AZ$13,0))),2)</f>
        <v>17333.330000000002</v>
      </c>
      <c r="BA57" s="64">
        <f>ROUND(IF(AND($D57&lt;BA$10,$E57&gt;BA$12),$Q57,IF(AND($D57&gt;=BA$10,$D57&lt;=BA$12),$Q57*(BA$13+1-DAY($D57))/BA$13,IF(AND($E57&gt;=BA$10,$E57&lt;=BA$12),$Q57*DAY($E57)/BA$13,0))),2)</f>
        <v>17333.330000000002</v>
      </c>
      <c r="BB57" s="64">
        <f>ROUND(IF(AND($D57&lt;BB$10,$E57&gt;BB$12),$Q57,IF(AND($D57&gt;=BB$10,$D57&lt;=BB$12),$Q57*(BB$13+1-DAY($D57))/BB$13,IF(AND($E57&gt;=BB$10,$E57&lt;=BB$12),$Q57*DAY($E57)/BB$13,0))),2)</f>
        <v>17333.330000000002</v>
      </c>
      <c r="BC57" s="108"/>
      <c r="BD57" s="64">
        <f t="shared" ref="BD57:BO66" si="112">SUMIFS($S57:$BB57,$S$14:$BB$14,BD$14,$S$15:$BB$15,BD$15)</f>
        <v>27857.14</v>
      </c>
      <c r="BE57" s="64">
        <f t="shared" si="112"/>
        <v>51999.990000000005</v>
      </c>
      <c r="BF57" s="64">
        <f t="shared" si="112"/>
        <v>51999.990000000005</v>
      </c>
      <c r="BG57" s="64">
        <f t="shared" si="112"/>
        <v>51999.990000000005</v>
      </c>
      <c r="BH57" s="64">
        <f t="shared" si="112"/>
        <v>51999.990000000005</v>
      </c>
      <c r="BI57" s="64">
        <f t="shared" si="112"/>
        <v>51999.990000000005</v>
      </c>
      <c r="BJ57" s="64">
        <f t="shared" si="112"/>
        <v>51999.990000000005</v>
      </c>
      <c r="BK57" s="64">
        <f t="shared" si="112"/>
        <v>51999.990000000005</v>
      </c>
      <c r="BL57" s="64">
        <f t="shared" si="112"/>
        <v>51999.990000000005</v>
      </c>
      <c r="BM57" s="64">
        <f t="shared" si="112"/>
        <v>51999.990000000005</v>
      </c>
      <c r="BN57" s="64">
        <f t="shared" si="112"/>
        <v>51999.990000000005</v>
      </c>
      <c r="BO57" s="64">
        <f t="shared" si="112"/>
        <v>51999.990000000005</v>
      </c>
      <c r="BP57" s="65"/>
      <c r="BQ57" s="79">
        <f t="shared" si="34"/>
        <v>0</v>
      </c>
      <c r="BR57" s="79">
        <f t="shared" si="35"/>
        <v>0.60714300137365407</v>
      </c>
      <c r="BS57" s="79">
        <f t="shared" si="36"/>
        <v>1</v>
      </c>
      <c r="BT57" s="79">
        <f t="shared" si="37"/>
        <v>1</v>
      </c>
      <c r="BU57" s="79">
        <f t="shared" si="38"/>
        <v>1</v>
      </c>
      <c r="BV57" s="79">
        <f t="shared" si="39"/>
        <v>1</v>
      </c>
      <c r="BW57" s="79">
        <f t="shared" si="40"/>
        <v>1</v>
      </c>
      <c r="BX57" s="79">
        <f t="shared" si="41"/>
        <v>1</v>
      </c>
      <c r="BY57" s="79">
        <f t="shared" si="42"/>
        <v>1</v>
      </c>
      <c r="BZ57" s="79">
        <f t="shared" si="43"/>
        <v>1</v>
      </c>
      <c r="CA57" s="79">
        <f t="shared" si="44"/>
        <v>1</v>
      </c>
      <c r="CB57" s="79">
        <f t="shared" si="45"/>
        <v>1</v>
      </c>
      <c r="CC57" s="79">
        <f t="shared" si="46"/>
        <v>1</v>
      </c>
      <c r="CD57" s="79">
        <f t="shared" si="47"/>
        <v>1</v>
      </c>
      <c r="CE57" s="79">
        <f t="shared" si="48"/>
        <v>1</v>
      </c>
      <c r="CF57" s="79">
        <f t="shared" si="49"/>
        <v>1</v>
      </c>
      <c r="CG57" s="79">
        <f t="shared" si="50"/>
        <v>1</v>
      </c>
      <c r="CH57" s="79">
        <f t="shared" si="51"/>
        <v>1</v>
      </c>
      <c r="CI57" s="79">
        <f t="shared" si="52"/>
        <v>1</v>
      </c>
      <c r="CJ57" s="79">
        <f t="shared" si="53"/>
        <v>1</v>
      </c>
      <c r="CK57" s="79">
        <f t="shared" si="54"/>
        <v>1</v>
      </c>
      <c r="CL57" s="79">
        <f t="shared" si="55"/>
        <v>1</v>
      </c>
      <c r="CM57" s="79">
        <f t="shared" si="56"/>
        <v>1</v>
      </c>
      <c r="CN57" s="79">
        <f t="shared" si="57"/>
        <v>1</v>
      </c>
      <c r="CO57" s="79">
        <f t="shared" si="58"/>
        <v>1</v>
      </c>
      <c r="CP57" s="79">
        <f t="shared" si="59"/>
        <v>1</v>
      </c>
      <c r="CQ57" s="79">
        <f t="shared" si="60"/>
        <v>1</v>
      </c>
      <c r="CR57" s="79">
        <f t="shared" si="61"/>
        <v>1</v>
      </c>
      <c r="CS57" s="79">
        <f t="shared" si="62"/>
        <v>1</v>
      </c>
      <c r="CT57" s="79">
        <f t="shared" si="63"/>
        <v>1</v>
      </c>
      <c r="CU57" s="79">
        <f t="shared" si="64"/>
        <v>1</v>
      </c>
      <c r="CV57" s="79">
        <f t="shared" si="65"/>
        <v>1</v>
      </c>
      <c r="CW57" s="79">
        <f t="shared" si="66"/>
        <v>1</v>
      </c>
      <c r="CX57" s="79">
        <f t="shared" si="67"/>
        <v>1</v>
      </c>
      <c r="CY57" s="79">
        <f t="shared" si="68"/>
        <v>1</v>
      </c>
      <c r="CZ57" s="79">
        <f t="shared" si="69"/>
        <v>1</v>
      </c>
      <c r="DB57" s="83">
        <f t="shared" si="70"/>
        <v>1</v>
      </c>
      <c r="DC57" s="83">
        <f t="shared" si="71"/>
        <v>1</v>
      </c>
      <c r="DD57" s="83">
        <f t="shared" si="72"/>
        <v>1</v>
      </c>
      <c r="DE57" s="83">
        <f t="shared" si="73"/>
        <v>1</v>
      </c>
      <c r="DF57" s="83">
        <f t="shared" si="74"/>
        <v>1</v>
      </c>
      <c r="DG57" s="83">
        <f t="shared" si="75"/>
        <v>1</v>
      </c>
      <c r="DH57" s="83">
        <f t="shared" si="76"/>
        <v>1</v>
      </c>
      <c r="DI57" s="83">
        <f t="shared" si="77"/>
        <v>1</v>
      </c>
      <c r="DJ57" s="83">
        <f t="shared" si="78"/>
        <v>1</v>
      </c>
      <c r="DK57" s="83">
        <f t="shared" si="79"/>
        <v>1</v>
      </c>
      <c r="DL57" s="83">
        <f t="shared" si="80"/>
        <v>1</v>
      </c>
      <c r="DM57" s="83">
        <f t="shared" si="81"/>
        <v>1</v>
      </c>
      <c r="DO57" s="83">
        <f t="shared" si="111"/>
        <v>1</v>
      </c>
      <c r="DP57" s="83">
        <f t="shared" si="20"/>
        <v>1</v>
      </c>
      <c r="DQ57" s="83">
        <f t="shared" si="21"/>
        <v>1</v>
      </c>
      <c r="DR57" s="83">
        <f t="shared" si="22"/>
        <v>1</v>
      </c>
      <c r="DS57" s="83">
        <f t="shared" si="23"/>
        <v>1</v>
      </c>
      <c r="DT57" s="83">
        <f t="shared" si="24"/>
        <v>1</v>
      </c>
      <c r="DU57" s="83">
        <f t="shared" si="25"/>
        <v>1</v>
      </c>
      <c r="DV57" s="83">
        <f t="shared" si="26"/>
        <v>1</v>
      </c>
      <c r="DW57" s="83">
        <f t="shared" si="27"/>
        <v>1</v>
      </c>
      <c r="DX57" s="83">
        <f t="shared" si="28"/>
        <v>1</v>
      </c>
      <c r="DY57" s="83">
        <f t="shared" si="29"/>
        <v>1</v>
      </c>
      <c r="DZ57" s="83">
        <f t="shared" si="30"/>
        <v>1</v>
      </c>
      <c r="EB57" s="115"/>
      <c r="EC57" s="36">
        <f t="shared" si="82"/>
        <v>0</v>
      </c>
      <c r="ED57" s="36">
        <f t="shared" si="95"/>
        <v>0</v>
      </c>
      <c r="EE57" s="36">
        <f t="shared" si="96"/>
        <v>0</v>
      </c>
      <c r="EF57" s="36">
        <f t="shared" si="97"/>
        <v>0</v>
      </c>
      <c r="EG57" s="36">
        <f t="shared" si="98"/>
        <v>0</v>
      </c>
      <c r="EH57" s="36">
        <f t="shared" si="99"/>
        <v>0</v>
      </c>
      <c r="EI57" s="36">
        <f t="shared" si="100"/>
        <v>0</v>
      </c>
      <c r="EJ57" s="36">
        <f t="shared" si="101"/>
        <v>0</v>
      </c>
      <c r="EK57" s="36">
        <f t="shared" si="102"/>
        <v>0</v>
      </c>
      <c r="EL57" s="36">
        <f t="shared" si="103"/>
        <v>0</v>
      </c>
      <c r="EM57" s="36">
        <f t="shared" si="104"/>
        <v>0</v>
      </c>
      <c r="EO57" s="115"/>
      <c r="EP57" s="36">
        <f t="shared" si="83"/>
        <v>0</v>
      </c>
      <c r="EQ57" s="36">
        <f t="shared" si="84"/>
        <v>0</v>
      </c>
      <c r="ER57" s="36">
        <f t="shared" si="85"/>
        <v>0</v>
      </c>
      <c r="ES57" s="36">
        <f t="shared" si="86"/>
        <v>0</v>
      </c>
      <c r="ET57" s="36">
        <f t="shared" si="87"/>
        <v>0</v>
      </c>
      <c r="EU57" s="36">
        <f t="shared" si="88"/>
        <v>0</v>
      </c>
      <c r="EV57" s="36">
        <f t="shared" si="89"/>
        <v>0</v>
      </c>
      <c r="EW57" s="36">
        <f t="shared" si="90"/>
        <v>0</v>
      </c>
      <c r="EX57" s="36">
        <f t="shared" si="91"/>
        <v>0</v>
      </c>
      <c r="EY57" s="36">
        <f t="shared" si="92"/>
        <v>0</v>
      </c>
      <c r="EZ57" s="36">
        <f t="shared" si="93"/>
        <v>0</v>
      </c>
    </row>
    <row r="58" spans="1:156" s="36" customFormat="1" ht="16" x14ac:dyDescent="0.2">
      <c r="A58" s="50"/>
      <c r="B58" s="56" t="s">
        <v>24</v>
      </c>
      <c r="C58" s="49" t="s">
        <v>73</v>
      </c>
      <c r="D58" s="57">
        <v>45713</v>
      </c>
      <c r="E58" s="57">
        <v>51500</v>
      </c>
      <c r="F58" s="58">
        <v>95000</v>
      </c>
      <c r="G58" s="56" t="s">
        <v>82</v>
      </c>
      <c r="H58" s="59">
        <v>220</v>
      </c>
      <c r="I58" s="59" t="s">
        <v>15</v>
      </c>
      <c r="J58" s="60">
        <v>0.2</v>
      </c>
      <c r="K58" s="60">
        <v>0.1</v>
      </c>
      <c r="L58" s="61"/>
      <c r="M58" s="62">
        <f t="shared" si="107"/>
        <v>1</v>
      </c>
      <c r="N58" s="63">
        <f t="shared" si="108"/>
        <v>7916.666666666667</v>
      </c>
      <c r="O58" s="63">
        <f t="shared" si="109"/>
        <v>791.66666666666674</v>
      </c>
      <c r="P58" s="63">
        <f t="shared" si="110"/>
        <v>1583.3333333333335</v>
      </c>
      <c r="Q58" s="63">
        <f t="shared" si="33"/>
        <v>10291.67</v>
      </c>
      <c r="R58" s="111"/>
      <c r="S58" s="64">
        <f>ROUND(IF(AND($D58&lt;S$10,$E58&gt;S$12),$Q58,IF(AND($D58&gt;=S$10,$D58&lt;=S$12),$Q58*(S$13+1-DAY($D58))/S$13,IF(AND($E58&gt;=S$10,$E58&lt;=S$12),$Q58*DAY($E58)/S$13,0))),2)</f>
        <v>0</v>
      </c>
      <c r="T58" s="64">
        <f>ROUND(IF(AND($D58&lt;T$10,$E58&gt;T$12),$Q58,IF(AND($D58&gt;=T$10,$D58&lt;=T$12),$Q58*(T$13+1-DAY($D58))/T$13,IF(AND($E58&gt;=T$10,$E58&lt;=T$12),$Q58*DAY($E58)/T$13,0))),2)</f>
        <v>1470.24</v>
      </c>
      <c r="U58" s="64">
        <f>ROUND(IF(AND($D58&lt;U$10,$E58&gt;U$12),$Q58,IF(AND($D58&gt;=U$10,$D58&lt;=U$12),$Q58*(U$13+1-DAY($D58))/U$13,IF(AND($E58&gt;=U$10,$E58&lt;=U$12),$Q58*DAY($E58)/U$13,0))),2)</f>
        <v>10291.67</v>
      </c>
      <c r="V58" s="64">
        <f>ROUND(IF(AND($D58&lt;V$10,$E58&gt;V$12),$Q58,IF(AND($D58&gt;=V$10,$D58&lt;=V$12),$Q58*(V$13+1-DAY($D58))/V$13,IF(AND($E58&gt;=V$10,$E58&lt;=V$12),$Q58*DAY($E58)/V$13,0))),2)</f>
        <v>10291.67</v>
      </c>
      <c r="W58" s="64">
        <f>ROUND(IF(AND($D58&lt;W$10,$E58&gt;W$12),$Q58,IF(AND($D58&gt;=W$10,$D58&lt;=W$12),$Q58*(W$13+1-DAY($D58))/W$13,IF(AND($E58&gt;=W$10,$E58&lt;=W$12),$Q58*DAY($E58)/W$13,0))),2)</f>
        <v>10291.67</v>
      </c>
      <c r="X58" s="64">
        <f>ROUND(IF(AND($D58&lt;X$10,$E58&gt;X$12),$Q58,IF(AND($D58&gt;=X$10,$D58&lt;=X$12),$Q58*(X$13+1-DAY($D58))/X$13,IF(AND($E58&gt;=X$10,$E58&lt;=X$12),$Q58*DAY($E58)/X$13,0))),2)</f>
        <v>10291.67</v>
      </c>
      <c r="Y58" s="64">
        <f>ROUND(IF(AND($D58&lt;Y$10,$E58&gt;Y$12),$Q58,IF(AND($D58&gt;=Y$10,$D58&lt;=Y$12),$Q58*(Y$13+1-DAY($D58))/Y$13,IF(AND($E58&gt;=Y$10,$E58&lt;=Y$12),$Q58*DAY($E58)/Y$13,0))),2)</f>
        <v>10291.67</v>
      </c>
      <c r="Z58" s="64">
        <f>ROUND(IF(AND($D58&lt;Z$10,$E58&gt;Z$12),$Q58,IF(AND($D58&gt;=Z$10,$D58&lt;=Z$12),$Q58*(Z$13+1-DAY($D58))/Z$13,IF(AND($E58&gt;=Z$10,$E58&lt;=Z$12),$Q58*DAY($E58)/Z$13,0))),2)</f>
        <v>10291.67</v>
      </c>
      <c r="AA58" s="64">
        <f>ROUND(IF(AND($D58&lt;AA$10,$E58&gt;AA$12),$Q58,IF(AND($D58&gt;=AA$10,$D58&lt;=AA$12),$Q58*(AA$13+1-DAY($D58))/AA$13,IF(AND($E58&gt;=AA$10,$E58&lt;=AA$12),$Q58*DAY($E58)/AA$13,0))),2)</f>
        <v>10291.67</v>
      </c>
      <c r="AB58" s="64">
        <f>ROUND(IF(AND($D58&lt;AB$10,$E58&gt;AB$12),$Q58,IF(AND($D58&gt;=AB$10,$D58&lt;=AB$12),$Q58*(AB$13+1-DAY($D58))/AB$13,IF(AND($E58&gt;=AB$10,$E58&lt;=AB$12),$Q58*DAY($E58)/AB$13,0))),2)</f>
        <v>10291.67</v>
      </c>
      <c r="AC58" s="64">
        <f>ROUND(IF(AND($D58&lt;AC$10,$E58&gt;AC$12),$Q58,IF(AND($D58&gt;=AC$10,$D58&lt;=AC$12),$Q58*(AC$13+1-DAY($D58))/AC$13,IF(AND($E58&gt;=AC$10,$E58&lt;=AC$12),$Q58*DAY($E58)/AC$13,0))),2)</f>
        <v>10291.67</v>
      </c>
      <c r="AD58" s="64">
        <f>ROUND(IF(AND($D58&lt;AD$10,$E58&gt;AD$12),$Q58,IF(AND($D58&gt;=AD$10,$D58&lt;=AD$12),$Q58*(AD$13+1-DAY($D58))/AD$13,IF(AND($E58&gt;=AD$10,$E58&lt;=AD$12),$Q58*DAY($E58)/AD$13,0))),2)</f>
        <v>10291.67</v>
      </c>
      <c r="AE58" s="64">
        <f>ROUND(IF(AND($D58&lt;AE$10,$E58&gt;AE$12),$Q58,IF(AND($D58&gt;=AE$10,$D58&lt;=AE$12),$Q58*(AE$13+1-DAY($D58))/AE$13,IF(AND($E58&gt;=AE$10,$E58&lt;=AE$12),$Q58*DAY($E58)/AE$13,0))),2)</f>
        <v>10291.67</v>
      </c>
      <c r="AF58" s="64">
        <f>ROUND(IF(AND($D58&lt;AF$10,$E58&gt;AF$12),$Q58,IF(AND($D58&gt;=AF$10,$D58&lt;=AF$12),$Q58*(AF$13+1-DAY($D58))/AF$13,IF(AND($E58&gt;=AF$10,$E58&lt;=AF$12),$Q58*DAY($E58)/AF$13,0))),2)</f>
        <v>10291.67</v>
      </c>
      <c r="AG58" s="64">
        <f>ROUND(IF(AND($D58&lt;AG$10,$E58&gt;AG$12),$Q58,IF(AND($D58&gt;=AG$10,$D58&lt;=AG$12),$Q58*(AG$13+1-DAY($D58))/AG$13,IF(AND($E58&gt;=AG$10,$E58&lt;=AG$12),$Q58*DAY($E58)/AG$13,0))),2)</f>
        <v>10291.67</v>
      </c>
      <c r="AH58" s="64">
        <f>ROUND(IF(AND($D58&lt;AH$10,$E58&gt;AH$12),$Q58,IF(AND($D58&gt;=AH$10,$D58&lt;=AH$12),$Q58*(AH$13+1-DAY($D58))/AH$13,IF(AND($E58&gt;=AH$10,$E58&lt;=AH$12),$Q58*DAY($E58)/AH$13,0))),2)</f>
        <v>10291.67</v>
      </c>
      <c r="AI58" s="64">
        <f>ROUND(IF(AND($D58&lt;AI$10,$E58&gt;AI$12),$Q58,IF(AND($D58&gt;=AI$10,$D58&lt;=AI$12),$Q58*(AI$13+1-DAY($D58))/AI$13,IF(AND($E58&gt;=AI$10,$E58&lt;=AI$12),$Q58*DAY($E58)/AI$13,0))),2)</f>
        <v>10291.67</v>
      </c>
      <c r="AJ58" s="64">
        <f>ROUND(IF(AND($D58&lt;AJ$10,$E58&gt;AJ$12),$Q58,IF(AND($D58&gt;=AJ$10,$D58&lt;=AJ$12),$Q58*(AJ$13+1-DAY($D58))/AJ$13,IF(AND($E58&gt;=AJ$10,$E58&lt;=AJ$12),$Q58*DAY($E58)/AJ$13,0))),2)</f>
        <v>10291.67</v>
      </c>
      <c r="AK58" s="64">
        <f>ROUND(IF(AND($D58&lt;AK$10,$E58&gt;AK$12),$Q58,IF(AND($D58&gt;=AK$10,$D58&lt;=AK$12),$Q58*(AK$13+1-DAY($D58))/AK$13,IF(AND($E58&gt;=AK$10,$E58&lt;=AK$12),$Q58*DAY($E58)/AK$13,0))),2)</f>
        <v>10291.67</v>
      </c>
      <c r="AL58" s="64">
        <f>ROUND(IF(AND($D58&lt;AL$10,$E58&gt;AL$12),$Q58,IF(AND($D58&gt;=AL$10,$D58&lt;=AL$12),$Q58*(AL$13+1-DAY($D58))/AL$13,IF(AND($E58&gt;=AL$10,$E58&lt;=AL$12),$Q58*DAY($E58)/AL$13,0))),2)</f>
        <v>10291.67</v>
      </c>
      <c r="AM58" s="64">
        <f>ROUND(IF(AND($D58&lt;AM$10,$E58&gt;AM$12),$Q58,IF(AND($D58&gt;=AM$10,$D58&lt;=AM$12),$Q58*(AM$13+1-DAY($D58))/AM$13,IF(AND($E58&gt;=AM$10,$E58&lt;=AM$12),$Q58*DAY($E58)/AM$13,0))),2)</f>
        <v>10291.67</v>
      </c>
      <c r="AN58" s="64">
        <f>ROUND(IF(AND($D58&lt;AN$10,$E58&gt;AN$12),$Q58,IF(AND($D58&gt;=AN$10,$D58&lt;=AN$12),$Q58*(AN$13+1-DAY($D58))/AN$13,IF(AND($E58&gt;=AN$10,$E58&lt;=AN$12),$Q58*DAY($E58)/AN$13,0))),2)</f>
        <v>10291.67</v>
      </c>
      <c r="AO58" s="64">
        <f>ROUND(IF(AND($D58&lt;AO$10,$E58&gt;AO$12),$Q58,IF(AND($D58&gt;=AO$10,$D58&lt;=AO$12),$Q58*(AO$13+1-DAY($D58))/AO$13,IF(AND($E58&gt;=AO$10,$E58&lt;=AO$12),$Q58*DAY($E58)/AO$13,0))),2)</f>
        <v>10291.67</v>
      </c>
      <c r="AP58" s="64">
        <f>ROUND(IF(AND($D58&lt;AP$10,$E58&gt;AP$12),$Q58,IF(AND($D58&gt;=AP$10,$D58&lt;=AP$12),$Q58*(AP$13+1-DAY($D58))/AP$13,IF(AND($E58&gt;=AP$10,$E58&lt;=AP$12),$Q58*DAY($E58)/AP$13,0))),2)</f>
        <v>10291.67</v>
      </c>
      <c r="AQ58" s="64">
        <f>ROUND(IF(AND($D58&lt;AQ$10,$E58&gt;AQ$12),$Q58,IF(AND($D58&gt;=AQ$10,$D58&lt;=AQ$12),$Q58*(AQ$13+1-DAY($D58))/AQ$13,IF(AND($E58&gt;=AQ$10,$E58&lt;=AQ$12),$Q58*DAY($E58)/AQ$13,0))),2)</f>
        <v>10291.67</v>
      </c>
      <c r="AR58" s="64">
        <f>ROUND(IF(AND($D58&lt;AR$10,$E58&gt;AR$12),$Q58,IF(AND($D58&gt;=AR$10,$D58&lt;=AR$12),$Q58*(AR$13+1-DAY($D58))/AR$13,IF(AND($E58&gt;=AR$10,$E58&lt;=AR$12),$Q58*DAY($E58)/AR$13,0))),2)</f>
        <v>10291.67</v>
      </c>
      <c r="AS58" s="64">
        <f>ROUND(IF(AND($D58&lt;AS$10,$E58&gt;AS$12),$Q58,IF(AND($D58&gt;=AS$10,$D58&lt;=AS$12),$Q58*(AS$13+1-DAY($D58))/AS$13,IF(AND($E58&gt;=AS$10,$E58&lt;=AS$12),$Q58*DAY($E58)/AS$13,0))),2)</f>
        <v>10291.67</v>
      </c>
      <c r="AT58" s="64">
        <f>ROUND(IF(AND($D58&lt;AT$10,$E58&gt;AT$12),$Q58,IF(AND($D58&gt;=AT$10,$D58&lt;=AT$12),$Q58*(AT$13+1-DAY($D58))/AT$13,IF(AND($E58&gt;=AT$10,$E58&lt;=AT$12),$Q58*DAY($E58)/AT$13,0))),2)</f>
        <v>10291.67</v>
      </c>
      <c r="AU58" s="64">
        <f>ROUND(IF(AND($D58&lt;AU$10,$E58&gt;AU$12),$Q58,IF(AND($D58&gt;=AU$10,$D58&lt;=AU$12),$Q58*(AU$13+1-DAY($D58))/AU$13,IF(AND($E58&gt;=AU$10,$E58&lt;=AU$12),$Q58*DAY($E58)/AU$13,0))),2)</f>
        <v>10291.67</v>
      </c>
      <c r="AV58" s="64">
        <f>ROUND(IF(AND($D58&lt;AV$10,$E58&gt;AV$12),$Q58,IF(AND($D58&gt;=AV$10,$D58&lt;=AV$12),$Q58*(AV$13+1-DAY($D58))/AV$13,IF(AND($E58&gt;=AV$10,$E58&lt;=AV$12),$Q58*DAY($E58)/AV$13,0))),2)</f>
        <v>10291.67</v>
      </c>
      <c r="AW58" s="64">
        <f>ROUND(IF(AND($D58&lt;AW$10,$E58&gt;AW$12),$Q58,IF(AND($D58&gt;=AW$10,$D58&lt;=AW$12),$Q58*(AW$13+1-DAY($D58))/AW$13,IF(AND($E58&gt;=AW$10,$E58&lt;=AW$12),$Q58*DAY($E58)/AW$13,0))),2)</f>
        <v>10291.67</v>
      </c>
      <c r="AX58" s="64">
        <f>ROUND(IF(AND($D58&lt;AX$10,$E58&gt;AX$12),$Q58,IF(AND($D58&gt;=AX$10,$D58&lt;=AX$12),$Q58*(AX$13+1-DAY($D58))/AX$13,IF(AND($E58&gt;=AX$10,$E58&lt;=AX$12),$Q58*DAY($E58)/AX$13,0))),2)</f>
        <v>10291.67</v>
      </c>
      <c r="AY58" s="64">
        <f>ROUND(IF(AND($D58&lt;AY$10,$E58&gt;AY$12),$Q58,IF(AND($D58&gt;=AY$10,$D58&lt;=AY$12),$Q58*(AY$13+1-DAY($D58))/AY$13,IF(AND($E58&gt;=AY$10,$E58&lt;=AY$12),$Q58*DAY($E58)/AY$13,0))),2)</f>
        <v>10291.67</v>
      </c>
      <c r="AZ58" s="64">
        <f>ROUND(IF(AND($D58&lt;AZ$10,$E58&gt;AZ$12),$Q58,IF(AND($D58&gt;=AZ$10,$D58&lt;=AZ$12),$Q58*(AZ$13+1-DAY($D58))/AZ$13,IF(AND($E58&gt;=AZ$10,$E58&lt;=AZ$12),$Q58*DAY($E58)/AZ$13,0))),2)</f>
        <v>10291.67</v>
      </c>
      <c r="BA58" s="64">
        <f>ROUND(IF(AND($D58&lt;BA$10,$E58&gt;BA$12),$Q58,IF(AND($D58&gt;=BA$10,$D58&lt;=BA$12),$Q58*(BA$13+1-DAY($D58))/BA$13,IF(AND($E58&gt;=BA$10,$E58&lt;=BA$12),$Q58*DAY($E58)/BA$13,0))),2)</f>
        <v>10291.67</v>
      </c>
      <c r="BB58" s="64">
        <f>ROUND(IF(AND($D58&lt;BB$10,$E58&gt;BB$12),$Q58,IF(AND($D58&gt;=BB$10,$D58&lt;=BB$12),$Q58*(BB$13+1-DAY($D58))/BB$13,IF(AND($E58&gt;=BB$10,$E58&lt;=BB$12),$Q58*DAY($E58)/BB$13,0))),2)</f>
        <v>10291.67</v>
      </c>
      <c r="BC58" s="108"/>
      <c r="BD58" s="64">
        <f t="shared" si="112"/>
        <v>11761.91</v>
      </c>
      <c r="BE58" s="64">
        <f t="shared" si="112"/>
        <v>30875.010000000002</v>
      </c>
      <c r="BF58" s="64">
        <f t="shared" si="112"/>
        <v>30875.010000000002</v>
      </c>
      <c r="BG58" s="64">
        <f t="shared" si="112"/>
        <v>30875.010000000002</v>
      </c>
      <c r="BH58" s="64">
        <f t="shared" si="112"/>
        <v>30875.010000000002</v>
      </c>
      <c r="BI58" s="64">
        <f t="shared" si="112"/>
        <v>30875.010000000002</v>
      </c>
      <c r="BJ58" s="64">
        <f t="shared" si="112"/>
        <v>30875.010000000002</v>
      </c>
      <c r="BK58" s="64">
        <f t="shared" si="112"/>
        <v>30875.010000000002</v>
      </c>
      <c r="BL58" s="64">
        <f t="shared" si="112"/>
        <v>30875.010000000002</v>
      </c>
      <c r="BM58" s="64">
        <f t="shared" si="112"/>
        <v>30875.010000000002</v>
      </c>
      <c r="BN58" s="64">
        <f t="shared" si="112"/>
        <v>30875.010000000002</v>
      </c>
      <c r="BO58" s="64">
        <f t="shared" si="112"/>
        <v>30875.010000000002</v>
      </c>
      <c r="BP58" s="65"/>
      <c r="BQ58" s="79">
        <f t="shared" si="34"/>
        <v>0</v>
      </c>
      <c r="BR58" s="79">
        <f t="shared" si="35"/>
        <v>0.14285728166565775</v>
      </c>
      <c r="BS58" s="79">
        <f>IFERROR(U58/$Q58,0)</f>
        <v>1</v>
      </c>
      <c r="BT58" s="79">
        <f t="shared" si="37"/>
        <v>1</v>
      </c>
      <c r="BU58" s="79">
        <f t="shared" si="38"/>
        <v>1</v>
      </c>
      <c r="BV58" s="79">
        <f t="shared" si="39"/>
        <v>1</v>
      </c>
      <c r="BW58" s="79">
        <f t="shared" si="40"/>
        <v>1</v>
      </c>
      <c r="BX58" s="79">
        <f t="shared" si="41"/>
        <v>1</v>
      </c>
      <c r="BY58" s="79">
        <f t="shared" si="42"/>
        <v>1</v>
      </c>
      <c r="BZ58" s="79">
        <f t="shared" si="43"/>
        <v>1</v>
      </c>
      <c r="CA58" s="79">
        <f t="shared" si="44"/>
        <v>1</v>
      </c>
      <c r="CB58" s="79">
        <f t="shared" si="45"/>
        <v>1</v>
      </c>
      <c r="CC58" s="79">
        <f t="shared" si="46"/>
        <v>1</v>
      </c>
      <c r="CD58" s="79">
        <f t="shared" si="47"/>
        <v>1</v>
      </c>
      <c r="CE58" s="79">
        <f t="shared" si="48"/>
        <v>1</v>
      </c>
      <c r="CF58" s="79">
        <f t="shared" si="49"/>
        <v>1</v>
      </c>
      <c r="CG58" s="79">
        <f t="shared" si="50"/>
        <v>1</v>
      </c>
      <c r="CH58" s="79">
        <f t="shared" si="51"/>
        <v>1</v>
      </c>
      <c r="CI58" s="79">
        <f t="shared" si="52"/>
        <v>1</v>
      </c>
      <c r="CJ58" s="79">
        <f t="shared" si="53"/>
        <v>1</v>
      </c>
      <c r="CK58" s="79">
        <f t="shared" si="54"/>
        <v>1</v>
      </c>
      <c r="CL58" s="79">
        <f t="shared" si="55"/>
        <v>1</v>
      </c>
      <c r="CM58" s="79">
        <f t="shared" si="56"/>
        <v>1</v>
      </c>
      <c r="CN58" s="79">
        <f t="shared" si="57"/>
        <v>1</v>
      </c>
      <c r="CO58" s="79">
        <f t="shared" si="58"/>
        <v>1</v>
      </c>
      <c r="CP58" s="79">
        <f t="shared" si="59"/>
        <v>1</v>
      </c>
      <c r="CQ58" s="79">
        <f t="shared" si="60"/>
        <v>1</v>
      </c>
      <c r="CR58" s="79">
        <f t="shared" si="61"/>
        <v>1</v>
      </c>
      <c r="CS58" s="79">
        <f t="shared" si="62"/>
        <v>1</v>
      </c>
      <c r="CT58" s="79">
        <f t="shared" si="63"/>
        <v>1</v>
      </c>
      <c r="CU58" s="79">
        <f t="shared" si="64"/>
        <v>1</v>
      </c>
      <c r="CV58" s="79">
        <f t="shared" si="65"/>
        <v>1</v>
      </c>
      <c r="CW58" s="79">
        <f t="shared" si="66"/>
        <v>1</v>
      </c>
      <c r="CX58" s="79">
        <f t="shared" si="67"/>
        <v>1</v>
      </c>
      <c r="CY58" s="79">
        <f t="shared" si="68"/>
        <v>1</v>
      </c>
      <c r="CZ58" s="79">
        <f t="shared" si="69"/>
        <v>1</v>
      </c>
      <c r="DB58" s="83">
        <f t="shared" si="70"/>
        <v>1</v>
      </c>
      <c r="DC58" s="83">
        <f t="shared" si="71"/>
        <v>1</v>
      </c>
      <c r="DD58" s="83">
        <f t="shared" si="72"/>
        <v>1</v>
      </c>
      <c r="DE58" s="83">
        <f t="shared" si="73"/>
        <v>1</v>
      </c>
      <c r="DF58" s="83">
        <f t="shared" si="74"/>
        <v>1</v>
      </c>
      <c r="DG58" s="83">
        <f t="shared" si="75"/>
        <v>1</v>
      </c>
      <c r="DH58" s="83">
        <f t="shared" si="76"/>
        <v>1</v>
      </c>
      <c r="DI58" s="83">
        <f t="shared" si="77"/>
        <v>1</v>
      </c>
      <c r="DJ58" s="83">
        <f t="shared" si="78"/>
        <v>1</v>
      </c>
      <c r="DK58" s="83">
        <f t="shared" si="79"/>
        <v>1</v>
      </c>
      <c r="DL58" s="83">
        <f t="shared" si="80"/>
        <v>1</v>
      </c>
      <c r="DM58" s="83">
        <f t="shared" si="81"/>
        <v>1</v>
      </c>
      <c r="DO58" s="83">
        <f t="shared" si="111"/>
        <v>1</v>
      </c>
      <c r="DP58" s="83">
        <f t="shared" si="20"/>
        <v>1</v>
      </c>
      <c r="DQ58" s="83">
        <f t="shared" si="21"/>
        <v>1</v>
      </c>
      <c r="DR58" s="83">
        <f t="shared" si="22"/>
        <v>1</v>
      </c>
      <c r="DS58" s="83">
        <f t="shared" si="23"/>
        <v>1</v>
      </c>
      <c r="DT58" s="83">
        <f t="shared" si="24"/>
        <v>1</v>
      </c>
      <c r="DU58" s="83">
        <f t="shared" si="25"/>
        <v>1</v>
      </c>
      <c r="DV58" s="83">
        <f t="shared" si="26"/>
        <v>1</v>
      </c>
      <c r="DW58" s="83">
        <f t="shared" si="27"/>
        <v>1</v>
      </c>
      <c r="DX58" s="83">
        <f t="shared" si="28"/>
        <v>1</v>
      </c>
      <c r="DY58" s="83">
        <f t="shared" si="29"/>
        <v>1</v>
      </c>
      <c r="DZ58" s="83">
        <f t="shared" si="30"/>
        <v>1</v>
      </c>
      <c r="EB58" s="115"/>
      <c r="EC58" s="36">
        <f t="shared" si="82"/>
        <v>0</v>
      </c>
      <c r="ED58" s="36">
        <f t="shared" si="95"/>
        <v>0</v>
      </c>
      <c r="EE58" s="36">
        <f t="shared" si="96"/>
        <v>0</v>
      </c>
      <c r="EF58" s="36">
        <f t="shared" si="97"/>
        <v>0</v>
      </c>
      <c r="EG58" s="36">
        <f t="shared" si="98"/>
        <v>0</v>
      </c>
      <c r="EH58" s="36">
        <f t="shared" si="99"/>
        <v>0</v>
      </c>
      <c r="EI58" s="36">
        <f t="shared" si="100"/>
        <v>0</v>
      </c>
      <c r="EJ58" s="36">
        <f t="shared" si="101"/>
        <v>0</v>
      </c>
      <c r="EK58" s="36">
        <f t="shared" si="102"/>
        <v>0</v>
      </c>
      <c r="EL58" s="36">
        <f t="shared" si="103"/>
        <v>0</v>
      </c>
      <c r="EM58" s="36">
        <f t="shared" si="104"/>
        <v>0</v>
      </c>
      <c r="EO58" s="115"/>
      <c r="EP58" s="36">
        <f t="shared" si="83"/>
        <v>0</v>
      </c>
      <c r="EQ58" s="36">
        <f t="shared" si="84"/>
        <v>0</v>
      </c>
      <c r="ER58" s="36">
        <f t="shared" si="85"/>
        <v>0</v>
      </c>
      <c r="ES58" s="36">
        <f t="shared" si="86"/>
        <v>0</v>
      </c>
      <c r="ET58" s="36">
        <f t="shared" si="87"/>
        <v>0</v>
      </c>
      <c r="EU58" s="36">
        <f t="shared" si="88"/>
        <v>0</v>
      </c>
      <c r="EV58" s="36">
        <f t="shared" si="89"/>
        <v>0</v>
      </c>
      <c r="EW58" s="36">
        <f t="shared" si="90"/>
        <v>0</v>
      </c>
      <c r="EX58" s="36">
        <f t="shared" si="91"/>
        <v>0</v>
      </c>
      <c r="EY58" s="36">
        <f t="shared" si="92"/>
        <v>0</v>
      </c>
      <c r="EZ58" s="36">
        <f t="shared" si="93"/>
        <v>0</v>
      </c>
    </row>
    <row r="59" spans="1:156" s="36" customFormat="1" ht="16" x14ac:dyDescent="0.2">
      <c r="A59" s="50"/>
      <c r="B59" s="56" t="s">
        <v>33</v>
      </c>
      <c r="C59" s="49" t="s">
        <v>74</v>
      </c>
      <c r="D59" s="57">
        <v>45719</v>
      </c>
      <c r="E59" s="57">
        <v>51500</v>
      </c>
      <c r="F59" s="58">
        <v>65000</v>
      </c>
      <c r="G59" s="56" t="s">
        <v>93</v>
      </c>
      <c r="H59" s="59">
        <v>768</v>
      </c>
      <c r="I59" s="59" t="s">
        <v>15</v>
      </c>
      <c r="J59" s="60">
        <v>0.2</v>
      </c>
      <c r="K59" s="60">
        <v>0.1</v>
      </c>
      <c r="L59" s="61"/>
      <c r="M59" s="62">
        <f t="shared" si="107"/>
        <v>1</v>
      </c>
      <c r="N59" s="63">
        <f t="shared" si="108"/>
        <v>5416.666666666667</v>
      </c>
      <c r="O59" s="63">
        <f t="shared" si="109"/>
        <v>541.66666666666674</v>
      </c>
      <c r="P59" s="63">
        <f t="shared" si="110"/>
        <v>1083.3333333333335</v>
      </c>
      <c r="Q59" s="63">
        <f t="shared" si="33"/>
        <v>7041.67</v>
      </c>
      <c r="R59" s="111"/>
      <c r="S59" s="64">
        <f>ROUND(IF(AND($D59&lt;S$10,$E59&gt;S$12),$Q59,IF(AND($D59&gt;=S$10,$D59&lt;=S$12),$Q59*(S$13+1-DAY($D59))/S$13,IF(AND($E59&gt;=S$10,$E59&lt;=S$12),$Q59*DAY($E59)/S$13,0))),2)</f>
        <v>0</v>
      </c>
      <c r="T59" s="64">
        <f>ROUND(IF(AND($D59&lt;T$10,$E59&gt;T$12),$Q59,IF(AND($D59&gt;=T$10,$D59&lt;=T$12),$Q59*(T$13+1-DAY($D59))/T$13,IF(AND($E59&gt;=T$10,$E59&lt;=T$12),$Q59*DAY($E59)/T$13,0))),2)</f>
        <v>0</v>
      </c>
      <c r="U59" s="64">
        <f>ROUND(IF(AND($D59&lt;U$10,$E59&gt;U$12),$Q59,IF(AND($D59&gt;=U$10,$D59&lt;=U$12),$Q59*(U$13+1-DAY($D59))/U$13,IF(AND($E59&gt;=U$10,$E59&lt;=U$12),$Q59*DAY($E59)/U$13,0))),2)</f>
        <v>6587.37</v>
      </c>
      <c r="V59" s="64">
        <f>ROUND(IF(AND($D59&lt;V$10,$E59&gt;V$12),$Q59,IF(AND($D59&gt;=V$10,$D59&lt;=V$12),$Q59*(V$13+1-DAY($D59))/V$13,IF(AND($E59&gt;=V$10,$E59&lt;=V$12),$Q59*DAY($E59)/V$13,0))),2)</f>
        <v>7041.67</v>
      </c>
      <c r="W59" s="64">
        <f>ROUND(IF(AND($D59&lt;W$10,$E59&gt;W$12),$Q59,IF(AND($D59&gt;=W$10,$D59&lt;=W$12),$Q59*(W$13+1-DAY($D59))/W$13,IF(AND($E59&gt;=W$10,$E59&lt;=W$12),$Q59*DAY($E59)/W$13,0))),2)</f>
        <v>7041.67</v>
      </c>
      <c r="X59" s="64">
        <f>ROUND(IF(AND($D59&lt;X$10,$E59&gt;X$12),$Q59,IF(AND($D59&gt;=X$10,$D59&lt;=X$12),$Q59*(X$13+1-DAY($D59))/X$13,IF(AND($E59&gt;=X$10,$E59&lt;=X$12),$Q59*DAY($E59)/X$13,0))),2)</f>
        <v>7041.67</v>
      </c>
      <c r="Y59" s="64">
        <f>ROUND(IF(AND($D59&lt;Y$10,$E59&gt;Y$12),$Q59,IF(AND($D59&gt;=Y$10,$D59&lt;=Y$12),$Q59*(Y$13+1-DAY($D59))/Y$13,IF(AND($E59&gt;=Y$10,$E59&lt;=Y$12),$Q59*DAY($E59)/Y$13,0))),2)</f>
        <v>7041.67</v>
      </c>
      <c r="Z59" s="64">
        <f>ROUND(IF(AND($D59&lt;Z$10,$E59&gt;Z$12),$Q59,IF(AND($D59&gt;=Z$10,$D59&lt;=Z$12),$Q59*(Z$13+1-DAY($D59))/Z$13,IF(AND($E59&gt;=Z$10,$E59&lt;=Z$12),$Q59*DAY($E59)/Z$13,0))),2)</f>
        <v>7041.67</v>
      </c>
      <c r="AA59" s="64">
        <f>ROUND(IF(AND($D59&lt;AA$10,$E59&gt;AA$12),$Q59,IF(AND($D59&gt;=AA$10,$D59&lt;=AA$12),$Q59*(AA$13+1-DAY($D59))/AA$13,IF(AND($E59&gt;=AA$10,$E59&lt;=AA$12),$Q59*DAY($E59)/AA$13,0))),2)</f>
        <v>7041.67</v>
      </c>
      <c r="AB59" s="64">
        <f>ROUND(IF(AND($D59&lt;AB$10,$E59&gt;AB$12),$Q59,IF(AND($D59&gt;=AB$10,$D59&lt;=AB$12),$Q59*(AB$13+1-DAY($D59))/AB$13,IF(AND($E59&gt;=AB$10,$E59&lt;=AB$12),$Q59*DAY($E59)/AB$13,0))),2)</f>
        <v>7041.67</v>
      </c>
      <c r="AC59" s="64">
        <f>ROUND(IF(AND($D59&lt;AC$10,$E59&gt;AC$12),$Q59,IF(AND($D59&gt;=AC$10,$D59&lt;=AC$12),$Q59*(AC$13+1-DAY($D59))/AC$13,IF(AND($E59&gt;=AC$10,$E59&lt;=AC$12),$Q59*DAY($E59)/AC$13,0))),2)</f>
        <v>7041.67</v>
      </c>
      <c r="AD59" s="64">
        <f>ROUND(IF(AND($D59&lt;AD$10,$E59&gt;AD$12),$Q59,IF(AND($D59&gt;=AD$10,$D59&lt;=AD$12),$Q59*(AD$13+1-DAY($D59))/AD$13,IF(AND($E59&gt;=AD$10,$E59&lt;=AD$12),$Q59*DAY($E59)/AD$13,0))),2)</f>
        <v>7041.67</v>
      </c>
      <c r="AE59" s="64">
        <f>ROUND(IF(AND($D59&lt;AE$10,$E59&gt;AE$12),$Q59,IF(AND($D59&gt;=AE$10,$D59&lt;=AE$12),$Q59*(AE$13+1-DAY($D59))/AE$13,IF(AND($E59&gt;=AE$10,$E59&lt;=AE$12),$Q59*DAY($E59)/AE$13,0))),2)</f>
        <v>7041.67</v>
      </c>
      <c r="AF59" s="64">
        <f>ROUND(IF(AND($D59&lt;AF$10,$E59&gt;AF$12),$Q59,IF(AND($D59&gt;=AF$10,$D59&lt;=AF$12),$Q59*(AF$13+1-DAY($D59))/AF$13,IF(AND($E59&gt;=AF$10,$E59&lt;=AF$12),$Q59*DAY($E59)/AF$13,0))),2)</f>
        <v>7041.67</v>
      </c>
      <c r="AG59" s="64">
        <f>ROUND(IF(AND($D59&lt;AG$10,$E59&gt;AG$12),$Q59,IF(AND($D59&gt;=AG$10,$D59&lt;=AG$12),$Q59*(AG$13+1-DAY($D59))/AG$13,IF(AND($E59&gt;=AG$10,$E59&lt;=AG$12),$Q59*DAY($E59)/AG$13,0))),2)</f>
        <v>7041.67</v>
      </c>
      <c r="AH59" s="64">
        <f>ROUND(IF(AND($D59&lt;AH$10,$E59&gt;AH$12),$Q59,IF(AND($D59&gt;=AH$10,$D59&lt;=AH$12),$Q59*(AH$13+1-DAY($D59))/AH$13,IF(AND($E59&gt;=AH$10,$E59&lt;=AH$12),$Q59*DAY($E59)/AH$13,0))),2)</f>
        <v>7041.67</v>
      </c>
      <c r="AI59" s="64">
        <f>ROUND(IF(AND($D59&lt;AI$10,$E59&gt;AI$12),$Q59,IF(AND($D59&gt;=AI$10,$D59&lt;=AI$12),$Q59*(AI$13+1-DAY($D59))/AI$13,IF(AND($E59&gt;=AI$10,$E59&lt;=AI$12),$Q59*DAY($E59)/AI$13,0))),2)</f>
        <v>7041.67</v>
      </c>
      <c r="AJ59" s="64">
        <f>ROUND(IF(AND($D59&lt;AJ$10,$E59&gt;AJ$12),$Q59,IF(AND($D59&gt;=AJ$10,$D59&lt;=AJ$12),$Q59*(AJ$13+1-DAY($D59))/AJ$13,IF(AND($E59&gt;=AJ$10,$E59&lt;=AJ$12),$Q59*DAY($E59)/AJ$13,0))),2)</f>
        <v>7041.67</v>
      </c>
      <c r="AK59" s="64">
        <f>ROUND(IF(AND($D59&lt;AK$10,$E59&gt;AK$12),$Q59,IF(AND($D59&gt;=AK$10,$D59&lt;=AK$12),$Q59*(AK$13+1-DAY($D59))/AK$13,IF(AND($E59&gt;=AK$10,$E59&lt;=AK$12),$Q59*DAY($E59)/AK$13,0))),2)</f>
        <v>7041.67</v>
      </c>
      <c r="AL59" s="64">
        <f>ROUND(IF(AND($D59&lt;AL$10,$E59&gt;AL$12),$Q59,IF(AND($D59&gt;=AL$10,$D59&lt;=AL$12),$Q59*(AL$13+1-DAY($D59))/AL$13,IF(AND($E59&gt;=AL$10,$E59&lt;=AL$12),$Q59*DAY($E59)/AL$13,0))),2)</f>
        <v>7041.67</v>
      </c>
      <c r="AM59" s="64">
        <f>ROUND(IF(AND($D59&lt;AM$10,$E59&gt;AM$12),$Q59,IF(AND($D59&gt;=AM$10,$D59&lt;=AM$12),$Q59*(AM$13+1-DAY($D59))/AM$13,IF(AND($E59&gt;=AM$10,$E59&lt;=AM$12),$Q59*DAY($E59)/AM$13,0))),2)</f>
        <v>7041.67</v>
      </c>
      <c r="AN59" s="64">
        <f>ROUND(IF(AND($D59&lt;AN$10,$E59&gt;AN$12),$Q59,IF(AND($D59&gt;=AN$10,$D59&lt;=AN$12),$Q59*(AN$13+1-DAY($D59))/AN$13,IF(AND($E59&gt;=AN$10,$E59&lt;=AN$12),$Q59*DAY($E59)/AN$13,0))),2)</f>
        <v>7041.67</v>
      </c>
      <c r="AO59" s="64">
        <f>ROUND(IF(AND($D59&lt;AO$10,$E59&gt;AO$12),$Q59,IF(AND($D59&gt;=AO$10,$D59&lt;=AO$12),$Q59*(AO$13+1-DAY($D59))/AO$13,IF(AND($E59&gt;=AO$10,$E59&lt;=AO$12),$Q59*DAY($E59)/AO$13,0))),2)</f>
        <v>7041.67</v>
      </c>
      <c r="AP59" s="64">
        <f>ROUND(IF(AND($D59&lt;AP$10,$E59&gt;AP$12),$Q59,IF(AND($D59&gt;=AP$10,$D59&lt;=AP$12),$Q59*(AP$13+1-DAY($D59))/AP$13,IF(AND($E59&gt;=AP$10,$E59&lt;=AP$12),$Q59*DAY($E59)/AP$13,0))),2)</f>
        <v>7041.67</v>
      </c>
      <c r="AQ59" s="64">
        <f>ROUND(IF(AND($D59&lt;AQ$10,$E59&gt;AQ$12),$Q59,IF(AND($D59&gt;=AQ$10,$D59&lt;=AQ$12),$Q59*(AQ$13+1-DAY($D59))/AQ$13,IF(AND($E59&gt;=AQ$10,$E59&lt;=AQ$12),$Q59*DAY($E59)/AQ$13,0))),2)</f>
        <v>7041.67</v>
      </c>
      <c r="AR59" s="64">
        <f>ROUND(IF(AND($D59&lt;AR$10,$E59&gt;AR$12),$Q59,IF(AND($D59&gt;=AR$10,$D59&lt;=AR$12),$Q59*(AR$13+1-DAY($D59))/AR$13,IF(AND($E59&gt;=AR$10,$E59&lt;=AR$12),$Q59*DAY($E59)/AR$13,0))),2)</f>
        <v>7041.67</v>
      </c>
      <c r="AS59" s="64">
        <f>ROUND(IF(AND($D59&lt;AS$10,$E59&gt;AS$12),$Q59,IF(AND($D59&gt;=AS$10,$D59&lt;=AS$12),$Q59*(AS$13+1-DAY($D59))/AS$13,IF(AND($E59&gt;=AS$10,$E59&lt;=AS$12),$Q59*DAY($E59)/AS$13,0))),2)</f>
        <v>7041.67</v>
      </c>
      <c r="AT59" s="64">
        <f>ROUND(IF(AND($D59&lt;AT$10,$E59&gt;AT$12),$Q59,IF(AND($D59&gt;=AT$10,$D59&lt;=AT$12),$Q59*(AT$13+1-DAY($D59))/AT$13,IF(AND($E59&gt;=AT$10,$E59&lt;=AT$12),$Q59*DAY($E59)/AT$13,0))),2)</f>
        <v>7041.67</v>
      </c>
      <c r="AU59" s="64">
        <f>ROUND(IF(AND($D59&lt;AU$10,$E59&gt;AU$12),$Q59,IF(AND($D59&gt;=AU$10,$D59&lt;=AU$12),$Q59*(AU$13+1-DAY($D59))/AU$13,IF(AND($E59&gt;=AU$10,$E59&lt;=AU$12),$Q59*DAY($E59)/AU$13,0))),2)</f>
        <v>7041.67</v>
      </c>
      <c r="AV59" s="64">
        <f>ROUND(IF(AND($D59&lt;AV$10,$E59&gt;AV$12),$Q59,IF(AND($D59&gt;=AV$10,$D59&lt;=AV$12),$Q59*(AV$13+1-DAY($D59))/AV$13,IF(AND($E59&gt;=AV$10,$E59&lt;=AV$12),$Q59*DAY($E59)/AV$13,0))),2)</f>
        <v>7041.67</v>
      </c>
      <c r="AW59" s="64">
        <f>ROUND(IF(AND($D59&lt;AW$10,$E59&gt;AW$12),$Q59,IF(AND($D59&gt;=AW$10,$D59&lt;=AW$12),$Q59*(AW$13+1-DAY($D59))/AW$13,IF(AND($E59&gt;=AW$10,$E59&lt;=AW$12),$Q59*DAY($E59)/AW$13,0))),2)</f>
        <v>7041.67</v>
      </c>
      <c r="AX59" s="64">
        <f>ROUND(IF(AND($D59&lt;AX$10,$E59&gt;AX$12),$Q59,IF(AND($D59&gt;=AX$10,$D59&lt;=AX$12),$Q59*(AX$13+1-DAY($D59))/AX$13,IF(AND($E59&gt;=AX$10,$E59&lt;=AX$12),$Q59*DAY($E59)/AX$13,0))),2)</f>
        <v>7041.67</v>
      </c>
      <c r="AY59" s="64">
        <f>ROUND(IF(AND($D59&lt;AY$10,$E59&gt;AY$12),$Q59,IF(AND($D59&gt;=AY$10,$D59&lt;=AY$12),$Q59*(AY$13+1-DAY($D59))/AY$13,IF(AND($E59&gt;=AY$10,$E59&lt;=AY$12),$Q59*DAY($E59)/AY$13,0))),2)</f>
        <v>7041.67</v>
      </c>
      <c r="AZ59" s="64">
        <f>ROUND(IF(AND($D59&lt;AZ$10,$E59&gt;AZ$12),$Q59,IF(AND($D59&gt;=AZ$10,$D59&lt;=AZ$12),$Q59*(AZ$13+1-DAY($D59))/AZ$13,IF(AND($E59&gt;=AZ$10,$E59&lt;=AZ$12),$Q59*DAY($E59)/AZ$13,0))),2)</f>
        <v>7041.67</v>
      </c>
      <c r="BA59" s="64">
        <f>ROUND(IF(AND($D59&lt;BA$10,$E59&gt;BA$12),$Q59,IF(AND($D59&gt;=BA$10,$D59&lt;=BA$12),$Q59*(BA$13+1-DAY($D59))/BA$13,IF(AND($E59&gt;=BA$10,$E59&lt;=BA$12),$Q59*DAY($E59)/BA$13,0))),2)</f>
        <v>7041.67</v>
      </c>
      <c r="BB59" s="64">
        <f>ROUND(IF(AND($D59&lt;BB$10,$E59&gt;BB$12),$Q59,IF(AND($D59&gt;=BB$10,$D59&lt;=BB$12),$Q59*(BB$13+1-DAY($D59))/BB$13,IF(AND($E59&gt;=BB$10,$E59&lt;=BB$12),$Q59*DAY($E59)/BB$13,0))),2)</f>
        <v>7041.67</v>
      </c>
      <c r="BC59" s="108"/>
      <c r="BD59" s="64">
        <f t="shared" si="112"/>
        <v>6587.37</v>
      </c>
      <c r="BE59" s="64">
        <f t="shared" si="112"/>
        <v>21125.010000000002</v>
      </c>
      <c r="BF59" s="64">
        <f t="shared" si="112"/>
        <v>21125.010000000002</v>
      </c>
      <c r="BG59" s="64">
        <f t="shared" si="112"/>
        <v>21125.010000000002</v>
      </c>
      <c r="BH59" s="64">
        <f t="shared" si="112"/>
        <v>21125.010000000002</v>
      </c>
      <c r="BI59" s="64">
        <f t="shared" si="112"/>
        <v>21125.010000000002</v>
      </c>
      <c r="BJ59" s="64">
        <f t="shared" si="112"/>
        <v>21125.010000000002</v>
      </c>
      <c r="BK59" s="64">
        <f t="shared" si="112"/>
        <v>21125.010000000002</v>
      </c>
      <c r="BL59" s="64">
        <f t="shared" si="112"/>
        <v>21125.010000000002</v>
      </c>
      <c r="BM59" s="64">
        <f t="shared" si="112"/>
        <v>21125.010000000002</v>
      </c>
      <c r="BN59" s="64">
        <f t="shared" si="112"/>
        <v>21125.010000000002</v>
      </c>
      <c r="BO59" s="64">
        <f t="shared" si="112"/>
        <v>21125.010000000002</v>
      </c>
      <c r="BP59" s="65"/>
      <c r="BQ59" s="79">
        <f t="shared" si="34"/>
        <v>0</v>
      </c>
      <c r="BR59" s="79">
        <f t="shared" si="35"/>
        <v>0</v>
      </c>
      <c r="BS59" s="79">
        <f t="shared" si="36"/>
        <v>0.93548405420873171</v>
      </c>
      <c r="BT59" s="79">
        <f t="shared" si="37"/>
        <v>1</v>
      </c>
      <c r="BU59" s="79">
        <f t="shared" si="38"/>
        <v>1</v>
      </c>
      <c r="BV59" s="79">
        <f t="shared" si="39"/>
        <v>1</v>
      </c>
      <c r="BW59" s="79">
        <f t="shared" si="40"/>
        <v>1</v>
      </c>
      <c r="BX59" s="79">
        <f t="shared" si="41"/>
        <v>1</v>
      </c>
      <c r="BY59" s="79">
        <f t="shared" si="42"/>
        <v>1</v>
      </c>
      <c r="BZ59" s="79">
        <f t="shared" si="43"/>
        <v>1</v>
      </c>
      <c r="CA59" s="79">
        <f t="shared" si="44"/>
        <v>1</v>
      </c>
      <c r="CB59" s="79">
        <f t="shared" si="45"/>
        <v>1</v>
      </c>
      <c r="CC59" s="79">
        <f t="shared" si="46"/>
        <v>1</v>
      </c>
      <c r="CD59" s="79">
        <f t="shared" si="47"/>
        <v>1</v>
      </c>
      <c r="CE59" s="79">
        <f t="shared" si="48"/>
        <v>1</v>
      </c>
      <c r="CF59" s="79">
        <f t="shared" si="49"/>
        <v>1</v>
      </c>
      <c r="CG59" s="79">
        <f t="shared" si="50"/>
        <v>1</v>
      </c>
      <c r="CH59" s="79">
        <f t="shared" si="51"/>
        <v>1</v>
      </c>
      <c r="CI59" s="79">
        <f t="shared" si="52"/>
        <v>1</v>
      </c>
      <c r="CJ59" s="79">
        <f t="shared" si="53"/>
        <v>1</v>
      </c>
      <c r="CK59" s="79">
        <f t="shared" si="54"/>
        <v>1</v>
      </c>
      <c r="CL59" s="79">
        <f t="shared" si="55"/>
        <v>1</v>
      </c>
      <c r="CM59" s="79">
        <f t="shared" si="56"/>
        <v>1</v>
      </c>
      <c r="CN59" s="79">
        <f t="shared" si="57"/>
        <v>1</v>
      </c>
      <c r="CO59" s="79">
        <f t="shared" si="58"/>
        <v>1</v>
      </c>
      <c r="CP59" s="79">
        <f t="shared" si="59"/>
        <v>1</v>
      </c>
      <c r="CQ59" s="79">
        <f t="shared" si="60"/>
        <v>1</v>
      </c>
      <c r="CR59" s="79">
        <f t="shared" si="61"/>
        <v>1</v>
      </c>
      <c r="CS59" s="79">
        <f t="shared" si="62"/>
        <v>1</v>
      </c>
      <c r="CT59" s="79">
        <f t="shared" si="63"/>
        <v>1</v>
      </c>
      <c r="CU59" s="79">
        <f t="shared" si="64"/>
        <v>1</v>
      </c>
      <c r="CV59" s="79">
        <f t="shared" si="65"/>
        <v>1</v>
      </c>
      <c r="CW59" s="79">
        <f t="shared" si="66"/>
        <v>1</v>
      </c>
      <c r="CX59" s="79">
        <f t="shared" si="67"/>
        <v>1</v>
      </c>
      <c r="CY59" s="79">
        <f t="shared" si="68"/>
        <v>1</v>
      </c>
      <c r="CZ59" s="79">
        <f t="shared" si="69"/>
        <v>1</v>
      </c>
      <c r="DB59" s="83">
        <f t="shared" si="70"/>
        <v>0.93548405420873171</v>
      </c>
      <c r="DC59" s="83">
        <f t="shared" si="71"/>
        <v>1</v>
      </c>
      <c r="DD59" s="83">
        <f t="shared" si="72"/>
        <v>1</v>
      </c>
      <c r="DE59" s="83">
        <f t="shared" si="73"/>
        <v>1</v>
      </c>
      <c r="DF59" s="83">
        <f t="shared" si="74"/>
        <v>1</v>
      </c>
      <c r="DG59" s="83">
        <f t="shared" si="75"/>
        <v>1</v>
      </c>
      <c r="DH59" s="83">
        <f t="shared" si="76"/>
        <v>1</v>
      </c>
      <c r="DI59" s="83">
        <f t="shared" si="77"/>
        <v>1</v>
      </c>
      <c r="DJ59" s="83">
        <f t="shared" si="78"/>
        <v>1</v>
      </c>
      <c r="DK59" s="83">
        <f t="shared" si="79"/>
        <v>1</v>
      </c>
      <c r="DL59" s="83">
        <f t="shared" si="80"/>
        <v>1</v>
      </c>
      <c r="DM59" s="83">
        <f t="shared" si="81"/>
        <v>1</v>
      </c>
      <c r="DO59" s="83">
        <f t="shared" si="111"/>
        <v>1</v>
      </c>
      <c r="DP59" s="83">
        <f t="shared" si="20"/>
        <v>1</v>
      </c>
      <c r="DQ59" s="83">
        <f t="shared" si="21"/>
        <v>1</v>
      </c>
      <c r="DR59" s="83">
        <f t="shared" si="22"/>
        <v>1</v>
      </c>
      <c r="DS59" s="83">
        <f t="shared" si="23"/>
        <v>1</v>
      </c>
      <c r="DT59" s="83">
        <f t="shared" si="24"/>
        <v>1</v>
      </c>
      <c r="DU59" s="83">
        <f t="shared" si="25"/>
        <v>1</v>
      </c>
      <c r="DV59" s="83">
        <f t="shared" si="26"/>
        <v>1</v>
      </c>
      <c r="DW59" s="83">
        <f t="shared" si="27"/>
        <v>1</v>
      </c>
      <c r="DX59" s="83">
        <f t="shared" si="28"/>
        <v>1</v>
      </c>
      <c r="DY59" s="83">
        <f t="shared" si="29"/>
        <v>1</v>
      </c>
      <c r="DZ59" s="83">
        <f t="shared" si="30"/>
        <v>1</v>
      </c>
      <c r="EB59" s="115"/>
      <c r="EC59" s="36">
        <f t="shared" si="82"/>
        <v>0</v>
      </c>
      <c r="ED59" s="36">
        <f t="shared" si="95"/>
        <v>0</v>
      </c>
      <c r="EE59" s="36">
        <f t="shared" si="96"/>
        <v>0</v>
      </c>
      <c r="EF59" s="36">
        <f t="shared" si="97"/>
        <v>0</v>
      </c>
      <c r="EG59" s="36">
        <f t="shared" si="98"/>
        <v>0</v>
      </c>
      <c r="EH59" s="36">
        <f t="shared" si="99"/>
        <v>0</v>
      </c>
      <c r="EI59" s="36">
        <f t="shared" si="100"/>
        <v>0</v>
      </c>
      <c r="EJ59" s="36">
        <f t="shared" si="101"/>
        <v>0</v>
      </c>
      <c r="EK59" s="36">
        <f t="shared" si="102"/>
        <v>0</v>
      </c>
      <c r="EL59" s="36">
        <f t="shared" si="103"/>
        <v>0</v>
      </c>
      <c r="EM59" s="36">
        <f t="shared" si="104"/>
        <v>0</v>
      </c>
      <c r="EO59" s="115"/>
      <c r="EP59" s="36">
        <f t="shared" si="83"/>
        <v>0</v>
      </c>
      <c r="EQ59" s="36">
        <f t="shared" si="84"/>
        <v>0</v>
      </c>
      <c r="ER59" s="36">
        <f t="shared" si="85"/>
        <v>0</v>
      </c>
      <c r="ES59" s="36">
        <f t="shared" si="86"/>
        <v>0</v>
      </c>
      <c r="ET59" s="36">
        <f t="shared" si="87"/>
        <v>0</v>
      </c>
      <c r="EU59" s="36">
        <f t="shared" si="88"/>
        <v>0</v>
      </c>
      <c r="EV59" s="36">
        <f t="shared" si="89"/>
        <v>0</v>
      </c>
      <c r="EW59" s="36">
        <f t="shared" si="90"/>
        <v>0</v>
      </c>
      <c r="EX59" s="36">
        <f t="shared" si="91"/>
        <v>0</v>
      </c>
      <c r="EY59" s="36">
        <f t="shared" si="92"/>
        <v>0</v>
      </c>
      <c r="EZ59" s="36">
        <f t="shared" si="93"/>
        <v>0</v>
      </c>
    </row>
    <row r="60" spans="1:156" s="36" customFormat="1" ht="16" x14ac:dyDescent="0.2">
      <c r="A60" s="50"/>
      <c r="B60" s="56" t="s">
        <v>57</v>
      </c>
      <c r="C60" s="49" t="s">
        <v>69</v>
      </c>
      <c r="D60" s="57">
        <v>45729</v>
      </c>
      <c r="E60" s="57">
        <v>51500</v>
      </c>
      <c r="F60" s="58">
        <v>250000</v>
      </c>
      <c r="G60" s="56" t="s">
        <v>109</v>
      </c>
      <c r="H60" s="59">
        <v>456</v>
      </c>
      <c r="I60" s="59" t="s">
        <v>15</v>
      </c>
      <c r="J60" s="60">
        <v>0.2</v>
      </c>
      <c r="K60" s="60">
        <v>0.1</v>
      </c>
      <c r="L60" s="61"/>
      <c r="M60" s="62">
        <f t="shared" si="107"/>
        <v>1</v>
      </c>
      <c r="N60" s="63">
        <f t="shared" si="108"/>
        <v>20833.333333333332</v>
      </c>
      <c r="O60" s="63">
        <f t="shared" si="109"/>
        <v>2083.3333333333335</v>
      </c>
      <c r="P60" s="63">
        <f t="shared" si="110"/>
        <v>4166.666666666667</v>
      </c>
      <c r="Q60" s="63">
        <f t="shared" si="33"/>
        <v>27083.33</v>
      </c>
      <c r="R60" s="111"/>
      <c r="S60" s="64">
        <f>ROUND(IF(AND($D60&lt;S$10,$E60&gt;S$12),$Q60,IF(AND($D60&gt;=S$10,$D60&lt;=S$12),$Q60*(S$13+1-DAY($D60))/S$13,IF(AND($E60&gt;=S$10,$E60&lt;=S$12),$Q60*DAY($E60)/S$13,0))),2)</f>
        <v>0</v>
      </c>
      <c r="T60" s="64">
        <f>ROUND(IF(AND($D60&lt;T$10,$E60&gt;T$12),$Q60,IF(AND($D60&gt;=T$10,$D60&lt;=T$12),$Q60*(T$13+1-DAY($D60))/T$13,IF(AND($E60&gt;=T$10,$E60&lt;=T$12),$Q60*DAY($E60)/T$13,0))),2)</f>
        <v>0</v>
      </c>
      <c r="U60" s="64">
        <f>ROUND(IF(AND($D60&lt;U$10,$E60&gt;U$12),$Q60,IF(AND($D60&gt;=U$10,$D60&lt;=U$12),$Q60*(U$13+1-DAY($D60))/U$13,IF(AND($E60&gt;=U$10,$E60&lt;=U$12),$Q60*DAY($E60)/U$13,0))),2)</f>
        <v>16599.46</v>
      </c>
      <c r="V60" s="64">
        <f>ROUND(IF(AND($D60&lt;V$10,$E60&gt;V$12),$Q60,IF(AND($D60&gt;=V$10,$D60&lt;=V$12),$Q60*(V$13+1-DAY($D60))/V$13,IF(AND($E60&gt;=V$10,$E60&lt;=V$12),$Q60*DAY($E60)/V$13,0))),2)</f>
        <v>27083.33</v>
      </c>
      <c r="W60" s="64">
        <f>ROUND(IF(AND($D60&lt;W$10,$E60&gt;W$12),$Q60,IF(AND($D60&gt;=W$10,$D60&lt;=W$12),$Q60*(W$13+1-DAY($D60))/W$13,IF(AND($E60&gt;=W$10,$E60&lt;=W$12),$Q60*DAY($E60)/W$13,0))),2)</f>
        <v>27083.33</v>
      </c>
      <c r="X60" s="64">
        <f>ROUND(IF(AND($D60&lt;X$10,$E60&gt;X$12),$Q60,IF(AND($D60&gt;=X$10,$D60&lt;=X$12),$Q60*(X$13+1-DAY($D60))/X$13,IF(AND($E60&gt;=X$10,$E60&lt;=X$12),$Q60*DAY($E60)/X$13,0))),2)</f>
        <v>27083.33</v>
      </c>
      <c r="Y60" s="64">
        <f>ROUND(IF(AND($D60&lt;Y$10,$E60&gt;Y$12),$Q60,IF(AND($D60&gt;=Y$10,$D60&lt;=Y$12),$Q60*(Y$13+1-DAY($D60))/Y$13,IF(AND($E60&gt;=Y$10,$E60&lt;=Y$12),$Q60*DAY($E60)/Y$13,0))),2)</f>
        <v>27083.33</v>
      </c>
      <c r="Z60" s="64">
        <f>ROUND(IF(AND($D60&lt;Z$10,$E60&gt;Z$12),$Q60,IF(AND($D60&gt;=Z$10,$D60&lt;=Z$12),$Q60*(Z$13+1-DAY($D60))/Z$13,IF(AND($E60&gt;=Z$10,$E60&lt;=Z$12),$Q60*DAY($E60)/Z$13,0))),2)</f>
        <v>27083.33</v>
      </c>
      <c r="AA60" s="64">
        <f>ROUND(IF(AND($D60&lt;AA$10,$E60&gt;AA$12),$Q60,IF(AND($D60&gt;=AA$10,$D60&lt;=AA$12),$Q60*(AA$13+1-DAY($D60))/AA$13,IF(AND($E60&gt;=AA$10,$E60&lt;=AA$12),$Q60*DAY($E60)/AA$13,0))),2)</f>
        <v>27083.33</v>
      </c>
      <c r="AB60" s="64">
        <f>ROUND(IF(AND($D60&lt;AB$10,$E60&gt;AB$12),$Q60,IF(AND($D60&gt;=AB$10,$D60&lt;=AB$12),$Q60*(AB$13+1-DAY($D60))/AB$13,IF(AND($E60&gt;=AB$10,$E60&lt;=AB$12),$Q60*DAY($E60)/AB$13,0))),2)</f>
        <v>27083.33</v>
      </c>
      <c r="AC60" s="64">
        <f>ROUND(IF(AND($D60&lt;AC$10,$E60&gt;AC$12),$Q60,IF(AND($D60&gt;=AC$10,$D60&lt;=AC$12),$Q60*(AC$13+1-DAY($D60))/AC$13,IF(AND($E60&gt;=AC$10,$E60&lt;=AC$12),$Q60*DAY($E60)/AC$13,0))),2)</f>
        <v>27083.33</v>
      </c>
      <c r="AD60" s="64">
        <f>ROUND(IF(AND($D60&lt;AD$10,$E60&gt;AD$12),$Q60,IF(AND($D60&gt;=AD$10,$D60&lt;=AD$12),$Q60*(AD$13+1-DAY($D60))/AD$13,IF(AND($E60&gt;=AD$10,$E60&lt;=AD$12),$Q60*DAY($E60)/AD$13,0))),2)</f>
        <v>27083.33</v>
      </c>
      <c r="AE60" s="64">
        <f>ROUND(IF(AND($D60&lt;AE$10,$E60&gt;AE$12),$Q60,IF(AND($D60&gt;=AE$10,$D60&lt;=AE$12),$Q60*(AE$13+1-DAY($D60))/AE$13,IF(AND($E60&gt;=AE$10,$E60&lt;=AE$12),$Q60*DAY($E60)/AE$13,0))),2)</f>
        <v>27083.33</v>
      </c>
      <c r="AF60" s="64">
        <f>ROUND(IF(AND($D60&lt;AF$10,$E60&gt;AF$12),$Q60,IF(AND($D60&gt;=AF$10,$D60&lt;=AF$12),$Q60*(AF$13+1-DAY($D60))/AF$13,IF(AND($E60&gt;=AF$10,$E60&lt;=AF$12),$Q60*DAY($E60)/AF$13,0))),2)</f>
        <v>27083.33</v>
      </c>
      <c r="AG60" s="64">
        <f>ROUND(IF(AND($D60&lt;AG$10,$E60&gt;AG$12),$Q60,IF(AND($D60&gt;=AG$10,$D60&lt;=AG$12),$Q60*(AG$13+1-DAY($D60))/AG$13,IF(AND($E60&gt;=AG$10,$E60&lt;=AG$12),$Q60*DAY($E60)/AG$13,0))),2)</f>
        <v>27083.33</v>
      </c>
      <c r="AH60" s="64">
        <f>ROUND(IF(AND($D60&lt;AH$10,$E60&gt;AH$12),$Q60,IF(AND($D60&gt;=AH$10,$D60&lt;=AH$12),$Q60*(AH$13+1-DAY($D60))/AH$13,IF(AND($E60&gt;=AH$10,$E60&lt;=AH$12),$Q60*DAY($E60)/AH$13,0))),2)</f>
        <v>27083.33</v>
      </c>
      <c r="AI60" s="64">
        <f>ROUND(IF(AND($D60&lt;AI$10,$E60&gt;AI$12),$Q60,IF(AND($D60&gt;=AI$10,$D60&lt;=AI$12),$Q60*(AI$13+1-DAY($D60))/AI$13,IF(AND($E60&gt;=AI$10,$E60&lt;=AI$12),$Q60*DAY($E60)/AI$13,0))),2)</f>
        <v>27083.33</v>
      </c>
      <c r="AJ60" s="64">
        <f>ROUND(IF(AND($D60&lt;AJ$10,$E60&gt;AJ$12),$Q60,IF(AND($D60&gt;=AJ$10,$D60&lt;=AJ$12),$Q60*(AJ$13+1-DAY($D60))/AJ$13,IF(AND($E60&gt;=AJ$10,$E60&lt;=AJ$12),$Q60*DAY($E60)/AJ$13,0))),2)</f>
        <v>27083.33</v>
      </c>
      <c r="AK60" s="64">
        <f>ROUND(IF(AND($D60&lt;AK$10,$E60&gt;AK$12),$Q60,IF(AND($D60&gt;=AK$10,$D60&lt;=AK$12),$Q60*(AK$13+1-DAY($D60))/AK$13,IF(AND($E60&gt;=AK$10,$E60&lt;=AK$12),$Q60*DAY($E60)/AK$13,0))),2)</f>
        <v>27083.33</v>
      </c>
      <c r="AL60" s="64">
        <f>ROUND(IF(AND($D60&lt;AL$10,$E60&gt;AL$12),$Q60,IF(AND($D60&gt;=AL$10,$D60&lt;=AL$12),$Q60*(AL$13+1-DAY($D60))/AL$13,IF(AND($E60&gt;=AL$10,$E60&lt;=AL$12),$Q60*DAY($E60)/AL$13,0))),2)</f>
        <v>27083.33</v>
      </c>
      <c r="AM60" s="64">
        <f>ROUND(IF(AND($D60&lt;AM$10,$E60&gt;AM$12),$Q60,IF(AND($D60&gt;=AM$10,$D60&lt;=AM$12),$Q60*(AM$13+1-DAY($D60))/AM$13,IF(AND($E60&gt;=AM$10,$E60&lt;=AM$12),$Q60*DAY($E60)/AM$13,0))),2)</f>
        <v>27083.33</v>
      </c>
      <c r="AN60" s="64">
        <f>ROUND(IF(AND($D60&lt;AN$10,$E60&gt;AN$12),$Q60,IF(AND($D60&gt;=AN$10,$D60&lt;=AN$12),$Q60*(AN$13+1-DAY($D60))/AN$13,IF(AND($E60&gt;=AN$10,$E60&lt;=AN$12),$Q60*DAY($E60)/AN$13,0))),2)</f>
        <v>27083.33</v>
      </c>
      <c r="AO60" s="64">
        <f>ROUND(IF(AND($D60&lt;AO$10,$E60&gt;AO$12),$Q60,IF(AND($D60&gt;=AO$10,$D60&lt;=AO$12),$Q60*(AO$13+1-DAY($D60))/AO$13,IF(AND($E60&gt;=AO$10,$E60&lt;=AO$12),$Q60*DAY($E60)/AO$13,0))),2)</f>
        <v>27083.33</v>
      </c>
      <c r="AP60" s="64">
        <f>ROUND(IF(AND($D60&lt;AP$10,$E60&gt;AP$12),$Q60,IF(AND($D60&gt;=AP$10,$D60&lt;=AP$12),$Q60*(AP$13+1-DAY($D60))/AP$13,IF(AND($E60&gt;=AP$10,$E60&lt;=AP$12),$Q60*DAY($E60)/AP$13,0))),2)</f>
        <v>27083.33</v>
      </c>
      <c r="AQ60" s="64">
        <f>ROUND(IF(AND($D60&lt;AQ$10,$E60&gt;AQ$12),$Q60,IF(AND($D60&gt;=AQ$10,$D60&lt;=AQ$12),$Q60*(AQ$13+1-DAY($D60))/AQ$13,IF(AND($E60&gt;=AQ$10,$E60&lt;=AQ$12),$Q60*DAY($E60)/AQ$13,0))),2)</f>
        <v>27083.33</v>
      </c>
      <c r="AR60" s="64">
        <f>ROUND(IF(AND($D60&lt;AR$10,$E60&gt;AR$12),$Q60,IF(AND($D60&gt;=AR$10,$D60&lt;=AR$12),$Q60*(AR$13+1-DAY($D60))/AR$13,IF(AND($E60&gt;=AR$10,$E60&lt;=AR$12),$Q60*DAY($E60)/AR$13,0))),2)</f>
        <v>27083.33</v>
      </c>
      <c r="AS60" s="64">
        <f>ROUND(IF(AND($D60&lt;AS$10,$E60&gt;AS$12),$Q60,IF(AND($D60&gt;=AS$10,$D60&lt;=AS$12),$Q60*(AS$13+1-DAY($D60))/AS$13,IF(AND($E60&gt;=AS$10,$E60&lt;=AS$12),$Q60*DAY($E60)/AS$13,0))),2)</f>
        <v>27083.33</v>
      </c>
      <c r="AT60" s="64">
        <f>ROUND(IF(AND($D60&lt;AT$10,$E60&gt;AT$12),$Q60,IF(AND($D60&gt;=AT$10,$D60&lt;=AT$12),$Q60*(AT$13+1-DAY($D60))/AT$13,IF(AND($E60&gt;=AT$10,$E60&lt;=AT$12),$Q60*DAY($E60)/AT$13,0))),2)</f>
        <v>27083.33</v>
      </c>
      <c r="AU60" s="64">
        <f>ROUND(IF(AND($D60&lt;AU$10,$E60&gt;AU$12),$Q60,IF(AND($D60&gt;=AU$10,$D60&lt;=AU$12),$Q60*(AU$13+1-DAY($D60))/AU$13,IF(AND($E60&gt;=AU$10,$E60&lt;=AU$12),$Q60*DAY($E60)/AU$13,0))),2)</f>
        <v>27083.33</v>
      </c>
      <c r="AV60" s="64">
        <f>ROUND(IF(AND($D60&lt;AV$10,$E60&gt;AV$12),$Q60,IF(AND($D60&gt;=AV$10,$D60&lt;=AV$12),$Q60*(AV$13+1-DAY($D60))/AV$13,IF(AND($E60&gt;=AV$10,$E60&lt;=AV$12),$Q60*DAY($E60)/AV$13,0))),2)</f>
        <v>27083.33</v>
      </c>
      <c r="AW60" s="64">
        <f>ROUND(IF(AND($D60&lt;AW$10,$E60&gt;AW$12),$Q60,IF(AND($D60&gt;=AW$10,$D60&lt;=AW$12),$Q60*(AW$13+1-DAY($D60))/AW$13,IF(AND($E60&gt;=AW$10,$E60&lt;=AW$12),$Q60*DAY($E60)/AW$13,0))),2)</f>
        <v>27083.33</v>
      </c>
      <c r="AX60" s="64">
        <f>ROUND(IF(AND($D60&lt;AX$10,$E60&gt;AX$12),$Q60,IF(AND($D60&gt;=AX$10,$D60&lt;=AX$12),$Q60*(AX$13+1-DAY($D60))/AX$13,IF(AND($E60&gt;=AX$10,$E60&lt;=AX$12),$Q60*DAY($E60)/AX$13,0))),2)</f>
        <v>27083.33</v>
      </c>
      <c r="AY60" s="64">
        <f>ROUND(IF(AND($D60&lt;AY$10,$E60&gt;AY$12),$Q60,IF(AND($D60&gt;=AY$10,$D60&lt;=AY$12),$Q60*(AY$13+1-DAY($D60))/AY$13,IF(AND($E60&gt;=AY$10,$E60&lt;=AY$12),$Q60*DAY($E60)/AY$13,0))),2)</f>
        <v>27083.33</v>
      </c>
      <c r="AZ60" s="64">
        <f>ROUND(IF(AND($D60&lt;AZ$10,$E60&gt;AZ$12),$Q60,IF(AND($D60&gt;=AZ$10,$D60&lt;=AZ$12),$Q60*(AZ$13+1-DAY($D60))/AZ$13,IF(AND($E60&gt;=AZ$10,$E60&lt;=AZ$12),$Q60*DAY($E60)/AZ$13,0))),2)</f>
        <v>27083.33</v>
      </c>
      <c r="BA60" s="64">
        <f>ROUND(IF(AND($D60&lt;BA$10,$E60&gt;BA$12),$Q60,IF(AND($D60&gt;=BA$10,$D60&lt;=BA$12),$Q60*(BA$13+1-DAY($D60))/BA$13,IF(AND($E60&gt;=BA$10,$E60&lt;=BA$12),$Q60*DAY($E60)/BA$13,0))),2)</f>
        <v>27083.33</v>
      </c>
      <c r="BB60" s="64">
        <f>ROUND(IF(AND($D60&lt;BB$10,$E60&gt;BB$12),$Q60,IF(AND($D60&gt;=BB$10,$D60&lt;=BB$12),$Q60*(BB$13+1-DAY($D60))/BB$13,IF(AND($E60&gt;=BB$10,$E60&lt;=BB$12),$Q60*DAY($E60)/BB$13,0))),2)</f>
        <v>27083.33</v>
      </c>
      <c r="BC60" s="108"/>
      <c r="BD60" s="64">
        <f t="shared" si="112"/>
        <v>16599.46</v>
      </c>
      <c r="BE60" s="64">
        <f t="shared" si="112"/>
        <v>81249.990000000005</v>
      </c>
      <c r="BF60" s="64">
        <f t="shared" si="112"/>
        <v>81249.990000000005</v>
      </c>
      <c r="BG60" s="64">
        <f t="shared" si="112"/>
        <v>81249.990000000005</v>
      </c>
      <c r="BH60" s="64">
        <f t="shared" si="112"/>
        <v>81249.990000000005</v>
      </c>
      <c r="BI60" s="64">
        <f t="shared" si="112"/>
        <v>81249.990000000005</v>
      </c>
      <c r="BJ60" s="64">
        <f t="shared" si="112"/>
        <v>81249.990000000005</v>
      </c>
      <c r="BK60" s="64">
        <f t="shared" si="112"/>
        <v>81249.990000000005</v>
      </c>
      <c r="BL60" s="64">
        <f t="shared" si="112"/>
        <v>81249.990000000005</v>
      </c>
      <c r="BM60" s="64">
        <f t="shared" si="112"/>
        <v>81249.990000000005</v>
      </c>
      <c r="BN60" s="64">
        <f t="shared" si="112"/>
        <v>81249.990000000005</v>
      </c>
      <c r="BO60" s="64">
        <f t="shared" si="112"/>
        <v>81249.990000000005</v>
      </c>
      <c r="BP60" s="65"/>
      <c r="BQ60" s="79">
        <f t="shared" si="34"/>
        <v>0</v>
      </c>
      <c r="BR60" s="79">
        <f t="shared" si="35"/>
        <v>0</v>
      </c>
      <c r="BS60" s="79">
        <f t="shared" si="36"/>
        <v>0.61290321389578006</v>
      </c>
      <c r="BT60" s="79">
        <f t="shared" si="37"/>
        <v>1</v>
      </c>
      <c r="BU60" s="79">
        <f t="shared" si="38"/>
        <v>1</v>
      </c>
      <c r="BV60" s="79">
        <f t="shared" si="39"/>
        <v>1</v>
      </c>
      <c r="BW60" s="79">
        <f t="shared" si="40"/>
        <v>1</v>
      </c>
      <c r="BX60" s="79">
        <f t="shared" si="41"/>
        <v>1</v>
      </c>
      <c r="BY60" s="79">
        <f t="shared" si="42"/>
        <v>1</v>
      </c>
      <c r="BZ60" s="79">
        <f t="shared" si="43"/>
        <v>1</v>
      </c>
      <c r="CA60" s="79">
        <f t="shared" si="44"/>
        <v>1</v>
      </c>
      <c r="CB60" s="79">
        <f t="shared" si="45"/>
        <v>1</v>
      </c>
      <c r="CC60" s="79">
        <f t="shared" si="46"/>
        <v>1</v>
      </c>
      <c r="CD60" s="79">
        <f t="shared" si="47"/>
        <v>1</v>
      </c>
      <c r="CE60" s="79">
        <f t="shared" si="48"/>
        <v>1</v>
      </c>
      <c r="CF60" s="79">
        <f t="shared" si="49"/>
        <v>1</v>
      </c>
      <c r="CG60" s="79">
        <f t="shared" si="50"/>
        <v>1</v>
      </c>
      <c r="CH60" s="79">
        <f t="shared" si="51"/>
        <v>1</v>
      </c>
      <c r="CI60" s="79">
        <f t="shared" si="52"/>
        <v>1</v>
      </c>
      <c r="CJ60" s="79">
        <f t="shared" si="53"/>
        <v>1</v>
      </c>
      <c r="CK60" s="79">
        <f t="shared" si="54"/>
        <v>1</v>
      </c>
      <c r="CL60" s="79">
        <f t="shared" si="55"/>
        <v>1</v>
      </c>
      <c r="CM60" s="79">
        <f t="shared" si="56"/>
        <v>1</v>
      </c>
      <c r="CN60" s="79">
        <f t="shared" si="57"/>
        <v>1</v>
      </c>
      <c r="CO60" s="79">
        <f t="shared" si="58"/>
        <v>1</v>
      </c>
      <c r="CP60" s="79">
        <f t="shared" si="59"/>
        <v>1</v>
      </c>
      <c r="CQ60" s="79">
        <f t="shared" si="60"/>
        <v>1</v>
      </c>
      <c r="CR60" s="79">
        <f t="shared" si="61"/>
        <v>1</v>
      </c>
      <c r="CS60" s="79">
        <f t="shared" si="62"/>
        <v>1</v>
      </c>
      <c r="CT60" s="79">
        <f t="shared" si="63"/>
        <v>1</v>
      </c>
      <c r="CU60" s="79">
        <f t="shared" si="64"/>
        <v>1</v>
      </c>
      <c r="CV60" s="79">
        <f t="shared" si="65"/>
        <v>1</v>
      </c>
      <c r="CW60" s="79">
        <f t="shared" si="66"/>
        <v>1</v>
      </c>
      <c r="CX60" s="79">
        <f t="shared" si="67"/>
        <v>1</v>
      </c>
      <c r="CY60" s="79">
        <f t="shared" si="68"/>
        <v>1</v>
      </c>
      <c r="CZ60" s="79">
        <f t="shared" si="69"/>
        <v>1</v>
      </c>
      <c r="DB60" s="83">
        <f t="shared" si="70"/>
        <v>0.61290321389578006</v>
      </c>
      <c r="DC60" s="83">
        <f t="shared" si="71"/>
        <v>1</v>
      </c>
      <c r="DD60" s="83">
        <f t="shared" si="72"/>
        <v>1</v>
      </c>
      <c r="DE60" s="83">
        <f t="shared" si="73"/>
        <v>1</v>
      </c>
      <c r="DF60" s="83">
        <f t="shared" si="74"/>
        <v>1</v>
      </c>
      <c r="DG60" s="83">
        <f t="shared" si="75"/>
        <v>1</v>
      </c>
      <c r="DH60" s="83">
        <f t="shared" si="76"/>
        <v>1</v>
      </c>
      <c r="DI60" s="83">
        <f t="shared" si="77"/>
        <v>1</v>
      </c>
      <c r="DJ60" s="83">
        <f t="shared" si="78"/>
        <v>1</v>
      </c>
      <c r="DK60" s="83">
        <f t="shared" si="79"/>
        <v>1</v>
      </c>
      <c r="DL60" s="83">
        <f t="shared" si="80"/>
        <v>1</v>
      </c>
      <c r="DM60" s="83">
        <f t="shared" si="81"/>
        <v>1</v>
      </c>
      <c r="DO60" s="83">
        <f t="shared" si="111"/>
        <v>1</v>
      </c>
      <c r="DP60" s="83">
        <f t="shared" si="20"/>
        <v>1</v>
      </c>
      <c r="DQ60" s="83">
        <f t="shared" si="21"/>
        <v>1</v>
      </c>
      <c r="DR60" s="83">
        <f t="shared" si="22"/>
        <v>1</v>
      </c>
      <c r="DS60" s="83">
        <f t="shared" si="23"/>
        <v>1</v>
      </c>
      <c r="DT60" s="83">
        <f t="shared" si="24"/>
        <v>1</v>
      </c>
      <c r="DU60" s="83">
        <f t="shared" si="25"/>
        <v>1</v>
      </c>
      <c r="DV60" s="83">
        <f t="shared" si="26"/>
        <v>1</v>
      </c>
      <c r="DW60" s="83">
        <f t="shared" si="27"/>
        <v>1</v>
      </c>
      <c r="DX60" s="83">
        <f t="shared" si="28"/>
        <v>1</v>
      </c>
      <c r="DY60" s="83">
        <f t="shared" si="29"/>
        <v>1</v>
      </c>
      <c r="DZ60" s="83">
        <f t="shared" si="30"/>
        <v>1</v>
      </c>
      <c r="EB60" s="115"/>
      <c r="EC60" s="36">
        <f t="shared" si="82"/>
        <v>0</v>
      </c>
      <c r="ED60" s="36">
        <f t="shared" si="95"/>
        <v>0</v>
      </c>
      <c r="EE60" s="36">
        <f t="shared" si="96"/>
        <v>0</v>
      </c>
      <c r="EF60" s="36">
        <f t="shared" si="97"/>
        <v>0</v>
      </c>
      <c r="EG60" s="36">
        <f t="shared" si="98"/>
        <v>0</v>
      </c>
      <c r="EH60" s="36">
        <f t="shared" si="99"/>
        <v>0</v>
      </c>
      <c r="EI60" s="36">
        <f t="shared" si="100"/>
        <v>0</v>
      </c>
      <c r="EJ60" s="36">
        <f t="shared" si="101"/>
        <v>0</v>
      </c>
      <c r="EK60" s="36">
        <f t="shared" si="102"/>
        <v>0</v>
      </c>
      <c r="EL60" s="36">
        <f t="shared" si="103"/>
        <v>0</v>
      </c>
      <c r="EM60" s="36">
        <f t="shared" si="104"/>
        <v>0</v>
      </c>
      <c r="EO60" s="115"/>
      <c r="EP60" s="36">
        <f t="shared" si="83"/>
        <v>0</v>
      </c>
      <c r="EQ60" s="36">
        <f t="shared" si="84"/>
        <v>0</v>
      </c>
      <c r="ER60" s="36">
        <f t="shared" si="85"/>
        <v>0</v>
      </c>
      <c r="ES60" s="36">
        <f t="shared" si="86"/>
        <v>0</v>
      </c>
      <c r="ET60" s="36">
        <f t="shared" si="87"/>
        <v>0</v>
      </c>
      <c r="EU60" s="36">
        <f t="shared" si="88"/>
        <v>0</v>
      </c>
      <c r="EV60" s="36">
        <f t="shared" si="89"/>
        <v>0</v>
      </c>
      <c r="EW60" s="36">
        <f t="shared" si="90"/>
        <v>0</v>
      </c>
      <c r="EX60" s="36">
        <f t="shared" si="91"/>
        <v>0</v>
      </c>
      <c r="EY60" s="36">
        <f t="shared" si="92"/>
        <v>0</v>
      </c>
      <c r="EZ60" s="36">
        <f t="shared" si="93"/>
        <v>0</v>
      </c>
    </row>
    <row r="61" spans="1:156" s="36" customFormat="1" ht="16" x14ac:dyDescent="0.2">
      <c r="A61" s="50"/>
      <c r="B61" s="56" t="s">
        <v>35</v>
      </c>
      <c r="C61" s="49" t="s">
        <v>94</v>
      </c>
      <c r="D61" s="57">
        <v>45742</v>
      </c>
      <c r="E61" s="57">
        <v>51500</v>
      </c>
      <c r="F61" s="58">
        <v>150000</v>
      </c>
      <c r="G61" s="56" t="s">
        <v>95</v>
      </c>
      <c r="H61" s="59">
        <v>386</v>
      </c>
      <c r="I61" s="59" t="s">
        <v>15</v>
      </c>
      <c r="J61" s="60">
        <v>0.2</v>
      </c>
      <c r="K61" s="60">
        <v>0.1</v>
      </c>
      <c r="L61" s="61"/>
      <c r="M61" s="62">
        <f t="shared" si="107"/>
        <v>1</v>
      </c>
      <c r="N61" s="63">
        <f t="shared" si="108"/>
        <v>12500</v>
      </c>
      <c r="O61" s="63">
        <f t="shared" si="109"/>
        <v>1250</v>
      </c>
      <c r="P61" s="63">
        <f t="shared" si="110"/>
        <v>2500</v>
      </c>
      <c r="Q61" s="63">
        <f t="shared" si="33"/>
        <v>16250</v>
      </c>
      <c r="R61" s="111"/>
      <c r="S61" s="64">
        <f>ROUND(IF(AND($D61&lt;S$10,$E61&gt;S$12),$Q61,IF(AND($D61&gt;=S$10,$D61&lt;=S$12),$Q61*(S$13+1-DAY($D61))/S$13,IF(AND($E61&gt;=S$10,$E61&lt;=S$12),$Q61*DAY($E61)/S$13,0))),2)</f>
        <v>0</v>
      </c>
      <c r="T61" s="64">
        <f>ROUND(IF(AND($D61&lt;T$10,$E61&gt;T$12),$Q61,IF(AND($D61&gt;=T$10,$D61&lt;=T$12),$Q61*(T$13+1-DAY($D61))/T$13,IF(AND($E61&gt;=T$10,$E61&lt;=T$12),$Q61*DAY($E61)/T$13,0))),2)</f>
        <v>0</v>
      </c>
      <c r="U61" s="64">
        <f>ROUND(IF(AND($D61&lt;U$10,$E61&gt;U$12),$Q61,IF(AND($D61&gt;=U$10,$D61&lt;=U$12),$Q61*(U$13+1-DAY($D61))/U$13,IF(AND($E61&gt;=U$10,$E61&lt;=U$12),$Q61*DAY($E61)/U$13,0))),2)</f>
        <v>3145.16</v>
      </c>
      <c r="V61" s="64">
        <f>ROUND(IF(AND($D61&lt;V$10,$E61&gt;V$12),$Q61,IF(AND($D61&gt;=V$10,$D61&lt;=V$12),$Q61*(V$13+1-DAY($D61))/V$13,IF(AND($E61&gt;=V$10,$E61&lt;=V$12),$Q61*DAY($E61)/V$13,0))),2)</f>
        <v>16250</v>
      </c>
      <c r="W61" s="64">
        <f>ROUND(IF(AND($D61&lt;W$10,$E61&gt;W$12),$Q61,IF(AND($D61&gt;=W$10,$D61&lt;=W$12),$Q61*(W$13+1-DAY($D61))/W$13,IF(AND($E61&gt;=W$10,$E61&lt;=W$12),$Q61*DAY($E61)/W$13,0))),2)</f>
        <v>16250</v>
      </c>
      <c r="X61" s="64">
        <f>ROUND(IF(AND($D61&lt;X$10,$E61&gt;X$12),$Q61,IF(AND($D61&gt;=X$10,$D61&lt;=X$12),$Q61*(X$13+1-DAY($D61))/X$13,IF(AND($E61&gt;=X$10,$E61&lt;=X$12),$Q61*DAY($E61)/X$13,0))),2)</f>
        <v>16250</v>
      </c>
      <c r="Y61" s="64">
        <f>ROUND(IF(AND($D61&lt;Y$10,$E61&gt;Y$12),$Q61,IF(AND($D61&gt;=Y$10,$D61&lt;=Y$12),$Q61*(Y$13+1-DAY($D61))/Y$13,IF(AND($E61&gt;=Y$10,$E61&lt;=Y$12),$Q61*DAY($E61)/Y$13,0))),2)</f>
        <v>16250</v>
      </c>
      <c r="Z61" s="64">
        <f>ROUND(IF(AND($D61&lt;Z$10,$E61&gt;Z$12),$Q61,IF(AND($D61&gt;=Z$10,$D61&lt;=Z$12),$Q61*(Z$13+1-DAY($D61))/Z$13,IF(AND($E61&gt;=Z$10,$E61&lt;=Z$12),$Q61*DAY($E61)/Z$13,0))),2)</f>
        <v>16250</v>
      </c>
      <c r="AA61" s="64">
        <f>ROUND(IF(AND($D61&lt;AA$10,$E61&gt;AA$12),$Q61,IF(AND($D61&gt;=AA$10,$D61&lt;=AA$12),$Q61*(AA$13+1-DAY($D61))/AA$13,IF(AND($E61&gt;=AA$10,$E61&lt;=AA$12),$Q61*DAY($E61)/AA$13,0))),2)</f>
        <v>16250</v>
      </c>
      <c r="AB61" s="64">
        <f>ROUND(IF(AND($D61&lt;AB$10,$E61&gt;AB$12),$Q61,IF(AND($D61&gt;=AB$10,$D61&lt;=AB$12),$Q61*(AB$13+1-DAY($D61))/AB$13,IF(AND($E61&gt;=AB$10,$E61&lt;=AB$12),$Q61*DAY($E61)/AB$13,0))),2)</f>
        <v>16250</v>
      </c>
      <c r="AC61" s="64">
        <f>ROUND(IF(AND($D61&lt;AC$10,$E61&gt;AC$12),$Q61,IF(AND($D61&gt;=AC$10,$D61&lt;=AC$12),$Q61*(AC$13+1-DAY($D61))/AC$13,IF(AND($E61&gt;=AC$10,$E61&lt;=AC$12),$Q61*DAY($E61)/AC$13,0))),2)</f>
        <v>16250</v>
      </c>
      <c r="AD61" s="64">
        <f>ROUND(IF(AND($D61&lt;AD$10,$E61&gt;AD$12),$Q61,IF(AND($D61&gt;=AD$10,$D61&lt;=AD$12),$Q61*(AD$13+1-DAY($D61))/AD$13,IF(AND($E61&gt;=AD$10,$E61&lt;=AD$12),$Q61*DAY($E61)/AD$13,0))),2)</f>
        <v>16250</v>
      </c>
      <c r="AE61" s="64">
        <f>ROUND(IF(AND($D61&lt;AE$10,$E61&gt;AE$12),$Q61,IF(AND($D61&gt;=AE$10,$D61&lt;=AE$12),$Q61*(AE$13+1-DAY($D61))/AE$13,IF(AND($E61&gt;=AE$10,$E61&lt;=AE$12),$Q61*DAY($E61)/AE$13,0))),2)</f>
        <v>16250</v>
      </c>
      <c r="AF61" s="64">
        <f>ROUND(IF(AND($D61&lt;AF$10,$E61&gt;AF$12),$Q61,IF(AND($D61&gt;=AF$10,$D61&lt;=AF$12),$Q61*(AF$13+1-DAY($D61))/AF$13,IF(AND($E61&gt;=AF$10,$E61&lt;=AF$12),$Q61*DAY($E61)/AF$13,0))),2)</f>
        <v>16250</v>
      </c>
      <c r="AG61" s="64">
        <f>ROUND(IF(AND($D61&lt;AG$10,$E61&gt;AG$12),$Q61,IF(AND($D61&gt;=AG$10,$D61&lt;=AG$12),$Q61*(AG$13+1-DAY($D61))/AG$13,IF(AND($E61&gt;=AG$10,$E61&lt;=AG$12),$Q61*DAY($E61)/AG$13,0))),2)</f>
        <v>16250</v>
      </c>
      <c r="AH61" s="64">
        <f>ROUND(IF(AND($D61&lt;AH$10,$E61&gt;AH$12),$Q61,IF(AND($D61&gt;=AH$10,$D61&lt;=AH$12),$Q61*(AH$13+1-DAY($D61))/AH$13,IF(AND($E61&gt;=AH$10,$E61&lt;=AH$12),$Q61*DAY($E61)/AH$13,0))),2)</f>
        <v>16250</v>
      </c>
      <c r="AI61" s="64">
        <f>ROUND(IF(AND($D61&lt;AI$10,$E61&gt;AI$12),$Q61,IF(AND($D61&gt;=AI$10,$D61&lt;=AI$12),$Q61*(AI$13+1-DAY($D61))/AI$13,IF(AND($E61&gt;=AI$10,$E61&lt;=AI$12),$Q61*DAY($E61)/AI$13,0))),2)</f>
        <v>16250</v>
      </c>
      <c r="AJ61" s="64">
        <f>ROUND(IF(AND($D61&lt;AJ$10,$E61&gt;AJ$12),$Q61,IF(AND($D61&gt;=AJ$10,$D61&lt;=AJ$12),$Q61*(AJ$13+1-DAY($D61))/AJ$13,IF(AND($E61&gt;=AJ$10,$E61&lt;=AJ$12),$Q61*DAY($E61)/AJ$13,0))),2)</f>
        <v>16250</v>
      </c>
      <c r="AK61" s="64">
        <f>ROUND(IF(AND($D61&lt;AK$10,$E61&gt;AK$12),$Q61,IF(AND($D61&gt;=AK$10,$D61&lt;=AK$12),$Q61*(AK$13+1-DAY($D61))/AK$13,IF(AND($E61&gt;=AK$10,$E61&lt;=AK$12),$Q61*DAY($E61)/AK$13,0))),2)</f>
        <v>16250</v>
      </c>
      <c r="AL61" s="64">
        <f>ROUND(IF(AND($D61&lt;AL$10,$E61&gt;AL$12),$Q61,IF(AND($D61&gt;=AL$10,$D61&lt;=AL$12),$Q61*(AL$13+1-DAY($D61))/AL$13,IF(AND($E61&gt;=AL$10,$E61&lt;=AL$12),$Q61*DAY($E61)/AL$13,0))),2)</f>
        <v>16250</v>
      </c>
      <c r="AM61" s="64">
        <f>ROUND(IF(AND($D61&lt;AM$10,$E61&gt;AM$12),$Q61,IF(AND($D61&gt;=AM$10,$D61&lt;=AM$12),$Q61*(AM$13+1-DAY($D61))/AM$13,IF(AND($E61&gt;=AM$10,$E61&lt;=AM$12),$Q61*DAY($E61)/AM$13,0))),2)</f>
        <v>16250</v>
      </c>
      <c r="AN61" s="64">
        <f>ROUND(IF(AND($D61&lt;AN$10,$E61&gt;AN$12),$Q61,IF(AND($D61&gt;=AN$10,$D61&lt;=AN$12),$Q61*(AN$13+1-DAY($D61))/AN$13,IF(AND($E61&gt;=AN$10,$E61&lt;=AN$12),$Q61*DAY($E61)/AN$13,0))),2)</f>
        <v>16250</v>
      </c>
      <c r="AO61" s="64">
        <f>ROUND(IF(AND($D61&lt;AO$10,$E61&gt;AO$12),$Q61,IF(AND($D61&gt;=AO$10,$D61&lt;=AO$12),$Q61*(AO$13+1-DAY($D61))/AO$13,IF(AND($E61&gt;=AO$10,$E61&lt;=AO$12),$Q61*DAY($E61)/AO$13,0))),2)</f>
        <v>16250</v>
      </c>
      <c r="AP61" s="64">
        <f>ROUND(IF(AND($D61&lt;AP$10,$E61&gt;AP$12),$Q61,IF(AND($D61&gt;=AP$10,$D61&lt;=AP$12),$Q61*(AP$13+1-DAY($D61))/AP$13,IF(AND($E61&gt;=AP$10,$E61&lt;=AP$12),$Q61*DAY($E61)/AP$13,0))),2)</f>
        <v>16250</v>
      </c>
      <c r="AQ61" s="64">
        <f>ROUND(IF(AND($D61&lt;AQ$10,$E61&gt;AQ$12),$Q61,IF(AND($D61&gt;=AQ$10,$D61&lt;=AQ$12),$Q61*(AQ$13+1-DAY($D61))/AQ$13,IF(AND($E61&gt;=AQ$10,$E61&lt;=AQ$12),$Q61*DAY($E61)/AQ$13,0))),2)</f>
        <v>16250</v>
      </c>
      <c r="AR61" s="64">
        <f>ROUND(IF(AND($D61&lt;AR$10,$E61&gt;AR$12),$Q61,IF(AND($D61&gt;=AR$10,$D61&lt;=AR$12),$Q61*(AR$13+1-DAY($D61))/AR$13,IF(AND($E61&gt;=AR$10,$E61&lt;=AR$12),$Q61*DAY($E61)/AR$13,0))),2)</f>
        <v>16250</v>
      </c>
      <c r="AS61" s="64">
        <f>ROUND(IF(AND($D61&lt;AS$10,$E61&gt;AS$12),$Q61,IF(AND($D61&gt;=AS$10,$D61&lt;=AS$12),$Q61*(AS$13+1-DAY($D61))/AS$13,IF(AND($E61&gt;=AS$10,$E61&lt;=AS$12),$Q61*DAY($E61)/AS$13,0))),2)</f>
        <v>16250</v>
      </c>
      <c r="AT61" s="64">
        <f>ROUND(IF(AND($D61&lt;AT$10,$E61&gt;AT$12),$Q61,IF(AND($D61&gt;=AT$10,$D61&lt;=AT$12),$Q61*(AT$13+1-DAY($D61))/AT$13,IF(AND($E61&gt;=AT$10,$E61&lt;=AT$12),$Q61*DAY($E61)/AT$13,0))),2)</f>
        <v>16250</v>
      </c>
      <c r="AU61" s="64">
        <f>ROUND(IF(AND($D61&lt;AU$10,$E61&gt;AU$12),$Q61,IF(AND($D61&gt;=AU$10,$D61&lt;=AU$12),$Q61*(AU$13+1-DAY($D61))/AU$13,IF(AND($E61&gt;=AU$10,$E61&lt;=AU$12),$Q61*DAY($E61)/AU$13,0))),2)</f>
        <v>16250</v>
      </c>
      <c r="AV61" s="64">
        <f>ROUND(IF(AND($D61&lt;AV$10,$E61&gt;AV$12),$Q61,IF(AND($D61&gt;=AV$10,$D61&lt;=AV$12),$Q61*(AV$13+1-DAY($D61))/AV$13,IF(AND($E61&gt;=AV$10,$E61&lt;=AV$12),$Q61*DAY($E61)/AV$13,0))),2)</f>
        <v>16250</v>
      </c>
      <c r="AW61" s="64">
        <f>ROUND(IF(AND($D61&lt;AW$10,$E61&gt;AW$12),$Q61,IF(AND($D61&gt;=AW$10,$D61&lt;=AW$12),$Q61*(AW$13+1-DAY($D61))/AW$13,IF(AND($E61&gt;=AW$10,$E61&lt;=AW$12),$Q61*DAY($E61)/AW$13,0))),2)</f>
        <v>16250</v>
      </c>
      <c r="AX61" s="64">
        <f>ROUND(IF(AND($D61&lt;AX$10,$E61&gt;AX$12),$Q61,IF(AND($D61&gt;=AX$10,$D61&lt;=AX$12),$Q61*(AX$13+1-DAY($D61))/AX$13,IF(AND($E61&gt;=AX$10,$E61&lt;=AX$12),$Q61*DAY($E61)/AX$13,0))),2)</f>
        <v>16250</v>
      </c>
      <c r="AY61" s="64">
        <f>ROUND(IF(AND($D61&lt;AY$10,$E61&gt;AY$12),$Q61,IF(AND($D61&gt;=AY$10,$D61&lt;=AY$12),$Q61*(AY$13+1-DAY($D61))/AY$13,IF(AND($E61&gt;=AY$10,$E61&lt;=AY$12),$Q61*DAY($E61)/AY$13,0))),2)</f>
        <v>16250</v>
      </c>
      <c r="AZ61" s="64">
        <f>ROUND(IF(AND($D61&lt;AZ$10,$E61&gt;AZ$12),$Q61,IF(AND($D61&gt;=AZ$10,$D61&lt;=AZ$12),$Q61*(AZ$13+1-DAY($D61))/AZ$13,IF(AND($E61&gt;=AZ$10,$E61&lt;=AZ$12),$Q61*DAY($E61)/AZ$13,0))),2)</f>
        <v>16250</v>
      </c>
      <c r="BA61" s="64">
        <f>ROUND(IF(AND($D61&lt;BA$10,$E61&gt;BA$12),$Q61,IF(AND($D61&gt;=BA$10,$D61&lt;=BA$12),$Q61*(BA$13+1-DAY($D61))/BA$13,IF(AND($E61&gt;=BA$10,$E61&lt;=BA$12),$Q61*DAY($E61)/BA$13,0))),2)</f>
        <v>16250</v>
      </c>
      <c r="BB61" s="64">
        <f>ROUND(IF(AND($D61&lt;BB$10,$E61&gt;BB$12),$Q61,IF(AND($D61&gt;=BB$10,$D61&lt;=BB$12),$Q61*(BB$13+1-DAY($D61))/BB$13,IF(AND($E61&gt;=BB$10,$E61&lt;=BB$12),$Q61*DAY($E61)/BB$13,0))),2)</f>
        <v>16250</v>
      </c>
      <c r="BC61" s="108"/>
      <c r="BD61" s="64">
        <f t="shared" si="112"/>
        <v>3145.16</v>
      </c>
      <c r="BE61" s="64">
        <f t="shared" si="112"/>
        <v>48750</v>
      </c>
      <c r="BF61" s="64">
        <f t="shared" si="112"/>
        <v>48750</v>
      </c>
      <c r="BG61" s="64">
        <f t="shared" si="112"/>
        <v>48750</v>
      </c>
      <c r="BH61" s="64">
        <f t="shared" si="112"/>
        <v>48750</v>
      </c>
      <c r="BI61" s="64">
        <f t="shared" si="112"/>
        <v>48750</v>
      </c>
      <c r="BJ61" s="64">
        <f t="shared" si="112"/>
        <v>48750</v>
      </c>
      <c r="BK61" s="64">
        <f t="shared" si="112"/>
        <v>48750</v>
      </c>
      <c r="BL61" s="64">
        <f t="shared" si="112"/>
        <v>48750</v>
      </c>
      <c r="BM61" s="64">
        <f t="shared" si="112"/>
        <v>48750</v>
      </c>
      <c r="BN61" s="64">
        <f t="shared" si="112"/>
        <v>48750</v>
      </c>
      <c r="BO61" s="64">
        <f t="shared" si="112"/>
        <v>48750</v>
      </c>
      <c r="BP61" s="65"/>
      <c r="BQ61" s="79">
        <f t="shared" si="34"/>
        <v>0</v>
      </c>
      <c r="BR61" s="79">
        <f t="shared" si="35"/>
        <v>0</v>
      </c>
      <c r="BS61" s="79">
        <f t="shared" si="36"/>
        <v>0.19354830769230769</v>
      </c>
      <c r="BT61" s="79">
        <f t="shared" si="37"/>
        <v>1</v>
      </c>
      <c r="BU61" s="79">
        <f t="shared" si="38"/>
        <v>1</v>
      </c>
      <c r="BV61" s="79">
        <f t="shared" si="39"/>
        <v>1</v>
      </c>
      <c r="BW61" s="79">
        <f t="shared" si="40"/>
        <v>1</v>
      </c>
      <c r="BX61" s="79">
        <f t="shared" si="41"/>
        <v>1</v>
      </c>
      <c r="BY61" s="79">
        <f t="shared" si="42"/>
        <v>1</v>
      </c>
      <c r="BZ61" s="79">
        <f t="shared" si="43"/>
        <v>1</v>
      </c>
      <c r="CA61" s="79">
        <f t="shared" si="44"/>
        <v>1</v>
      </c>
      <c r="CB61" s="79">
        <f t="shared" si="45"/>
        <v>1</v>
      </c>
      <c r="CC61" s="79">
        <f t="shared" si="46"/>
        <v>1</v>
      </c>
      <c r="CD61" s="79">
        <f t="shared" si="47"/>
        <v>1</v>
      </c>
      <c r="CE61" s="79">
        <f t="shared" si="48"/>
        <v>1</v>
      </c>
      <c r="CF61" s="79">
        <f t="shared" si="49"/>
        <v>1</v>
      </c>
      <c r="CG61" s="79">
        <f t="shared" si="50"/>
        <v>1</v>
      </c>
      <c r="CH61" s="79">
        <f t="shared" si="51"/>
        <v>1</v>
      </c>
      <c r="CI61" s="79">
        <f t="shared" si="52"/>
        <v>1</v>
      </c>
      <c r="CJ61" s="79">
        <f t="shared" si="53"/>
        <v>1</v>
      </c>
      <c r="CK61" s="79">
        <f t="shared" si="54"/>
        <v>1</v>
      </c>
      <c r="CL61" s="79">
        <f t="shared" si="55"/>
        <v>1</v>
      </c>
      <c r="CM61" s="79">
        <f t="shared" si="56"/>
        <v>1</v>
      </c>
      <c r="CN61" s="79">
        <f t="shared" si="57"/>
        <v>1</v>
      </c>
      <c r="CO61" s="79">
        <f t="shared" si="58"/>
        <v>1</v>
      </c>
      <c r="CP61" s="79">
        <f t="shared" si="59"/>
        <v>1</v>
      </c>
      <c r="CQ61" s="79">
        <f t="shared" si="60"/>
        <v>1</v>
      </c>
      <c r="CR61" s="79">
        <f t="shared" si="61"/>
        <v>1</v>
      </c>
      <c r="CS61" s="79">
        <f t="shared" si="62"/>
        <v>1</v>
      </c>
      <c r="CT61" s="79">
        <f t="shared" si="63"/>
        <v>1</v>
      </c>
      <c r="CU61" s="79">
        <f t="shared" si="64"/>
        <v>1</v>
      </c>
      <c r="CV61" s="79">
        <f t="shared" si="65"/>
        <v>1</v>
      </c>
      <c r="CW61" s="79">
        <f t="shared" si="66"/>
        <v>1</v>
      </c>
      <c r="CX61" s="79">
        <f t="shared" si="67"/>
        <v>1</v>
      </c>
      <c r="CY61" s="79">
        <f t="shared" si="68"/>
        <v>1</v>
      </c>
      <c r="CZ61" s="79">
        <f t="shared" si="69"/>
        <v>1</v>
      </c>
      <c r="DB61" s="83">
        <f t="shared" si="70"/>
        <v>0.19354830769230769</v>
      </c>
      <c r="DC61" s="83">
        <f t="shared" si="71"/>
        <v>1</v>
      </c>
      <c r="DD61" s="83">
        <f t="shared" si="72"/>
        <v>1</v>
      </c>
      <c r="DE61" s="83">
        <f t="shared" si="73"/>
        <v>1</v>
      </c>
      <c r="DF61" s="83">
        <f t="shared" si="74"/>
        <v>1</v>
      </c>
      <c r="DG61" s="83">
        <f t="shared" si="75"/>
        <v>1</v>
      </c>
      <c r="DH61" s="83">
        <f t="shared" si="76"/>
        <v>1</v>
      </c>
      <c r="DI61" s="83">
        <f t="shared" si="77"/>
        <v>1</v>
      </c>
      <c r="DJ61" s="83">
        <f t="shared" si="78"/>
        <v>1</v>
      </c>
      <c r="DK61" s="83">
        <f t="shared" si="79"/>
        <v>1</v>
      </c>
      <c r="DL61" s="83">
        <f t="shared" si="80"/>
        <v>1</v>
      </c>
      <c r="DM61" s="83">
        <f t="shared" si="81"/>
        <v>1</v>
      </c>
      <c r="DO61" s="83">
        <f t="shared" si="111"/>
        <v>1</v>
      </c>
      <c r="DP61" s="83">
        <f t="shared" si="20"/>
        <v>1</v>
      </c>
      <c r="DQ61" s="83">
        <f t="shared" si="21"/>
        <v>1</v>
      </c>
      <c r="DR61" s="83">
        <f t="shared" si="22"/>
        <v>1</v>
      </c>
      <c r="DS61" s="83">
        <f t="shared" si="23"/>
        <v>1</v>
      </c>
      <c r="DT61" s="83">
        <f t="shared" si="24"/>
        <v>1</v>
      </c>
      <c r="DU61" s="83">
        <f t="shared" si="25"/>
        <v>1</v>
      </c>
      <c r="DV61" s="83">
        <f t="shared" si="26"/>
        <v>1</v>
      </c>
      <c r="DW61" s="83">
        <f t="shared" si="27"/>
        <v>1</v>
      </c>
      <c r="DX61" s="83">
        <f t="shared" si="28"/>
        <v>1</v>
      </c>
      <c r="DY61" s="83">
        <f t="shared" si="29"/>
        <v>1</v>
      </c>
      <c r="DZ61" s="83">
        <f t="shared" si="30"/>
        <v>1</v>
      </c>
      <c r="EB61" s="115"/>
      <c r="EC61" s="36">
        <f t="shared" si="82"/>
        <v>0</v>
      </c>
      <c r="ED61" s="36">
        <f t="shared" si="95"/>
        <v>0</v>
      </c>
      <c r="EE61" s="36">
        <f t="shared" si="96"/>
        <v>0</v>
      </c>
      <c r="EF61" s="36">
        <f t="shared" si="97"/>
        <v>0</v>
      </c>
      <c r="EG61" s="36">
        <f t="shared" si="98"/>
        <v>0</v>
      </c>
      <c r="EH61" s="36">
        <f t="shared" si="99"/>
        <v>0</v>
      </c>
      <c r="EI61" s="36">
        <f t="shared" si="100"/>
        <v>0</v>
      </c>
      <c r="EJ61" s="36">
        <f t="shared" si="101"/>
        <v>0</v>
      </c>
      <c r="EK61" s="36">
        <f t="shared" si="102"/>
        <v>0</v>
      </c>
      <c r="EL61" s="36">
        <f t="shared" si="103"/>
        <v>0</v>
      </c>
      <c r="EM61" s="36">
        <f t="shared" si="104"/>
        <v>0</v>
      </c>
      <c r="EO61" s="115"/>
      <c r="EP61" s="36">
        <f t="shared" si="83"/>
        <v>0</v>
      </c>
      <c r="EQ61" s="36">
        <f t="shared" si="84"/>
        <v>0</v>
      </c>
      <c r="ER61" s="36">
        <f t="shared" si="85"/>
        <v>0</v>
      </c>
      <c r="ES61" s="36">
        <f t="shared" si="86"/>
        <v>0</v>
      </c>
      <c r="ET61" s="36">
        <f t="shared" si="87"/>
        <v>0</v>
      </c>
      <c r="EU61" s="36">
        <f t="shared" si="88"/>
        <v>0</v>
      </c>
      <c r="EV61" s="36">
        <f t="shared" si="89"/>
        <v>0</v>
      </c>
      <c r="EW61" s="36">
        <f t="shared" si="90"/>
        <v>0</v>
      </c>
      <c r="EX61" s="36">
        <f t="shared" si="91"/>
        <v>0</v>
      </c>
      <c r="EY61" s="36">
        <f t="shared" si="92"/>
        <v>0</v>
      </c>
      <c r="EZ61" s="36">
        <f t="shared" si="93"/>
        <v>0</v>
      </c>
    </row>
    <row r="62" spans="1:156" s="36" customFormat="1" ht="16" x14ac:dyDescent="0.2">
      <c r="A62" s="50"/>
      <c r="B62" s="56" t="s">
        <v>37</v>
      </c>
      <c r="C62" s="49" t="s">
        <v>94</v>
      </c>
      <c r="D62" s="57">
        <v>45743</v>
      </c>
      <c r="E62" s="57">
        <v>51500</v>
      </c>
      <c r="F62" s="58">
        <v>75000</v>
      </c>
      <c r="G62" s="56" t="s">
        <v>97</v>
      </c>
      <c r="H62" s="59">
        <v>825</v>
      </c>
      <c r="I62" s="59" t="s">
        <v>15</v>
      </c>
      <c r="J62" s="60">
        <v>0.2</v>
      </c>
      <c r="K62" s="60">
        <v>0.1</v>
      </c>
      <c r="L62" s="61"/>
      <c r="M62" s="62">
        <f t="shared" si="107"/>
        <v>1</v>
      </c>
      <c r="N62" s="63">
        <f t="shared" si="108"/>
        <v>6250</v>
      </c>
      <c r="O62" s="63">
        <f t="shared" si="109"/>
        <v>625</v>
      </c>
      <c r="P62" s="63">
        <f t="shared" si="110"/>
        <v>1250</v>
      </c>
      <c r="Q62" s="63">
        <f t="shared" si="33"/>
        <v>8125</v>
      </c>
      <c r="R62" s="111"/>
      <c r="S62" s="64">
        <f>ROUND(IF(AND($D62&lt;S$10,$E62&gt;S$12),$Q62,IF(AND($D62&gt;=S$10,$D62&lt;=S$12),$Q62*(S$13+1-DAY($D62))/S$13,IF(AND($E62&gt;=S$10,$E62&lt;=S$12),$Q62*DAY($E62)/S$13,0))),2)</f>
        <v>0</v>
      </c>
      <c r="T62" s="64">
        <f>ROUND(IF(AND($D62&lt;T$10,$E62&gt;T$12),$Q62,IF(AND($D62&gt;=T$10,$D62&lt;=T$12),$Q62*(T$13+1-DAY($D62))/T$13,IF(AND($E62&gt;=T$10,$E62&lt;=T$12),$Q62*DAY($E62)/T$13,0))),2)</f>
        <v>0</v>
      </c>
      <c r="U62" s="64">
        <f>ROUND(IF(AND($D62&lt;U$10,$E62&gt;U$12),$Q62,IF(AND($D62&gt;=U$10,$D62&lt;=U$12),$Q62*(U$13+1-DAY($D62))/U$13,IF(AND($E62&gt;=U$10,$E62&lt;=U$12),$Q62*DAY($E62)/U$13,0))),2)</f>
        <v>1310.48</v>
      </c>
      <c r="V62" s="64">
        <f>ROUND(IF(AND($D62&lt;V$10,$E62&gt;V$12),$Q62,IF(AND($D62&gt;=V$10,$D62&lt;=V$12),$Q62*(V$13+1-DAY($D62))/V$13,IF(AND($E62&gt;=V$10,$E62&lt;=V$12),$Q62*DAY($E62)/V$13,0))),2)</f>
        <v>8125</v>
      </c>
      <c r="W62" s="64">
        <f>ROUND(IF(AND($D62&lt;W$10,$E62&gt;W$12),$Q62,IF(AND($D62&gt;=W$10,$D62&lt;=W$12),$Q62*(W$13+1-DAY($D62))/W$13,IF(AND($E62&gt;=W$10,$E62&lt;=W$12),$Q62*DAY($E62)/W$13,0))),2)</f>
        <v>8125</v>
      </c>
      <c r="X62" s="64">
        <f>ROUND(IF(AND($D62&lt;X$10,$E62&gt;X$12),$Q62,IF(AND($D62&gt;=X$10,$D62&lt;=X$12),$Q62*(X$13+1-DAY($D62))/X$13,IF(AND($E62&gt;=X$10,$E62&lt;=X$12),$Q62*DAY($E62)/X$13,0))),2)</f>
        <v>8125</v>
      </c>
      <c r="Y62" s="64">
        <f>ROUND(IF(AND($D62&lt;Y$10,$E62&gt;Y$12),$Q62,IF(AND($D62&gt;=Y$10,$D62&lt;=Y$12),$Q62*(Y$13+1-DAY($D62))/Y$13,IF(AND($E62&gt;=Y$10,$E62&lt;=Y$12),$Q62*DAY($E62)/Y$13,0))),2)</f>
        <v>8125</v>
      </c>
      <c r="Z62" s="64">
        <f>ROUND(IF(AND($D62&lt;Z$10,$E62&gt;Z$12),$Q62,IF(AND($D62&gt;=Z$10,$D62&lt;=Z$12),$Q62*(Z$13+1-DAY($D62))/Z$13,IF(AND($E62&gt;=Z$10,$E62&lt;=Z$12),$Q62*DAY($E62)/Z$13,0))),2)</f>
        <v>8125</v>
      </c>
      <c r="AA62" s="64">
        <f>ROUND(IF(AND($D62&lt;AA$10,$E62&gt;AA$12),$Q62,IF(AND($D62&gt;=AA$10,$D62&lt;=AA$12),$Q62*(AA$13+1-DAY($D62))/AA$13,IF(AND($E62&gt;=AA$10,$E62&lt;=AA$12),$Q62*DAY($E62)/AA$13,0))),2)</f>
        <v>8125</v>
      </c>
      <c r="AB62" s="64">
        <f>ROUND(IF(AND($D62&lt;AB$10,$E62&gt;AB$12),$Q62,IF(AND($D62&gt;=AB$10,$D62&lt;=AB$12),$Q62*(AB$13+1-DAY($D62))/AB$13,IF(AND($E62&gt;=AB$10,$E62&lt;=AB$12),$Q62*DAY($E62)/AB$13,0))),2)</f>
        <v>8125</v>
      </c>
      <c r="AC62" s="64">
        <f>ROUND(IF(AND($D62&lt;AC$10,$E62&gt;AC$12),$Q62,IF(AND($D62&gt;=AC$10,$D62&lt;=AC$12),$Q62*(AC$13+1-DAY($D62))/AC$13,IF(AND($E62&gt;=AC$10,$E62&lt;=AC$12),$Q62*DAY($E62)/AC$13,0))),2)</f>
        <v>8125</v>
      </c>
      <c r="AD62" s="64">
        <f>ROUND(IF(AND($D62&lt;AD$10,$E62&gt;AD$12),$Q62,IF(AND($D62&gt;=AD$10,$D62&lt;=AD$12),$Q62*(AD$13+1-DAY($D62))/AD$13,IF(AND($E62&gt;=AD$10,$E62&lt;=AD$12),$Q62*DAY($E62)/AD$13,0))),2)</f>
        <v>8125</v>
      </c>
      <c r="AE62" s="64">
        <f>ROUND(IF(AND($D62&lt;AE$10,$E62&gt;AE$12),$Q62,IF(AND($D62&gt;=AE$10,$D62&lt;=AE$12),$Q62*(AE$13+1-DAY($D62))/AE$13,IF(AND($E62&gt;=AE$10,$E62&lt;=AE$12),$Q62*DAY($E62)/AE$13,0))),2)</f>
        <v>8125</v>
      </c>
      <c r="AF62" s="64">
        <f>ROUND(IF(AND($D62&lt;AF$10,$E62&gt;AF$12),$Q62,IF(AND($D62&gt;=AF$10,$D62&lt;=AF$12),$Q62*(AF$13+1-DAY($D62))/AF$13,IF(AND($E62&gt;=AF$10,$E62&lt;=AF$12),$Q62*DAY($E62)/AF$13,0))),2)</f>
        <v>8125</v>
      </c>
      <c r="AG62" s="64">
        <f>ROUND(IF(AND($D62&lt;AG$10,$E62&gt;AG$12),$Q62,IF(AND($D62&gt;=AG$10,$D62&lt;=AG$12),$Q62*(AG$13+1-DAY($D62))/AG$13,IF(AND($E62&gt;=AG$10,$E62&lt;=AG$12),$Q62*DAY($E62)/AG$13,0))),2)</f>
        <v>8125</v>
      </c>
      <c r="AH62" s="64">
        <f>ROUND(IF(AND($D62&lt;AH$10,$E62&gt;AH$12),$Q62,IF(AND($D62&gt;=AH$10,$D62&lt;=AH$12),$Q62*(AH$13+1-DAY($D62))/AH$13,IF(AND($E62&gt;=AH$10,$E62&lt;=AH$12),$Q62*DAY($E62)/AH$13,0))),2)</f>
        <v>8125</v>
      </c>
      <c r="AI62" s="64">
        <f>ROUND(IF(AND($D62&lt;AI$10,$E62&gt;AI$12),$Q62,IF(AND($D62&gt;=AI$10,$D62&lt;=AI$12),$Q62*(AI$13+1-DAY($D62))/AI$13,IF(AND($E62&gt;=AI$10,$E62&lt;=AI$12),$Q62*DAY($E62)/AI$13,0))),2)</f>
        <v>8125</v>
      </c>
      <c r="AJ62" s="64">
        <f>ROUND(IF(AND($D62&lt;AJ$10,$E62&gt;AJ$12),$Q62,IF(AND($D62&gt;=AJ$10,$D62&lt;=AJ$12),$Q62*(AJ$13+1-DAY($D62))/AJ$13,IF(AND($E62&gt;=AJ$10,$E62&lt;=AJ$12),$Q62*DAY($E62)/AJ$13,0))),2)</f>
        <v>8125</v>
      </c>
      <c r="AK62" s="64">
        <f>ROUND(IF(AND($D62&lt;AK$10,$E62&gt;AK$12),$Q62,IF(AND($D62&gt;=AK$10,$D62&lt;=AK$12),$Q62*(AK$13+1-DAY($D62))/AK$13,IF(AND($E62&gt;=AK$10,$E62&lt;=AK$12),$Q62*DAY($E62)/AK$13,0))),2)</f>
        <v>8125</v>
      </c>
      <c r="AL62" s="64">
        <f>ROUND(IF(AND($D62&lt;AL$10,$E62&gt;AL$12),$Q62,IF(AND($D62&gt;=AL$10,$D62&lt;=AL$12),$Q62*(AL$13+1-DAY($D62))/AL$13,IF(AND($E62&gt;=AL$10,$E62&lt;=AL$12),$Q62*DAY($E62)/AL$13,0))),2)</f>
        <v>8125</v>
      </c>
      <c r="AM62" s="64">
        <f>ROUND(IF(AND($D62&lt;AM$10,$E62&gt;AM$12),$Q62,IF(AND($D62&gt;=AM$10,$D62&lt;=AM$12),$Q62*(AM$13+1-DAY($D62))/AM$13,IF(AND($E62&gt;=AM$10,$E62&lt;=AM$12),$Q62*DAY($E62)/AM$13,0))),2)</f>
        <v>8125</v>
      </c>
      <c r="AN62" s="64">
        <f>ROUND(IF(AND($D62&lt;AN$10,$E62&gt;AN$12),$Q62,IF(AND($D62&gt;=AN$10,$D62&lt;=AN$12),$Q62*(AN$13+1-DAY($D62))/AN$13,IF(AND($E62&gt;=AN$10,$E62&lt;=AN$12),$Q62*DAY($E62)/AN$13,0))),2)</f>
        <v>8125</v>
      </c>
      <c r="AO62" s="64">
        <f>ROUND(IF(AND($D62&lt;AO$10,$E62&gt;AO$12),$Q62,IF(AND($D62&gt;=AO$10,$D62&lt;=AO$12),$Q62*(AO$13+1-DAY($D62))/AO$13,IF(AND($E62&gt;=AO$10,$E62&lt;=AO$12),$Q62*DAY($E62)/AO$13,0))),2)</f>
        <v>8125</v>
      </c>
      <c r="AP62" s="64">
        <f>ROUND(IF(AND($D62&lt;AP$10,$E62&gt;AP$12),$Q62,IF(AND($D62&gt;=AP$10,$D62&lt;=AP$12),$Q62*(AP$13+1-DAY($D62))/AP$13,IF(AND($E62&gt;=AP$10,$E62&lt;=AP$12),$Q62*DAY($E62)/AP$13,0))),2)</f>
        <v>8125</v>
      </c>
      <c r="AQ62" s="64">
        <f>ROUND(IF(AND($D62&lt;AQ$10,$E62&gt;AQ$12),$Q62,IF(AND($D62&gt;=AQ$10,$D62&lt;=AQ$12),$Q62*(AQ$13+1-DAY($D62))/AQ$13,IF(AND($E62&gt;=AQ$10,$E62&lt;=AQ$12),$Q62*DAY($E62)/AQ$13,0))),2)</f>
        <v>8125</v>
      </c>
      <c r="AR62" s="64">
        <f>ROUND(IF(AND($D62&lt;AR$10,$E62&gt;AR$12),$Q62,IF(AND($D62&gt;=AR$10,$D62&lt;=AR$12),$Q62*(AR$13+1-DAY($D62))/AR$13,IF(AND($E62&gt;=AR$10,$E62&lt;=AR$12),$Q62*DAY($E62)/AR$13,0))),2)</f>
        <v>8125</v>
      </c>
      <c r="AS62" s="64">
        <f>ROUND(IF(AND($D62&lt;AS$10,$E62&gt;AS$12),$Q62,IF(AND($D62&gt;=AS$10,$D62&lt;=AS$12),$Q62*(AS$13+1-DAY($D62))/AS$13,IF(AND($E62&gt;=AS$10,$E62&lt;=AS$12),$Q62*DAY($E62)/AS$13,0))),2)</f>
        <v>8125</v>
      </c>
      <c r="AT62" s="64">
        <f>ROUND(IF(AND($D62&lt;AT$10,$E62&gt;AT$12),$Q62,IF(AND($D62&gt;=AT$10,$D62&lt;=AT$12),$Q62*(AT$13+1-DAY($D62))/AT$13,IF(AND($E62&gt;=AT$10,$E62&lt;=AT$12),$Q62*DAY($E62)/AT$13,0))),2)</f>
        <v>8125</v>
      </c>
      <c r="AU62" s="64">
        <f>ROUND(IF(AND($D62&lt;AU$10,$E62&gt;AU$12),$Q62,IF(AND($D62&gt;=AU$10,$D62&lt;=AU$12),$Q62*(AU$13+1-DAY($D62))/AU$13,IF(AND($E62&gt;=AU$10,$E62&lt;=AU$12),$Q62*DAY($E62)/AU$13,0))),2)</f>
        <v>8125</v>
      </c>
      <c r="AV62" s="64">
        <f>ROUND(IF(AND($D62&lt;AV$10,$E62&gt;AV$12),$Q62,IF(AND($D62&gt;=AV$10,$D62&lt;=AV$12),$Q62*(AV$13+1-DAY($D62))/AV$13,IF(AND($E62&gt;=AV$10,$E62&lt;=AV$12),$Q62*DAY($E62)/AV$13,0))),2)</f>
        <v>8125</v>
      </c>
      <c r="AW62" s="64">
        <f>ROUND(IF(AND($D62&lt;AW$10,$E62&gt;AW$12),$Q62,IF(AND($D62&gt;=AW$10,$D62&lt;=AW$12),$Q62*(AW$13+1-DAY($D62))/AW$13,IF(AND($E62&gt;=AW$10,$E62&lt;=AW$12),$Q62*DAY($E62)/AW$13,0))),2)</f>
        <v>8125</v>
      </c>
      <c r="AX62" s="64">
        <f>ROUND(IF(AND($D62&lt;AX$10,$E62&gt;AX$12),$Q62,IF(AND($D62&gt;=AX$10,$D62&lt;=AX$12),$Q62*(AX$13+1-DAY($D62))/AX$13,IF(AND($E62&gt;=AX$10,$E62&lt;=AX$12),$Q62*DAY($E62)/AX$13,0))),2)</f>
        <v>8125</v>
      </c>
      <c r="AY62" s="64">
        <f>ROUND(IF(AND($D62&lt;AY$10,$E62&gt;AY$12),$Q62,IF(AND($D62&gt;=AY$10,$D62&lt;=AY$12),$Q62*(AY$13+1-DAY($D62))/AY$13,IF(AND($E62&gt;=AY$10,$E62&lt;=AY$12),$Q62*DAY($E62)/AY$13,0))),2)</f>
        <v>8125</v>
      </c>
      <c r="AZ62" s="64">
        <f>ROUND(IF(AND($D62&lt;AZ$10,$E62&gt;AZ$12),$Q62,IF(AND($D62&gt;=AZ$10,$D62&lt;=AZ$12),$Q62*(AZ$13+1-DAY($D62))/AZ$13,IF(AND($E62&gt;=AZ$10,$E62&lt;=AZ$12),$Q62*DAY($E62)/AZ$13,0))),2)</f>
        <v>8125</v>
      </c>
      <c r="BA62" s="64">
        <f>ROUND(IF(AND($D62&lt;BA$10,$E62&gt;BA$12),$Q62,IF(AND($D62&gt;=BA$10,$D62&lt;=BA$12),$Q62*(BA$13+1-DAY($D62))/BA$13,IF(AND($E62&gt;=BA$10,$E62&lt;=BA$12),$Q62*DAY($E62)/BA$13,0))),2)</f>
        <v>8125</v>
      </c>
      <c r="BB62" s="64">
        <f>ROUND(IF(AND($D62&lt;BB$10,$E62&gt;BB$12),$Q62,IF(AND($D62&gt;=BB$10,$D62&lt;=BB$12),$Q62*(BB$13+1-DAY($D62))/BB$13,IF(AND($E62&gt;=BB$10,$E62&lt;=BB$12),$Q62*DAY($E62)/BB$13,0))),2)</f>
        <v>8125</v>
      </c>
      <c r="BC62" s="108"/>
      <c r="BD62" s="64">
        <f t="shared" si="112"/>
        <v>1310.48</v>
      </c>
      <c r="BE62" s="64">
        <f t="shared" si="112"/>
        <v>24375</v>
      </c>
      <c r="BF62" s="64">
        <f t="shared" si="112"/>
        <v>24375</v>
      </c>
      <c r="BG62" s="64">
        <f t="shared" si="112"/>
        <v>24375</v>
      </c>
      <c r="BH62" s="64">
        <f t="shared" si="112"/>
        <v>24375</v>
      </c>
      <c r="BI62" s="64">
        <f t="shared" si="112"/>
        <v>24375</v>
      </c>
      <c r="BJ62" s="64">
        <f t="shared" si="112"/>
        <v>24375</v>
      </c>
      <c r="BK62" s="64">
        <f t="shared" si="112"/>
        <v>24375</v>
      </c>
      <c r="BL62" s="64">
        <f t="shared" si="112"/>
        <v>24375</v>
      </c>
      <c r="BM62" s="64">
        <f t="shared" si="112"/>
        <v>24375</v>
      </c>
      <c r="BN62" s="64">
        <f t="shared" si="112"/>
        <v>24375</v>
      </c>
      <c r="BO62" s="64">
        <f t="shared" si="112"/>
        <v>24375</v>
      </c>
      <c r="BP62" s="65"/>
      <c r="BQ62" s="79">
        <f t="shared" si="34"/>
        <v>0</v>
      </c>
      <c r="BR62" s="79">
        <f t="shared" si="35"/>
        <v>0</v>
      </c>
      <c r="BS62" s="79">
        <f t="shared" si="36"/>
        <v>0.16128984615384614</v>
      </c>
      <c r="BT62" s="79">
        <f t="shared" si="37"/>
        <v>1</v>
      </c>
      <c r="BU62" s="79">
        <f t="shared" si="38"/>
        <v>1</v>
      </c>
      <c r="BV62" s="79">
        <f t="shared" si="39"/>
        <v>1</v>
      </c>
      <c r="BW62" s="79">
        <f t="shared" si="40"/>
        <v>1</v>
      </c>
      <c r="BX62" s="79">
        <f t="shared" si="41"/>
        <v>1</v>
      </c>
      <c r="BY62" s="79">
        <f t="shared" si="42"/>
        <v>1</v>
      </c>
      <c r="BZ62" s="79">
        <f t="shared" si="43"/>
        <v>1</v>
      </c>
      <c r="CA62" s="79">
        <f t="shared" si="44"/>
        <v>1</v>
      </c>
      <c r="CB62" s="79">
        <f t="shared" si="45"/>
        <v>1</v>
      </c>
      <c r="CC62" s="79">
        <f t="shared" si="46"/>
        <v>1</v>
      </c>
      <c r="CD62" s="79">
        <f t="shared" si="47"/>
        <v>1</v>
      </c>
      <c r="CE62" s="79">
        <f t="shared" si="48"/>
        <v>1</v>
      </c>
      <c r="CF62" s="79">
        <f t="shared" si="49"/>
        <v>1</v>
      </c>
      <c r="CG62" s="79">
        <f t="shared" si="50"/>
        <v>1</v>
      </c>
      <c r="CH62" s="79">
        <f t="shared" si="51"/>
        <v>1</v>
      </c>
      <c r="CI62" s="79">
        <f t="shared" si="52"/>
        <v>1</v>
      </c>
      <c r="CJ62" s="79">
        <f t="shared" si="53"/>
        <v>1</v>
      </c>
      <c r="CK62" s="79">
        <f t="shared" si="54"/>
        <v>1</v>
      </c>
      <c r="CL62" s="79">
        <f t="shared" si="55"/>
        <v>1</v>
      </c>
      <c r="CM62" s="79">
        <f t="shared" si="56"/>
        <v>1</v>
      </c>
      <c r="CN62" s="79">
        <f t="shared" si="57"/>
        <v>1</v>
      </c>
      <c r="CO62" s="79">
        <f t="shared" si="58"/>
        <v>1</v>
      </c>
      <c r="CP62" s="79">
        <f t="shared" si="59"/>
        <v>1</v>
      </c>
      <c r="CQ62" s="79">
        <f t="shared" si="60"/>
        <v>1</v>
      </c>
      <c r="CR62" s="79">
        <f t="shared" si="61"/>
        <v>1</v>
      </c>
      <c r="CS62" s="79">
        <f t="shared" si="62"/>
        <v>1</v>
      </c>
      <c r="CT62" s="79">
        <f t="shared" si="63"/>
        <v>1</v>
      </c>
      <c r="CU62" s="79">
        <f t="shared" si="64"/>
        <v>1</v>
      </c>
      <c r="CV62" s="79">
        <f t="shared" si="65"/>
        <v>1</v>
      </c>
      <c r="CW62" s="79">
        <f t="shared" si="66"/>
        <v>1</v>
      </c>
      <c r="CX62" s="79">
        <f t="shared" si="67"/>
        <v>1</v>
      </c>
      <c r="CY62" s="79">
        <f t="shared" si="68"/>
        <v>1</v>
      </c>
      <c r="CZ62" s="79">
        <f t="shared" si="69"/>
        <v>1</v>
      </c>
      <c r="DB62" s="83">
        <f t="shared" si="70"/>
        <v>0.16128984615384614</v>
      </c>
      <c r="DC62" s="83">
        <f t="shared" si="71"/>
        <v>1</v>
      </c>
      <c r="DD62" s="83">
        <f t="shared" si="72"/>
        <v>1</v>
      </c>
      <c r="DE62" s="83">
        <f t="shared" si="73"/>
        <v>1</v>
      </c>
      <c r="DF62" s="83">
        <f t="shared" si="74"/>
        <v>1</v>
      </c>
      <c r="DG62" s="83">
        <f t="shared" si="75"/>
        <v>1</v>
      </c>
      <c r="DH62" s="83">
        <f t="shared" si="76"/>
        <v>1</v>
      </c>
      <c r="DI62" s="83">
        <f t="shared" si="77"/>
        <v>1</v>
      </c>
      <c r="DJ62" s="83">
        <f t="shared" si="78"/>
        <v>1</v>
      </c>
      <c r="DK62" s="83">
        <f t="shared" si="79"/>
        <v>1</v>
      </c>
      <c r="DL62" s="83">
        <f t="shared" si="80"/>
        <v>1</v>
      </c>
      <c r="DM62" s="83">
        <f t="shared" si="81"/>
        <v>1</v>
      </c>
      <c r="DO62" s="83">
        <f t="shared" si="111"/>
        <v>1</v>
      </c>
      <c r="DP62" s="83">
        <f t="shared" si="20"/>
        <v>1</v>
      </c>
      <c r="DQ62" s="83">
        <f t="shared" si="21"/>
        <v>1</v>
      </c>
      <c r="DR62" s="83">
        <f t="shared" si="22"/>
        <v>1</v>
      </c>
      <c r="DS62" s="83">
        <f t="shared" si="23"/>
        <v>1</v>
      </c>
      <c r="DT62" s="83">
        <f t="shared" si="24"/>
        <v>1</v>
      </c>
      <c r="DU62" s="83">
        <f t="shared" si="25"/>
        <v>1</v>
      </c>
      <c r="DV62" s="83">
        <f t="shared" si="26"/>
        <v>1</v>
      </c>
      <c r="DW62" s="83">
        <f t="shared" si="27"/>
        <v>1</v>
      </c>
      <c r="DX62" s="83">
        <f t="shared" si="28"/>
        <v>1</v>
      </c>
      <c r="DY62" s="83">
        <f t="shared" si="29"/>
        <v>1</v>
      </c>
      <c r="DZ62" s="83">
        <f t="shared" si="30"/>
        <v>1</v>
      </c>
      <c r="EB62" s="115"/>
      <c r="EC62" s="36">
        <f t="shared" si="82"/>
        <v>0</v>
      </c>
      <c r="ED62" s="36">
        <f t="shared" si="95"/>
        <v>0</v>
      </c>
      <c r="EE62" s="36">
        <f t="shared" si="96"/>
        <v>0</v>
      </c>
      <c r="EF62" s="36">
        <f t="shared" si="97"/>
        <v>0</v>
      </c>
      <c r="EG62" s="36">
        <f t="shared" si="98"/>
        <v>0</v>
      </c>
      <c r="EH62" s="36">
        <f t="shared" si="99"/>
        <v>0</v>
      </c>
      <c r="EI62" s="36">
        <f t="shared" si="100"/>
        <v>0</v>
      </c>
      <c r="EJ62" s="36">
        <f t="shared" si="101"/>
        <v>0</v>
      </c>
      <c r="EK62" s="36">
        <f t="shared" si="102"/>
        <v>0</v>
      </c>
      <c r="EL62" s="36">
        <f t="shared" si="103"/>
        <v>0</v>
      </c>
      <c r="EM62" s="36">
        <f t="shared" si="104"/>
        <v>0</v>
      </c>
      <c r="EO62" s="115"/>
      <c r="EP62" s="36">
        <f t="shared" si="83"/>
        <v>0</v>
      </c>
      <c r="EQ62" s="36">
        <f t="shared" si="84"/>
        <v>0</v>
      </c>
      <c r="ER62" s="36">
        <f t="shared" si="85"/>
        <v>0</v>
      </c>
      <c r="ES62" s="36">
        <f t="shared" si="86"/>
        <v>0</v>
      </c>
      <c r="ET62" s="36">
        <f t="shared" si="87"/>
        <v>0</v>
      </c>
      <c r="EU62" s="36">
        <f t="shared" si="88"/>
        <v>0</v>
      </c>
      <c r="EV62" s="36">
        <f t="shared" si="89"/>
        <v>0</v>
      </c>
      <c r="EW62" s="36">
        <f t="shared" si="90"/>
        <v>0</v>
      </c>
      <c r="EX62" s="36">
        <f t="shared" si="91"/>
        <v>0</v>
      </c>
      <c r="EY62" s="36">
        <f t="shared" si="92"/>
        <v>0</v>
      </c>
      <c r="EZ62" s="36">
        <f t="shared" si="93"/>
        <v>0</v>
      </c>
    </row>
    <row r="63" spans="1:156" s="36" customFormat="1" ht="16" x14ac:dyDescent="0.2">
      <c r="A63" s="50"/>
      <c r="B63" s="56" t="s">
        <v>19</v>
      </c>
      <c r="C63" s="49" t="s">
        <v>16</v>
      </c>
      <c r="D63" s="57">
        <v>45744</v>
      </c>
      <c r="E63" s="57">
        <v>51500</v>
      </c>
      <c r="F63" s="58">
        <v>100000</v>
      </c>
      <c r="G63" s="56" t="s">
        <v>90</v>
      </c>
      <c r="H63" s="59">
        <v>210</v>
      </c>
      <c r="I63" s="59" t="s">
        <v>15</v>
      </c>
      <c r="J63" s="60">
        <v>0.2</v>
      </c>
      <c r="K63" s="60">
        <v>0.1</v>
      </c>
      <c r="L63" s="61"/>
      <c r="M63" s="62">
        <f t="shared" si="107"/>
        <v>1</v>
      </c>
      <c r="N63" s="63">
        <f t="shared" si="108"/>
        <v>8333.3333333333339</v>
      </c>
      <c r="O63" s="63">
        <f t="shared" si="109"/>
        <v>833.33333333333348</v>
      </c>
      <c r="P63" s="63">
        <f t="shared" si="110"/>
        <v>1666.666666666667</v>
      </c>
      <c r="Q63" s="63">
        <f t="shared" si="33"/>
        <v>10833.33</v>
      </c>
      <c r="R63" s="111"/>
      <c r="S63" s="64">
        <f>ROUND(IF(AND($D63&lt;S$10,$E63&gt;S$12),$Q63,IF(AND($D63&gt;=S$10,$D63&lt;=S$12),$Q63*(S$13+1-DAY($D63))/S$13,IF(AND($E63&gt;=S$10,$E63&lt;=S$12),$Q63*DAY($E63)/S$13,0))),2)</f>
        <v>0</v>
      </c>
      <c r="T63" s="64">
        <f>ROUND(IF(AND($D63&lt;T$10,$E63&gt;T$12),$Q63,IF(AND($D63&gt;=T$10,$D63&lt;=T$12),$Q63*(T$13+1-DAY($D63))/T$13,IF(AND($E63&gt;=T$10,$E63&lt;=T$12),$Q63*DAY($E63)/T$13,0))),2)</f>
        <v>0</v>
      </c>
      <c r="U63" s="64">
        <f>ROUND(IF(AND($D63&lt;U$10,$E63&gt;U$12),$Q63,IF(AND($D63&gt;=U$10,$D63&lt;=U$12),$Q63*(U$13+1-DAY($D63))/U$13,IF(AND($E63&gt;=U$10,$E63&lt;=U$12),$Q63*DAY($E63)/U$13,0))),2)</f>
        <v>1397.85</v>
      </c>
      <c r="V63" s="64">
        <f>ROUND(IF(AND($D63&lt;V$10,$E63&gt;V$12),$Q63,IF(AND($D63&gt;=V$10,$D63&lt;=V$12),$Q63*(V$13+1-DAY($D63))/V$13,IF(AND($E63&gt;=V$10,$E63&lt;=V$12),$Q63*DAY($E63)/V$13,0))),2)</f>
        <v>10833.33</v>
      </c>
      <c r="W63" s="64">
        <f>ROUND(IF(AND($D63&lt;W$10,$E63&gt;W$12),$Q63,IF(AND($D63&gt;=W$10,$D63&lt;=W$12),$Q63*(W$13+1-DAY($D63))/W$13,IF(AND($E63&gt;=W$10,$E63&lt;=W$12),$Q63*DAY($E63)/W$13,0))),2)</f>
        <v>10833.33</v>
      </c>
      <c r="X63" s="64">
        <f>ROUND(IF(AND($D63&lt;X$10,$E63&gt;X$12),$Q63,IF(AND($D63&gt;=X$10,$D63&lt;=X$12),$Q63*(X$13+1-DAY($D63))/X$13,IF(AND($E63&gt;=X$10,$E63&lt;=X$12),$Q63*DAY($E63)/X$13,0))),2)</f>
        <v>10833.33</v>
      </c>
      <c r="Y63" s="64">
        <f>ROUND(IF(AND($D63&lt;Y$10,$E63&gt;Y$12),$Q63,IF(AND($D63&gt;=Y$10,$D63&lt;=Y$12),$Q63*(Y$13+1-DAY($D63))/Y$13,IF(AND($E63&gt;=Y$10,$E63&lt;=Y$12),$Q63*DAY($E63)/Y$13,0))),2)</f>
        <v>10833.33</v>
      </c>
      <c r="Z63" s="64">
        <f>ROUND(IF(AND($D63&lt;Z$10,$E63&gt;Z$12),$Q63,IF(AND($D63&gt;=Z$10,$D63&lt;=Z$12),$Q63*(Z$13+1-DAY($D63))/Z$13,IF(AND($E63&gt;=Z$10,$E63&lt;=Z$12),$Q63*DAY($E63)/Z$13,0))),2)</f>
        <v>10833.33</v>
      </c>
      <c r="AA63" s="64">
        <f>ROUND(IF(AND($D63&lt;AA$10,$E63&gt;AA$12),$Q63,IF(AND($D63&gt;=AA$10,$D63&lt;=AA$12),$Q63*(AA$13+1-DAY($D63))/AA$13,IF(AND($E63&gt;=AA$10,$E63&lt;=AA$12),$Q63*DAY($E63)/AA$13,0))),2)</f>
        <v>10833.33</v>
      </c>
      <c r="AB63" s="64">
        <f>ROUND(IF(AND($D63&lt;AB$10,$E63&gt;AB$12),$Q63,IF(AND($D63&gt;=AB$10,$D63&lt;=AB$12),$Q63*(AB$13+1-DAY($D63))/AB$13,IF(AND($E63&gt;=AB$10,$E63&lt;=AB$12),$Q63*DAY($E63)/AB$13,0))),2)</f>
        <v>10833.33</v>
      </c>
      <c r="AC63" s="64">
        <f>ROUND(IF(AND($D63&lt;AC$10,$E63&gt;AC$12),$Q63,IF(AND($D63&gt;=AC$10,$D63&lt;=AC$12),$Q63*(AC$13+1-DAY($D63))/AC$13,IF(AND($E63&gt;=AC$10,$E63&lt;=AC$12),$Q63*DAY($E63)/AC$13,0))),2)</f>
        <v>10833.33</v>
      </c>
      <c r="AD63" s="64">
        <f>ROUND(IF(AND($D63&lt;AD$10,$E63&gt;AD$12),$Q63,IF(AND($D63&gt;=AD$10,$D63&lt;=AD$12),$Q63*(AD$13+1-DAY($D63))/AD$13,IF(AND($E63&gt;=AD$10,$E63&lt;=AD$12),$Q63*DAY($E63)/AD$13,0))),2)</f>
        <v>10833.33</v>
      </c>
      <c r="AE63" s="64">
        <f>ROUND(IF(AND($D63&lt;AE$10,$E63&gt;AE$12),$Q63,IF(AND($D63&gt;=AE$10,$D63&lt;=AE$12),$Q63*(AE$13+1-DAY($D63))/AE$13,IF(AND($E63&gt;=AE$10,$E63&lt;=AE$12),$Q63*DAY($E63)/AE$13,0))),2)</f>
        <v>10833.33</v>
      </c>
      <c r="AF63" s="64">
        <f>ROUND(IF(AND($D63&lt;AF$10,$E63&gt;AF$12),$Q63,IF(AND($D63&gt;=AF$10,$D63&lt;=AF$12),$Q63*(AF$13+1-DAY($D63))/AF$13,IF(AND($E63&gt;=AF$10,$E63&lt;=AF$12),$Q63*DAY($E63)/AF$13,0))),2)</f>
        <v>10833.33</v>
      </c>
      <c r="AG63" s="64">
        <f>ROUND(IF(AND($D63&lt;AG$10,$E63&gt;AG$12),$Q63,IF(AND($D63&gt;=AG$10,$D63&lt;=AG$12),$Q63*(AG$13+1-DAY($D63))/AG$13,IF(AND($E63&gt;=AG$10,$E63&lt;=AG$12),$Q63*DAY($E63)/AG$13,0))),2)</f>
        <v>10833.33</v>
      </c>
      <c r="AH63" s="64">
        <f>ROUND(IF(AND($D63&lt;AH$10,$E63&gt;AH$12),$Q63,IF(AND($D63&gt;=AH$10,$D63&lt;=AH$12),$Q63*(AH$13+1-DAY($D63))/AH$13,IF(AND($E63&gt;=AH$10,$E63&lt;=AH$12),$Q63*DAY($E63)/AH$13,0))),2)</f>
        <v>10833.33</v>
      </c>
      <c r="AI63" s="64">
        <f>ROUND(IF(AND($D63&lt;AI$10,$E63&gt;AI$12),$Q63,IF(AND($D63&gt;=AI$10,$D63&lt;=AI$12),$Q63*(AI$13+1-DAY($D63))/AI$13,IF(AND($E63&gt;=AI$10,$E63&lt;=AI$12),$Q63*DAY($E63)/AI$13,0))),2)</f>
        <v>10833.33</v>
      </c>
      <c r="AJ63" s="64">
        <f>ROUND(IF(AND($D63&lt;AJ$10,$E63&gt;AJ$12),$Q63,IF(AND($D63&gt;=AJ$10,$D63&lt;=AJ$12),$Q63*(AJ$13+1-DAY($D63))/AJ$13,IF(AND($E63&gt;=AJ$10,$E63&lt;=AJ$12),$Q63*DAY($E63)/AJ$13,0))),2)</f>
        <v>10833.33</v>
      </c>
      <c r="AK63" s="64">
        <f>ROUND(IF(AND($D63&lt;AK$10,$E63&gt;AK$12),$Q63,IF(AND($D63&gt;=AK$10,$D63&lt;=AK$12),$Q63*(AK$13+1-DAY($D63))/AK$13,IF(AND($E63&gt;=AK$10,$E63&lt;=AK$12),$Q63*DAY($E63)/AK$13,0))),2)</f>
        <v>10833.33</v>
      </c>
      <c r="AL63" s="64">
        <f>ROUND(IF(AND($D63&lt;AL$10,$E63&gt;AL$12),$Q63,IF(AND($D63&gt;=AL$10,$D63&lt;=AL$12),$Q63*(AL$13+1-DAY($D63))/AL$13,IF(AND($E63&gt;=AL$10,$E63&lt;=AL$12),$Q63*DAY($E63)/AL$13,0))),2)</f>
        <v>10833.33</v>
      </c>
      <c r="AM63" s="64">
        <f>ROUND(IF(AND($D63&lt;AM$10,$E63&gt;AM$12),$Q63,IF(AND($D63&gt;=AM$10,$D63&lt;=AM$12),$Q63*(AM$13+1-DAY($D63))/AM$13,IF(AND($E63&gt;=AM$10,$E63&lt;=AM$12),$Q63*DAY($E63)/AM$13,0))),2)</f>
        <v>10833.33</v>
      </c>
      <c r="AN63" s="64">
        <f>ROUND(IF(AND($D63&lt;AN$10,$E63&gt;AN$12),$Q63,IF(AND($D63&gt;=AN$10,$D63&lt;=AN$12),$Q63*(AN$13+1-DAY($D63))/AN$13,IF(AND($E63&gt;=AN$10,$E63&lt;=AN$12),$Q63*DAY($E63)/AN$13,0))),2)</f>
        <v>10833.33</v>
      </c>
      <c r="AO63" s="64">
        <f>ROUND(IF(AND($D63&lt;AO$10,$E63&gt;AO$12),$Q63,IF(AND($D63&gt;=AO$10,$D63&lt;=AO$12),$Q63*(AO$13+1-DAY($D63))/AO$13,IF(AND($E63&gt;=AO$10,$E63&lt;=AO$12),$Q63*DAY($E63)/AO$13,0))),2)</f>
        <v>10833.33</v>
      </c>
      <c r="AP63" s="64">
        <f>ROUND(IF(AND($D63&lt;AP$10,$E63&gt;AP$12),$Q63,IF(AND($D63&gt;=AP$10,$D63&lt;=AP$12),$Q63*(AP$13+1-DAY($D63))/AP$13,IF(AND($E63&gt;=AP$10,$E63&lt;=AP$12),$Q63*DAY($E63)/AP$13,0))),2)</f>
        <v>10833.33</v>
      </c>
      <c r="AQ63" s="64">
        <f>ROUND(IF(AND($D63&lt;AQ$10,$E63&gt;AQ$12),$Q63,IF(AND($D63&gt;=AQ$10,$D63&lt;=AQ$12),$Q63*(AQ$13+1-DAY($D63))/AQ$13,IF(AND($E63&gt;=AQ$10,$E63&lt;=AQ$12),$Q63*DAY($E63)/AQ$13,0))),2)</f>
        <v>10833.33</v>
      </c>
      <c r="AR63" s="64">
        <f>ROUND(IF(AND($D63&lt;AR$10,$E63&gt;AR$12),$Q63,IF(AND($D63&gt;=AR$10,$D63&lt;=AR$12),$Q63*(AR$13+1-DAY($D63))/AR$13,IF(AND($E63&gt;=AR$10,$E63&lt;=AR$12),$Q63*DAY($E63)/AR$13,0))),2)</f>
        <v>10833.33</v>
      </c>
      <c r="AS63" s="64">
        <f>ROUND(IF(AND($D63&lt;AS$10,$E63&gt;AS$12),$Q63,IF(AND($D63&gt;=AS$10,$D63&lt;=AS$12),$Q63*(AS$13+1-DAY($D63))/AS$13,IF(AND($E63&gt;=AS$10,$E63&lt;=AS$12),$Q63*DAY($E63)/AS$13,0))),2)</f>
        <v>10833.33</v>
      </c>
      <c r="AT63" s="64">
        <f>ROUND(IF(AND($D63&lt;AT$10,$E63&gt;AT$12),$Q63,IF(AND($D63&gt;=AT$10,$D63&lt;=AT$12),$Q63*(AT$13+1-DAY($D63))/AT$13,IF(AND($E63&gt;=AT$10,$E63&lt;=AT$12),$Q63*DAY($E63)/AT$13,0))),2)</f>
        <v>10833.33</v>
      </c>
      <c r="AU63" s="64">
        <f>ROUND(IF(AND($D63&lt;AU$10,$E63&gt;AU$12),$Q63,IF(AND($D63&gt;=AU$10,$D63&lt;=AU$12),$Q63*(AU$13+1-DAY($D63))/AU$13,IF(AND($E63&gt;=AU$10,$E63&lt;=AU$12),$Q63*DAY($E63)/AU$13,0))),2)</f>
        <v>10833.33</v>
      </c>
      <c r="AV63" s="64">
        <f>ROUND(IF(AND($D63&lt;AV$10,$E63&gt;AV$12),$Q63,IF(AND($D63&gt;=AV$10,$D63&lt;=AV$12),$Q63*(AV$13+1-DAY($D63))/AV$13,IF(AND($E63&gt;=AV$10,$E63&lt;=AV$12),$Q63*DAY($E63)/AV$13,0))),2)</f>
        <v>10833.33</v>
      </c>
      <c r="AW63" s="64">
        <f>ROUND(IF(AND($D63&lt;AW$10,$E63&gt;AW$12),$Q63,IF(AND($D63&gt;=AW$10,$D63&lt;=AW$12),$Q63*(AW$13+1-DAY($D63))/AW$13,IF(AND($E63&gt;=AW$10,$E63&lt;=AW$12),$Q63*DAY($E63)/AW$13,0))),2)</f>
        <v>10833.33</v>
      </c>
      <c r="AX63" s="64">
        <f>ROUND(IF(AND($D63&lt;AX$10,$E63&gt;AX$12),$Q63,IF(AND($D63&gt;=AX$10,$D63&lt;=AX$12),$Q63*(AX$13+1-DAY($D63))/AX$13,IF(AND($E63&gt;=AX$10,$E63&lt;=AX$12),$Q63*DAY($E63)/AX$13,0))),2)</f>
        <v>10833.33</v>
      </c>
      <c r="AY63" s="64">
        <f>ROUND(IF(AND($D63&lt;AY$10,$E63&gt;AY$12),$Q63,IF(AND($D63&gt;=AY$10,$D63&lt;=AY$12),$Q63*(AY$13+1-DAY($D63))/AY$13,IF(AND($E63&gt;=AY$10,$E63&lt;=AY$12),$Q63*DAY($E63)/AY$13,0))),2)</f>
        <v>10833.33</v>
      </c>
      <c r="AZ63" s="64">
        <f>ROUND(IF(AND($D63&lt;AZ$10,$E63&gt;AZ$12),$Q63,IF(AND($D63&gt;=AZ$10,$D63&lt;=AZ$12),$Q63*(AZ$13+1-DAY($D63))/AZ$13,IF(AND($E63&gt;=AZ$10,$E63&lt;=AZ$12),$Q63*DAY($E63)/AZ$13,0))),2)</f>
        <v>10833.33</v>
      </c>
      <c r="BA63" s="64">
        <f>ROUND(IF(AND($D63&lt;BA$10,$E63&gt;BA$12),$Q63,IF(AND($D63&gt;=BA$10,$D63&lt;=BA$12),$Q63*(BA$13+1-DAY($D63))/BA$13,IF(AND($E63&gt;=BA$10,$E63&lt;=BA$12),$Q63*DAY($E63)/BA$13,0))),2)</f>
        <v>10833.33</v>
      </c>
      <c r="BB63" s="64">
        <f>ROUND(IF(AND($D63&lt;BB$10,$E63&gt;BB$12),$Q63,IF(AND($D63&gt;=BB$10,$D63&lt;=BB$12),$Q63*(BB$13+1-DAY($D63))/BB$13,IF(AND($E63&gt;=BB$10,$E63&lt;=BB$12),$Q63*DAY($E63)/BB$13,0))),2)</f>
        <v>10833.33</v>
      </c>
      <c r="BC63" s="108"/>
      <c r="BD63" s="64">
        <f t="shared" si="112"/>
        <v>1397.85</v>
      </c>
      <c r="BE63" s="64">
        <f t="shared" si="112"/>
        <v>32499.989999999998</v>
      </c>
      <c r="BF63" s="64">
        <f t="shared" si="112"/>
        <v>32499.989999999998</v>
      </c>
      <c r="BG63" s="64">
        <f t="shared" si="112"/>
        <v>32499.989999999998</v>
      </c>
      <c r="BH63" s="64">
        <f t="shared" si="112"/>
        <v>32499.989999999998</v>
      </c>
      <c r="BI63" s="64">
        <f t="shared" si="112"/>
        <v>32499.989999999998</v>
      </c>
      <c r="BJ63" s="64">
        <f t="shared" si="112"/>
        <v>32499.989999999998</v>
      </c>
      <c r="BK63" s="64">
        <f t="shared" si="112"/>
        <v>32499.989999999998</v>
      </c>
      <c r="BL63" s="64">
        <f t="shared" si="112"/>
        <v>32499.989999999998</v>
      </c>
      <c r="BM63" s="64">
        <f t="shared" si="112"/>
        <v>32499.989999999998</v>
      </c>
      <c r="BN63" s="64">
        <f t="shared" si="112"/>
        <v>32499.989999999998</v>
      </c>
      <c r="BO63" s="64">
        <f t="shared" si="112"/>
        <v>32499.989999999998</v>
      </c>
      <c r="BP63" s="65"/>
      <c r="BQ63" s="79">
        <f t="shared" si="34"/>
        <v>0</v>
      </c>
      <c r="BR63" s="79">
        <f t="shared" si="35"/>
        <v>0</v>
      </c>
      <c r="BS63" s="79">
        <f t="shared" si="36"/>
        <v>0.12903234739456843</v>
      </c>
      <c r="BT63" s="79">
        <f t="shared" si="37"/>
        <v>1</v>
      </c>
      <c r="BU63" s="79">
        <f t="shared" si="38"/>
        <v>1</v>
      </c>
      <c r="BV63" s="79">
        <f t="shared" si="39"/>
        <v>1</v>
      </c>
      <c r="BW63" s="79">
        <f t="shared" si="40"/>
        <v>1</v>
      </c>
      <c r="BX63" s="79">
        <f t="shared" si="41"/>
        <v>1</v>
      </c>
      <c r="BY63" s="79">
        <f t="shared" si="42"/>
        <v>1</v>
      </c>
      <c r="BZ63" s="79">
        <f t="shared" si="43"/>
        <v>1</v>
      </c>
      <c r="CA63" s="79">
        <f t="shared" si="44"/>
        <v>1</v>
      </c>
      <c r="CB63" s="79">
        <f t="shared" si="45"/>
        <v>1</v>
      </c>
      <c r="CC63" s="79">
        <f t="shared" si="46"/>
        <v>1</v>
      </c>
      <c r="CD63" s="79">
        <f t="shared" si="47"/>
        <v>1</v>
      </c>
      <c r="CE63" s="79">
        <f t="shared" si="48"/>
        <v>1</v>
      </c>
      <c r="CF63" s="79">
        <f t="shared" si="49"/>
        <v>1</v>
      </c>
      <c r="CG63" s="79">
        <f t="shared" si="50"/>
        <v>1</v>
      </c>
      <c r="CH63" s="79">
        <f t="shared" si="51"/>
        <v>1</v>
      </c>
      <c r="CI63" s="79">
        <f t="shared" si="52"/>
        <v>1</v>
      </c>
      <c r="CJ63" s="79">
        <f t="shared" si="53"/>
        <v>1</v>
      </c>
      <c r="CK63" s="79">
        <f t="shared" si="54"/>
        <v>1</v>
      </c>
      <c r="CL63" s="79">
        <f t="shared" si="55"/>
        <v>1</v>
      </c>
      <c r="CM63" s="79">
        <f t="shared" si="56"/>
        <v>1</v>
      </c>
      <c r="CN63" s="79">
        <f t="shared" si="57"/>
        <v>1</v>
      </c>
      <c r="CO63" s="79">
        <f t="shared" si="58"/>
        <v>1</v>
      </c>
      <c r="CP63" s="79">
        <f t="shared" si="59"/>
        <v>1</v>
      </c>
      <c r="CQ63" s="79">
        <f t="shared" si="60"/>
        <v>1</v>
      </c>
      <c r="CR63" s="79">
        <f t="shared" si="61"/>
        <v>1</v>
      </c>
      <c r="CS63" s="79">
        <f t="shared" si="62"/>
        <v>1</v>
      </c>
      <c r="CT63" s="79">
        <f t="shared" si="63"/>
        <v>1</v>
      </c>
      <c r="CU63" s="79">
        <f t="shared" si="64"/>
        <v>1</v>
      </c>
      <c r="CV63" s="79">
        <f t="shared" si="65"/>
        <v>1</v>
      </c>
      <c r="CW63" s="79">
        <f t="shared" si="66"/>
        <v>1</v>
      </c>
      <c r="CX63" s="79">
        <f t="shared" si="67"/>
        <v>1</v>
      </c>
      <c r="CY63" s="79">
        <f t="shared" si="68"/>
        <v>1</v>
      </c>
      <c r="CZ63" s="79">
        <f t="shared" si="69"/>
        <v>1</v>
      </c>
      <c r="DB63" s="83">
        <f t="shared" si="70"/>
        <v>0.12903234739456843</v>
      </c>
      <c r="DC63" s="83">
        <f t="shared" si="71"/>
        <v>1</v>
      </c>
      <c r="DD63" s="83">
        <f t="shared" si="72"/>
        <v>1</v>
      </c>
      <c r="DE63" s="83">
        <f t="shared" si="73"/>
        <v>1</v>
      </c>
      <c r="DF63" s="83">
        <f t="shared" si="74"/>
        <v>1</v>
      </c>
      <c r="DG63" s="83">
        <f t="shared" si="75"/>
        <v>1</v>
      </c>
      <c r="DH63" s="83">
        <f t="shared" si="76"/>
        <v>1</v>
      </c>
      <c r="DI63" s="83">
        <f t="shared" si="77"/>
        <v>1</v>
      </c>
      <c r="DJ63" s="83">
        <f t="shared" si="78"/>
        <v>1</v>
      </c>
      <c r="DK63" s="83">
        <f t="shared" si="79"/>
        <v>1</v>
      </c>
      <c r="DL63" s="83">
        <f t="shared" si="80"/>
        <v>1</v>
      </c>
      <c r="DM63" s="83">
        <f t="shared" si="81"/>
        <v>1</v>
      </c>
      <c r="DO63" s="83">
        <f t="shared" si="111"/>
        <v>1</v>
      </c>
      <c r="DP63" s="83">
        <f t="shared" si="20"/>
        <v>1</v>
      </c>
      <c r="DQ63" s="83">
        <f t="shared" si="21"/>
        <v>1</v>
      </c>
      <c r="DR63" s="83">
        <f t="shared" si="22"/>
        <v>1</v>
      </c>
      <c r="DS63" s="83">
        <f t="shared" si="23"/>
        <v>1</v>
      </c>
      <c r="DT63" s="83">
        <f t="shared" si="24"/>
        <v>1</v>
      </c>
      <c r="DU63" s="83">
        <f t="shared" si="25"/>
        <v>1</v>
      </c>
      <c r="DV63" s="83">
        <f t="shared" si="26"/>
        <v>1</v>
      </c>
      <c r="DW63" s="83">
        <f t="shared" si="27"/>
        <v>1</v>
      </c>
      <c r="DX63" s="83">
        <f t="shared" si="28"/>
        <v>1</v>
      </c>
      <c r="DY63" s="83">
        <f t="shared" si="29"/>
        <v>1</v>
      </c>
      <c r="DZ63" s="83">
        <f t="shared" si="30"/>
        <v>1</v>
      </c>
      <c r="EB63" s="115"/>
      <c r="EC63" s="36">
        <f t="shared" si="82"/>
        <v>0</v>
      </c>
      <c r="ED63" s="36">
        <f t="shared" si="95"/>
        <v>0</v>
      </c>
      <c r="EE63" s="36">
        <f t="shared" si="96"/>
        <v>0</v>
      </c>
      <c r="EF63" s="36">
        <f t="shared" si="97"/>
        <v>0</v>
      </c>
      <c r="EG63" s="36">
        <f t="shared" si="98"/>
        <v>0</v>
      </c>
      <c r="EH63" s="36">
        <f t="shared" si="99"/>
        <v>0</v>
      </c>
      <c r="EI63" s="36">
        <f t="shared" si="100"/>
        <v>0</v>
      </c>
      <c r="EJ63" s="36">
        <f t="shared" si="101"/>
        <v>0</v>
      </c>
      <c r="EK63" s="36">
        <f t="shared" si="102"/>
        <v>0</v>
      </c>
      <c r="EL63" s="36">
        <f t="shared" si="103"/>
        <v>0</v>
      </c>
      <c r="EM63" s="36">
        <f t="shared" si="104"/>
        <v>0</v>
      </c>
      <c r="EO63" s="115"/>
      <c r="EP63" s="36">
        <f t="shared" si="83"/>
        <v>0</v>
      </c>
      <c r="EQ63" s="36">
        <f t="shared" si="84"/>
        <v>0</v>
      </c>
      <c r="ER63" s="36">
        <f t="shared" si="85"/>
        <v>0</v>
      </c>
      <c r="ES63" s="36">
        <f t="shared" si="86"/>
        <v>0</v>
      </c>
      <c r="ET63" s="36">
        <f t="shared" si="87"/>
        <v>0</v>
      </c>
      <c r="EU63" s="36">
        <f t="shared" si="88"/>
        <v>0</v>
      </c>
      <c r="EV63" s="36">
        <f t="shared" si="89"/>
        <v>0</v>
      </c>
      <c r="EW63" s="36">
        <f t="shared" si="90"/>
        <v>0</v>
      </c>
      <c r="EX63" s="36">
        <f t="shared" si="91"/>
        <v>0</v>
      </c>
      <c r="EY63" s="36">
        <f t="shared" si="92"/>
        <v>0</v>
      </c>
      <c r="EZ63" s="36">
        <f t="shared" si="93"/>
        <v>0</v>
      </c>
    </row>
    <row r="64" spans="1:156" s="36" customFormat="1" ht="16" x14ac:dyDescent="0.2">
      <c r="A64" s="50"/>
      <c r="B64" s="56" t="s">
        <v>58</v>
      </c>
      <c r="C64" s="49" t="s">
        <v>70</v>
      </c>
      <c r="D64" s="57">
        <v>45748</v>
      </c>
      <c r="E64" s="57">
        <v>51500</v>
      </c>
      <c r="F64" s="58">
        <v>115000</v>
      </c>
      <c r="G64" s="56" t="s">
        <v>98</v>
      </c>
      <c r="H64" s="59">
        <v>539</v>
      </c>
      <c r="I64" s="59" t="s">
        <v>15</v>
      </c>
      <c r="J64" s="60">
        <v>0.2</v>
      </c>
      <c r="K64" s="60">
        <v>0.1</v>
      </c>
      <c r="L64" s="61"/>
      <c r="M64" s="62">
        <f t="shared" si="107"/>
        <v>1</v>
      </c>
      <c r="N64" s="63">
        <f t="shared" si="108"/>
        <v>9583.3333333333339</v>
      </c>
      <c r="O64" s="63">
        <f t="shared" si="109"/>
        <v>958.33333333333348</v>
      </c>
      <c r="P64" s="63">
        <f t="shared" si="110"/>
        <v>1916.666666666667</v>
      </c>
      <c r="Q64" s="63">
        <f t="shared" si="33"/>
        <v>12458.33</v>
      </c>
      <c r="R64" s="111"/>
      <c r="S64" s="64">
        <f>ROUND(IF(AND($D64&lt;S$10,$E64&gt;S$12),$Q64,IF(AND($D64&gt;=S$10,$D64&lt;=S$12),$Q64*(S$13+1-DAY($D64))/S$13,IF(AND($E64&gt;=S$10,$E64&lt;=S$12),$Q64*DAY($E64)/S$13,0))),2)</f>
        <v>0</v>
      </c>
      <c r="T64" s="64">
        <f>ROUND(IF(AND($D64&lt;T$10,$E64&gt;T$12),$Q64,IF(AND($D64&gt;=T$10,$D64&lt;=T$12),$Q64*(T$13+1-DAY($D64))/T$13,IF(AND($E64&gt;=T$10,$E64&lt;=T$12),$Q64*DAY($E64)/T$13,0))),2)</f>
        <v>0</v>
      </c>
      <c r="U64" s="64">
        <f>ROUND(IF(AND($D64&lt;U$10,$E64&gt;U$12),$Q64,IF(AND($D64&gt;=U$10,$D64&lt;=U$12),$Q64*(U$13+1-DAY($D64))/U$13,IF(AND($E64&gt;=U$10,$E64&lt;=U$12),$Q64*DAY($E64)/U$13,0))),2)</f>
        <v>0</v>
      </c>
      <c r="V64" s="64">
        <f>ROUND(IF(AND($D64&lt;V$10,$E64&gt;V$12),$Q64,IF(AND($D64&gt;=V$10,$D64&lt;=V$12),$Q64*(V$13+1-DAY($D64))/V$13,IF(AND($E64&gt;=V$10,$E64&lt;=V$12),$Q64*DAY($E64)/V$13,0))),2)</f>
        <v>12458.33</v>
      </c>
      <c r="W64" s="64">
        <f>ROUND(IF(AND($D64&lt;W$10,$E64&gt;W$12),$Q64,IF(AND($D64&gt;=W$10,$D64&lt;=W$12),$Q64*(W$13+1-DAY($D64))/W$13,IF(AND($E64&gt;=W$10,$E64&lt;=W$12),$Q64*DAY($E64)/W$13,0))),2)</f>
        <v>12458.33</v>
      </c>
      <c r="X64" s="64">
        <f>ROUND(IF(AND($D64&lt;X$10,$E64&gt;X$12),$Q64,IF(AND($D64&gt;=X$10,$D64&lt;=X$12),$Q64*(X$13+1-DAY($D64))/X$13,IF(AND($E64&gt;=X$10,$E64&lt;=X$12),$Q64*DAY($E64)/X$13,0))),2)</f>
        <v>12458.33</v>
      </c>
      <c r="Y64" s="64">
        <f>ROUND(IF(AND($D64&lt;Y$10,$E64&gt;Y$12),$Q64,IF(AND($D64&gt;=Y$10,$D64&lt;=Y$12),$Q64*(Y$13+1-DAY($D64))/Y$13,IF(AND($E64&gt;=Y$10,$E64&lt;=Y$12),$Q64*DAY($E64)/Y$13,0))),2)</f>
        <v>12458.33</v>
      </c>
      <c r="Z64" s="64">
        <f>ROUND(IF(AND($D64&lt;Z$10,$E64&gt;Z$12),$Q64,IF(AND($D64&gt;=Z$10,$D64&lt;=Z$12),$Q64*(Z$13+1-DAY($D64))/Z$13,IF(AND($E64&gt;=Z$10,$E64&lt;=Z$12),$Q64*DAY($E64)/Z$13,0))),2)</f>
        <v>12458.33</v>
      </c>
      <c r="AA64" s="64">
        <f>ROUND(IF(AND($D64&lt;AA$10,$E64&gt;AA$12),$Q64,IF(AND($D64&gt;=AA$10,$D64&lt;=AA$12),$Q64*(AA$13+1-DAY($D64))/AA$13,IF(AND($E64&gt;=AA$10,$E64&lt;=AA$12),$Q64*DAY($E64)/AA$13,0))),2)</f>
        <v>12458.33</v>
      </c>
      <c r="AB64" s="64">
        <f>ROUND(IF(AND($D64&lt;AB$10,$E64&gt;AB$12),$Q64,IF(AND($D64&gt;=AB$10,$D64&lt;=AB$12),$Q64*(AB$13+1-DAY($D64))/AB$13,IF(AND($E64&gt;=AB$10,$E64&lt;=AB$12),$Q64*DAY($E64)/AB$13,0))),2)</f>
        <v>12458.33</v>
      </c>
      <c r="AC64" s="64">
        <f>ROUND(IF(AND($D64&lt;AC$10,$E64&gt;AC$12),$Q64,IF(AND($D64&gt;=AC$10,$D64&lt;=AC$12),$Q64*(AC$13+1-DAY($D64))/AC$13,IF(AND($E64&gt;=AC$10,$E64&lt;=AC$12),$Q64*DAY($E64)/AC$13,0))),2)</f>
        <v>12458.33</v>
      </c>
      <c r="AD64" s="64">
        <f>ROUND(IF(AND($D64&lt;AD$10,$E64&gt;AD$12),$Q64,IF(AND($D64&gt;=AD$10,$D64&lt;=AD$12),$Q64*(AD$13+1-DAY($D64))/AD$13,IF(AND($E64&gt;=AD$10,$E64&lt;=AD$12),$Q64*DAY($E64)/AD$13,0))),2)</f>
        <v>12458.33</v>
      </c>
      <c r="AE64" s="64">
        <f>ROUND(IF(AND($D64&lt;AE$10,$E64&gt;AE$12),$Q64,IF(AND($D64&gt;=AE$10,$D64&lt;=AE$12),$Q64*(AE$13+1-DAY($D64))/AE$13,IF(AND($E64&gt;=AE$10,$E64&lt;=AE$12),$Q64*DAY($E64)/AE$13,0))),2)</f>
        <v>12458.33</v>
      </c>
      <c r="AF64" s="64">
        <f>ROUND(IF(AND($D64&lt;AF$10,$E64&gt;AF$12),$Q64,IF(AND($D64&gt;=AF$10,$D64&lt;=AF$12),$Q64*(AF$13+1-DAY($D64))/AF$13,IF(AND($E64&gt;=AF$10,$E64&lt;=AF$12),$Q64*DAY($E64)/AF$13,0))),2)</f>
        <v>12458.33</v>
      </c>
      <c r="AG64" s="64">
        <f>ROUND(IF(AND($D64&lt;AG$10,$E64&gt;AG$12),$Q64,IF(AND($D64&gt;=AG$10,$D64&lt;=AG$12),$Q64*(AG$13+1-DAY($D64))/AG$13,IF(AND($E64&gt;=AG$10,$E64&lt;=AG$12),$Q64*DAY($E64)/AG$13,0))),2)</f>
        <v>12458.33</v>
      </c>
      <c r="AH64" s="64">
        <f>ROUND(IF(AND($D64&lt;AH$10,$E64&gt;AH$12),$Q64,IF(AND($D64&gt;=AH$10,$D64&lt;=AH$12),$Q64*(AH$13+1-DAY($D64))/AH$13,IF(AND($E64&gt;=AH$10,$E64&lt;=AH$12),$Q64*DAY($E64)/AH$13,0))),2)</f>
        <v>12458.33</v>
      </c>
      <c r="AI64" s="64">
        <f>ROUND(IF(AND($D64&lt;AI$10,$E64&gt;AI$12),$Q64,IF(AND($D64&gt;=AI$10,$D64&lt;=AI$12),$Q64*(AI$13+1-DAY($D64))/AI$13,IF(AND($E64&gt;=AI$10,$E64&lt;=AI$12),$Q64*DAY($E64)/AI$13,0))),2)</f>
        <v>12458.33</v>
      </c>
      <c r="AJ64" s="64">
        <f>ROUND(IF(AND($D64&lt;AJ$10,$E64&gt;AJ$12),$Q64,IF(AND($D64&gt;=AJ$10,$D64&lt;=AJ$12),$Q64*(AJ$13+1-DAY($D64))/AJ$13,IF(AND($E64&gt;=AJ$10,$E64&lt;=AJ$12),$Q64*DAY($E64)/AJ$13,0))),2)</f>
        <v>12458.33</v>
      </c>
      <c r="AK64" s="64">
        <f>ROUND(IF(AND($D64&lt;AK$10,$E64&gt;AK$12),$Q64,IF(AND($D64&gt;=AK$10,$D64&lt;=AK$12),$Q64*(AK$13+1-DAY($D64))/AK$13,IF(AND($E64&gt;=AK$10,$E64&lt;=AK$12),$Q64*DAY($E64)/AK$13,0))),2)</f>
        <v>12458.33</v>
      </c>
      <c r="AL64" s="64">
        <f>ROUND(IF(AND($D64&lt;AL$10,$E64&gt;AL$12),$Q64,IF(AND($D64&gt;=AL$10,$D64&lt;=AL$12),$Q64*(AL$13+1-DAY($D64))/AL$13,IF(AND($E64&gt;=AL$10,$E64&lt;=AL$12),$Q64*DAY($E64)/AL$13,0))),2)</f>
        <v>12458.33</v>
      </c>
      <c r="AM64" s="64">
        <f>ROUND(IF(AND($D64&lt;AM$10,$E64&gt;AM$12),$Q64,IF(AND($D64&gt;=AM$10,$D64&lt;=AM$12),$Q64*(AM$13+1-DAY($D64))/AM$13,IF(AND($E64&gt;=AM$10,$E64&lt;=AM$12),$Q64*DAY($E64)/AM$13,0))),2)</f>
        <v>12458.33</v>
      </c>
      <c r="AN64" s="64">
        <f>ROUND(IF(AND($D64&lt;AN$10,$E64&gt;AN$12),$Q64,IF(AND($D64&gt;=AN$10,$D64&lt;=AN$12),$Q64*(AN$13+1-DAY($D64))/AN$13,IF(AND($E64&gt;=AN$10,$E64&lt;=AN$12),$Q64*DAY($E64)/AN$13,0))),2)</f>
        <v>12458.33</v>
      </c>
      <c r="AO64" s="64">
        <f>ROUND(IF(AND($D64&lt;AO$10,$E64&gt;AO$12),$Q64,IF(AND($D64&gt;=AO$10,$D64&lt;=AO$12),$Q64*(AO$13+1-DAY($D64))/AO$13,IF(AND($E64&gt;=AO$10,$E64&lt;=AO$12),$Q64*DAY($E64)/AO$13,0))),2)</f>
        <v>12458.33</v>
      </c>
      <c r="AP64" s="64">
        <f>ROUND(IF(AND($D64&lt;AP$10,$E64&gt;AP$12),$Q64,IF(AND($D64&gt;=AP$10,$D64&lt;=AP$12),$Q64*(AP$13+1-DAY($D64))/AP$13,IF(AND($E64&gt;=AP$10,$E64&lt;=AP$12),$Q64*DAY($E64)/AP$13,0))),2)</f>
        <v>12458.33</v>
      </c>
      <c r="AQ64" s="64">
        <f>ROUND(IF(AND($D64&lt;AQ$10,$E64&gt;AQ$12),$Q64,IF(AND($D64&gt;=AQ$10,$D64&lt;=AQ$12),$Q64*(AQ$13+1-DAY($D64))/AQ$13,IF(AND($E64&gt;=AQ$10,$E64&lt;=AQ$12),$Q64*DAY($E64)/AQ$13,0))),2)</f>
        <v>12458.33</v>
      </c>
      <c r="AR64" s="64">
        <f>ROUND(IF(AND($D64&lt;AR$10,$E64&gt;AR$12),$Q64,IF(AND($D64&gt;=AR$10,$D64&lt;=AR$12),$Q64*(AR$13+1-DAY($D64))/AR$13,IF(AND($E64&gt;=AR$10,$E64&lt;=AR$12),$Q64*DAY($E64)/AR$13,0))),2)</f>
        <v>12458.33</v>
      </c>
      <c r="AS64" s="64">
        <f>ROUND(IF(AND($D64&lt;AS$10,$E64&gt;AS$12),$Q64,IF(AND($D64&gt;=AS$10,$D64&lt;=AS$12),$Q64*(AS$13+1-DAY($D64))/AS$13,IF(AND($E64&gt;=AS$10,$E64&lt;=AS$12),$Q64*DAY($E64)/AS$13,0))),2)</f>
        <v>12458.33</v>
      </c>
      <c r="AT64" s="64">
        <f>ROUND(IF(AND($D64&lt;AT$10,$E64&gt;AT$12),$Q64,IF(AND($D64&gt;=AT$10,$D64&lt;=AT$12),$Q64*(AT$13+1-DAY($D64))/AT$13,IF(AND($E64&gt;=AT$10,$E64&lt;=AT$12),$Q64*DAY($E64)/AT$13,0))),2)</f>
        <v>12458.33</v>
      </c>
      <c r="AU64" s="64">
        <f>ROUND(IF(AND($D64&lt;AU$10,$E64&gt;AU$12),$Q64,IF(AND($D64&gt;=AU$10,$D64&lt;=AU$12),$Q64*(AU$13+1-DAY($D64))/AU$13,IF(AND($E64&gt;=AU$10,$E64&lt;=AU$12),$Q64*DAY($E64)/AU$13,0))),2)</f>
        <v>12458.33</v>
      </c>
      <c r="AV64" s="64">
        <f>ROUND(IF(AND($D64&lt;AV$10,$E64&gt;AV$12),$Q64,IF(AND($D64&gt;=AV$10,$D64&lt;=AV$12),$Q64*(AV$13+1-DAY($D64))/AV$13,IF(AND($E64&gt;=AV$10,$E64&lt;=AV$12),$Q64*DAY($E64)/AV$13,0))),2)</f>
        <v>12458.33</v>
      </c>
      <c r="AW64" s="64">
        <f>ROUND(IF(AND($D64&lt;AW$10,$E64&gt;AW$12),$Q64,IF(AND($D64&gt;=AW$10,$D64&lt;=AW$12),$Q64*(AW$13+1-DAY($D64))/AW$13,IF(AND($E64&gt;=AW$10,$E64&lt;=AW$12),$Q64*DAY($E64)/AW$13,0))),2)</f>
        <v>12458.33</v>
      </c>
      <c r="AX64" s="64">
        <f>ROUND(IF(AND($D64&lt;AX$10,$E64&gt;AX$12),$Q64,IF(AND($D64&gt;=AX$10,$D64&lt;=AX$12),$Q64*(AX$13+1-DAY($D64))/AX$13,IF(AND($E64&gt;=AX$10,$E64&lt;=AX$12),$Q64*DAY($E64)/AX$13,0))),2)</f>
        <v>12458.33</v>
      </c>
      <c r="AY64" s="64">
        <f>ROUND(IF(AND($D64&lt;AY$10,$E64&gt;AY$12),$Q64,IF(AND($D64&gt;=AY$10,$D64&lt;=AY$12),$Q64*(AY$13+1-DAY($D64))/AY$13,IF(AND($E64&gt;=AY$10,$E64&lt;=AY$12),$Q64*DAY($E64)/AY$13,0))),2)</f>
        <v>12458.33</v>
      </c>
      <c r="AZ64" s="64">
        <f>ROUND(IF(AND($D64&lt;AZ$10,$E64&gt;AZ$12),$Q64,IF(AND($D64&gt;=AZ$10,$D64&lt;=AZ$12),$Q64*(AZ$13+1-DAY($D64))/AZ$13,IF(AND($E64&gt;=AZ$10,$E64&lt;=AZ$12),$Q64*DAY($E64)/AZ$13,0))),2)</f>
        <v>12458.33</v>
      </c>
      <c r="BA64" s="64">
        <f>ROUND(IF(AND($D64&lt;BA$10,$E64&gt;BA$12),$Q64,IF(AND($D64&gt;=BA$10,$D64&lt;=BA$12),$Q64*(BA$13+1-DAY($D64))/BA$13,IF(AND($E64&gt;=BA$10,$E64&lt;=BA$12),$Q64*DAY($E64)/BA$13,0))),2)</f>
        <v>12458.33</v>
      </c>
      <c r="BB64" s="64">
        <f>ROUND(IF(AND($D64&lt;BB$10,$E64&gt;BB$12),$Q64,IF(AND($D64&gt;=BB$10,$D64&lt;=BB$12),$Q64*(BB$13+1-DAY($D64))/BB$13,IF(AND($E64&gt;=BB$10,$E64&lt;=BB$12),$Q64*DAY($E64)/BB$13,0))),2)</f>
        <v>12458.33</v>
      </c>
      <c r="BC64" s="108"/>
      <c r="BD64" s="64">
        <f t="shared" si="112"/>
        <v>0</v>
      </c>
      <c r="BE64" s="64">
        <f t="shared" si="112"/>
        <v>37374.99</v>
      </c>
      <c r="BF64" s="64">
        <f t="shared" si="112"/>
        <v>37374.99</v>
      </c>
      <c r="BG64" s="64">
        <f t="shared" si="112"/>
        <v>37374.99</v>
      </c>
      <c r="BH64" s="64">
        <f t="shared" si="112"/>
        <v>37374.99</v>
      </c>
      <c r="BI64" s="64">
        <f t="shared" si="112"/>
        <v>37374.99</v>
      </c>
      <c r="BJ64" s="64">
        <f t="shared" si="112"/>
        <v>37374.99</v>
      </c>
      <c r="BK64" s="64">
        <f t="shared" si="112"/>
        <v>37374.99</v>
      </c>
      <c r="BL64" s="64">
        <f t="shared" si="112"/>
        <v>37374.99</v>
      </c>
      <c r="BM64" s="64">
        <f t="shared" si="112"/>
        <v>37374.99</v>
      </c>
      <c r="BN64" s="64">
        <f t="shared" si="112"/>
        <v>37374.99</v>
      </c>
      <c r="BO64" s="64">
        <f t="shared" si="112"/>
        <v>37374.99</v>
      </c>
      <c r="BP64" s="65"/>
      <c r="BQ64" s="79">
        <f t="shared" si="34"/>
        <v>0</v>
      </c>
      <c r="BR64" s="79">
        <f t="shared" si="35"/>
        <v>0</v>
      </c>
      <c r="BS64" s="79">
        <f t="shared" si="36"/>
        <v>0</v>
      </c>
      <c r="BT64" s="79">
        <f t="shared" si="37"/>
        <v>1</v>
      </c>
      <c r="BU64" s="79">
        <f t="shared" si="38"/>
        <v>1</v>
      </c>
      <c r="BV64" s="79">
        <f t="shared" si="39"/>
        <v>1</v>
      </c>
      <c r="BW64" s="79">
        <f t="shared" si="40"/>
        <v>1</v>
      </c>
      <c r="BX64" s="79">
        <f t="shared" si="41"/>
        <v>1</v>
      </c>
      <c r="BY64" s="79">
        <f t="shared" si="42"/>
        <v>1</v>
      </c>
      <c r="BZ64" s="79">
        <f t="shared" si="43"/>
        <v>1</v>
      </c>
      <c r="CA64" s="79">
        <f t="shared" si="44"/>
        <v>1</v>
      </c>
      <c r="CB64" s="79">
        <f t="shared" si="45"/>
        <v>1</v>
      </c>
      <c r="CC64" s="79">
        <f t="shared" si="46"/>
        <v>1</v>
      </c>
      <c r="CD64" s="79">
        <f t="shared" si="47"/>
        <v>1</v>
      </c>
      <c r="CE64" s="79">
        <f t="shared" si="48"/>
        <v>1</v>
      </c>
      <c r="CF64" s="79">
        <f t="shared" si="49"/>
        <v>1</v>
      </c>
      <c r="CG64" s="79">
        <f t="shared" si="50"/>
        <v>1</v>
      </c>
      <c r="CH64" s="79">
        <f t="shared" si="51"/>
        <v>1</v>
      </c>
      <c r="CI64" s="79">
        <f t="shared" si="52"/>
        <v>1</v>
      </c>
      <c r="CJ64" s="79">
        <f t="shared" si="53"/>
        <v>1</v>
      </c>
      <c r="CK64" s="79">
        <f t="shared" si="54"/>
        <v>1</v>
      </c>
      <c r="CL64" s="79">
        <f t="shared" si="55"/>
        <v>1</v>
      </c>
      <c r="CM64" s="79">
        <f t="shared" si="56"/>
        <v>1</v>
      </c>
      <c r="CN64" s="79">
        <f t="shared" si="57"/>
        <v>1</v>
      </c>
      <c r="CO64" s="79">
        <f t="shared" si="58"/>
        <v>1</v>
      </c>
      <c r="CP64" s="79">
        <f t="shared" si="59"/>
        <v>1</v>
      </c>
      <c r="CQ64" s="79">
        <f t="shared" si="60"/>
        <v>1</v>
      </c>
      <c r="CR64" s="79">
        <f t="shared" si="61"/>
        <v>1</v>
      </c>
      <c r="CS64" s="79">
        <f t="shared" si="62"/>
        <v>1</v>
      </c>
      <c r="CT64" s="79">
        <f t="shared" si="63"/>
        <v>1</v>
      </c>
      <c r="CU64" s="79">
        <f t="shared" si="64"/>
        <v>1</v>
      </c>
      <c r="CV64" s="79">
        <f t="shared" si="65"/>
        <v>1</v>
      </c>
      <c r="CW64" s="79">
        <f t="shared" si="66"/>
        <v>1</v>
      </c>
      <c r="CX64" s="79">
        <f t="shared" si="67"/>
        <v>1</v>
      </c>
      <c r="CY64" s="79">
        <f t="shared" si="68"/>
        <v>1</v>
      </c>
      <c r="CZ64" s="79">
        <f t="shared" si="69"/>
        <v>1</v>
      </c>
      <c r="DB64" s="83">
        <f t="shared" si="70"/>
        <v>0</v>
      </c>
      <c r="DC64" s="83">
        <f t="shared" si="71"/>
        <v>1</v>
      </c>
      <c r="DD64" s="83">
        <f t="shared" si="72"/>
        <v>1</v>
      </c>
      <c r="DE64" s="83">
        <f t="shared" si="73"/>
        <v>1</v>
      </c>
      <c r="DF64" s="83">
        <f t="shared" si="74"/>
        <v>1</v>
      </c>
      <c r="DG64" s="83">
        <f t="shared" si="75"/>
        <v>1</v>
      </c>
      <c r="DH64" s="83">
        <f t="shared" si="76"/>
        <v>1</v>
      </c>
      <c r="DI64" s="83">
        <f t="shared" si="77"/>
        <v>1</v>
      </c>
      <c r="DJ64" s="83">
        <f t="shared" si="78"/>
        <v>1</v>
      </c>
      <c r="DK64" s="83">
        <f t="shared" si="79"/>
        <v>1</v>
      </c>
      <c r="DL64" s="83">
        <f t="shared" si="80"/>
        <v>1</v>
      </c>
      <c r="DM64" s="83">
        <f t="shared" si="81"/>
        <v>1</v>
      </c>
      <c r="DO64" s="83">
        <f t="shared" si="111"/>
        <v>0</v>
      </c>
      <c r="DP64" s="83">
        <f t="shared" si="20"/>
        <v>1</v>
      </c>
      <c r="DQ64" s="83">
        <f t="shared" si="21"/>
        <v>1</v>
      </c>
      <c r="DR64" s="83">
        <f t="shared" si="22"/>
        <v>1</v>
      </c>
      <c r="DS64" s="83">
        <f t="shared" si="23"/>
        <v>1</v>
      </c>
      <c r="DT64" s="83">
        <f t="shared" si="24"/>
        <v>1</v>
      </c>
      <c r="DU64" s="83">
        <f t="shared" si="25"/>
        <v>1</v>
      </c>
      <c r="DV64" s="83">
        <f t="shared" si="26"/>
        <v>1</v>
      </c>
      <c r="DW64" s="83">
        <f t="shared" si="27"/>
        <v>1</v>
      </c>
      <c r="DX64" s="83">
        <f t="shared" si="28"/>
        <v>1</v>
      </c>
      <c r="DY64" s="83">
        <f t="shared" si="29"/>
        <v>1</v>
      </c>
      <c r="DZ64" s="83">
        <f t="shared" si="30"/>
        <v>1</v>
      </c>
      <c r="EB64" s="115"/>
      <c r="EC64" s="36">
        <f t="shared" si="82"/>
        <v>1</v>
      </c>
      <c r="ED64" s="36">
        <f t="shared" si="95"/>
        <v>0</v>
      </c>
      <c r="EE64" s="36">
        <f t="shared" si="96"/>
        <v>0</v>
      </c>
      <c r="EF64" s="36">
        <f t="shared" si="97"/>
        <v>0</v>
      </c>
      <c r="EG64" s="36">
        <f t="shared" si="98"/>
        <v>0</v>
      </c>
      <c r="EH64" s="36">
        <f t="shared" si="99"/>
        <v>0</v>
      </c>
      <c r="EI64" s="36">
        <f t="shared" si="100"/>
        <v>0</v>
      </c>
      <c r="EJ64" s="36">
        <f t="shared" si="101"/>
        <v>0</v>
      </c>
      <c r="EK64" s="36">
        <f t="shared" si="102"/>
        <v>0</v>
      </c>
      <c r="EL64" s="36">
        <f t="shared" si="103"/>
        <v>0</v>
      </c>
      <c r="EM64" s="36">
        <f t="shared" si="104"/>
        <v>0</v>
      </c>
      <c r="EO64" s="115"/>
      <c r="EP64" s="36">
        <f t="shared" si="83"/>
        <v>0</v>
      </c>
      <c r="EQ64" s="36">
        <f t="shared" si="84"/>
        <v>0</v>
      </c>
      <c r="ER64" s="36">
        <f t="shared" si="85"/>
        <v>0</v>
      </c>
      <c r="ES64" s="36">
        <f t="shared" si="86"/>
        <v>0</v>
      </c>
      <c r="ET64" s="36">
        <f t="shared" si="87"/>
        <v>0</v>
      </c>
      <c r="EU64" s="36">
        <f t="shared" si="88"/>
        <v>0</v>
      </c>
      <c r="EV64" s="36">
        <f t="shared" si="89"/>
        <v>0</v>
      </c>
      <c r="EW64" s="36">
        <f t="shared" si="90"/>
        <v>0</v>
      </c>
      <c r="EX64" s="36">
        <f t="shared" si="91"/>
        <v>0</v>
      </c>
      <c r="EY64" s="36">
        <f t="shared" si="92"/>
        <v>0</v>
      </c>
      <c r="EZ64" s="36">
        <f t="shared" si="93"/>
        <v>0</v>
      </c>
    </row>
    <row r="65" spans="1:156" s="36" customFormat="1" ht="16" x14ac:dyDescent="0.2">
      <c r="A65" s="50"/>
      <c r="B65" s="56" t="s">
        <v>39</v>
      </c>
      <c r="C65" s="49" t="s">
        <v>94</v>
      </c>
      <c r="D65" s="57">
        <v>45751</v>
      </c>
      <c r="E65" s="57">
        <v>51500</v>
      </c>
      <c r="F65" s="58">
        <v>75000</v>
      </c>
      <c r="G65" s="56" t="s">
        <v>97</v>
      </c>
      <c r="H65" s="59">
        <v>189</v>
      </c>
      <c r="I65" s="59" t="s">
        <v>15</v>
      </c>
      <c r="J65" s="60">
        <v>0.2</v>
      </c>
      <c r="K65" s="60">
        <v>0.1</v>
      </c>
      <c r="L65" s="61"/>
      <c r="M65" s="62">
        <f t="shared" si="107"/>
        <v>1</v>
      </c>
      <c r="N65" s="63">
        <f t="shared" si="108"/>
        <v>6250</v>
      </c>
      <c r="O65" s="63">
        <f t="shared" si="109"/>
        <v>625</v>
      </c>
      <c r="P65" s="63">
        <f t="shared" si="110"/>
        <v>1250</v>
      </c>
      <c r="Q65" s="63">
        <f t="shared" si="33"/>
        <v>8125</v>
      </c>
      <c r="R65" s="111"/>
      <c r="S65" s="64">
        <f>ROUND(IF(AND($D65&lt;S$10,$E65&gt;S$12),$Q65,IF(AND($D65&gt;=S$10,$D65&lt;=S$12),$Q65*(S$13+1-DAY($D65))/S$13,IF(AND($E65&gt;=S$10,$E65&lt;=S$12),$Q65*DAY($E65)/S$13,0))),2)</f>
        <v>0</v>
      </c>
      <c r="T65" s="64">
        <f>ROUND(IF(AND($D65&lt;T$10,$E65&gt;T$12),$Q65,IF(AND($D65&gt;=T$10,$D65&lt;=T$12),$Q65*(T$13+1-DAY($D65))/T$13,IF(AND($E65&gt;=T$10,$E65&lt;=T$12),$Q65*DAY($E65)/T$13,0))),2)</f>
        <v>0</v>
      </c>
      <c r="U65" s="64">
        <f>ROUND(IF(AND($D65&lt;U$10,$E65&gt;U$12),$Q65,IF(AND($D65&gt;=U$10,$D65&lt;=U$12),$Q65*(U$13+1-DAY($D65))/U$13,IF(AND($E65&gt;=U$10,$E65&lt;=U$12),$Q65*DAY($E65)/U$13,0))),2)</f>
        <v>0</v>
      </c>
      <c r="V65" s="64">
        <f>ROUND(IF(AND($D65&lt;V$10,$E65&gt;V$12),$Q65,IF(AND($D65&gt;=V$10,$D65&lt;=V$12),$Q65*(V$13+1-DAY($D65))/V$13,IF(AND($E65&gt;=V$10,$E65&lt;=V$12),$Q65*DAY($E65)/V$13,0))),2)</f>
        <v>7312.5</v>
      </c>
      <c r="W65" s="64">
        <f>ROUND(IF(AND($D65&lt;W$10,$E65&gt;W$12),$Q65,IF(AND($D65&gt;=W$10,$D65&lt;=W$12),$Q65*(W$13+1-DAY($D65))/W$13,IF(AND($E65&gt;=W$10,$E65&lt;=W$12),$Q65*DAY($E65)/W$13,0))),2)</f>
        <v>8125</v>
      </c>
      <c r="X65" s="64">
        <f>ROUND(IF(AND($D65&lt;X$10,$E65&gt;X$12),$Q65,IF(AND($D65&gt;=X$10,$D65&lt;=X$12),$Q65*(X$13+1-DAY($D65))/X$13,IF(AND($E65&gt;=X$10,$E65&lt;=X$12),$Q65*DAY($E65)/X$13,0))),2)</f>
        <v>8125</v>
      </c>
      <c r="Y65" s="64">
        <f>ROUND(IF(AND($D65&lt;Y$10,$E65&gt;Y$12),$Q65,IF(AND($D65&gt;=Y$10,$D65&lt;=Y$12),$Q65*(Y$13+1-DAY($D65))/Y$13,IF(AND($E65&gt;=Y$10,$E65&lt;=Y$12),$Q65*DAY($E65)/Y$13,0))),2)</f>
        <v>8125</v>
      </c>
      <c r="Z65" s="64">
        <f>ROUND(IF(AND($D65&lt;Z$10,$E65&gt;Z$12),$Q65,IF(AND($D65&gt;=Z$10,$D65&lt;=Z$12),$Q65*(Z$13+1-DAY($D65))/Z$13,IF(AND($E65&gt;=Z$10,$E65&lt;=Z$12),$Q65*DAY($E65)/Z$13,0))),2)</f>
        <v>8125</v>
      </c>
      <c r="AA65" s="64">
        <f>ROUND(IF(AND($D65&lt;AA$10,$E65&gt;AA$12),$Q65,IF(AND($D65&gt;=AA$10,$D65&lt;=AA$12),$Q65*(AA$13+1-DAY($D65))/AA$13,IF(AND($E65&gt;=AA$10,$E65&lt;=AA$12),$Q65*DAY($E65)/AA$13,0))),2)</f>
        <v>8125</v>
      </c>
      <c r="AB65" s="64">
        <f>ROUND(IF(AND($D65&lt;AB$10,$E65&gt;AB$12),$Q65,IF(AND($D65&gt;=AB$10,$D65&lt;=AB$12),$Q65*(AB$13+1-DAY($D65))/AB$13,IF(AND($E65&gt;=AB$10,$E65&lt;=AB$12),$Q65*DAY($E65)/AB$13,0))),2)</f>
        <v>8125</v>
      </c>
      <c r="AC65" s="64">
        <f>ROUND(IF(AND($D65&lt;AC$10,$E65&gt;AC$12),$Q65,IF(AND($D65&gt;=AC$10,$D65&lt;=AC$12),$Q65*(AC$13+1-DAY($D65))/AC$13,IF(AND($E65&gt;=AC$10,$E65&lt;=AC$12),$Q65*DAY($E65)/AC$13,0))),2)</f>
        <v>8125</v>
      </c>
      <c r="AD65" s="64">
        <f>ROUND(IF(AND($D65&lt;AD$10,$E65&gt;AD$12),$Q65,IF(AND($D65&gt;=AD$10,$D65&lt;=AD$12),$Q65*(AD$13+1-DAY($D65))/AD$13,IF(AND($E65&gt;=AD$10,$E65&lt;=AD$12),$Q65*DAY($E65)/AD$13,0))),2)</f>
        <v>8125</v>
      </c>
      <c r="AE65" s="64">
        <f>ROUND(IF(AND($D65&lt;AE$10,$E65&gt;AE$12),$Q65,IF(AND($D65&gt;=AE$10,$D65&lt;=AE$12),$Q65*(AE$13+1-DAY($D65))/AE$13,IF(AND($E65&gt;=AE$10,$E65&lt;=AE$12),$Q65*DAY($E65)/AE$13,0))),2)</f>
        <v>8125</v>
      </c>
      <c r="AF65" s="64">
        <f>ROUND(IF(AND($D65&lt;AF$10,$E65&gt;AF$12),$Q65,IF(AND($D65&gt;=AF$10,$D65&lt;=AF$12),$Q65*(AF$13+1-DAY($D65))/AF$13,IF(AND($E65&gt;=AF$10,$E65&lt;=AF$12),$Q65*DAY($E65)/AF$13,0))),2)</f>
        <v>8125</v>
      </c>
      <c r="AG65" s="64">
        <f>ROUND(IF(AND($D65&lt;AG$10,$E65&gt;AG$12),$Q65,IF(AND($D65&gt;=AG$10,$D65&lt;=AG$12),$Q65*(AG$13+1-DAY($D65))/AG$13,IF(AND($E65&gt;=AG$10,$E65&lt;=AG$12),$Q65*DAY($E65)/AG$13,0))),2)</f>
        <v>8125</v>
      </c>
      <c r="AH65" s="64">
        <f>ROUND(IF(AND($D65&lt;AH$10,$E65&gt;AH$12),$Q65,IF(AND($D65&gt;=AH$10,$D65&lt;=AH$12),$Q65*(AH$13+1-DAY($D65))/AH$13,IF(AND($E65&gt;=AH$10,$E65&lt;=AH$12),$Q65*DAY($E65)/AH$13,0))),2)</f>
        <v>8125</v>
      </c>
      <c r="AI65" s="64">
        <f>ROUND(IF(AND($D65&lt;AI$10,$E65&gt;AI$12),$Q65,IF(AND($D65&gt;=AI$10,$D65&lt;=AI$12),$Q65*(AI$13+1-DAY($D65))/AI$13,IF(AND($E65&gt;=AI$10,$E65&lt;=AI$12),$Q65*DAY($E65)/AI$13,0))),2)</f>
        <v>8125</v>
      </c>
      <c r="AJ65" s="64">
        <f>ROUND(IF(AND($D65&lt;AJ$10,$E65&gt;AJ$12),$Q65,IF(AND($D65&gt;=AJ$10,$D65&lt;=AJ$12),$Q65*(AJ$13+1-DAY($D65))/AJ$13,IF(AND($E65&gt;=AJ$10,$E65&lt;=AJ$12),$Q65*DAY($E65)/AJ$13,0))),2)</f>
        <v>8125</v>
      </c>
      <c r="AK65" s="64">
        <f>ROUND(IF(AND($D65&lt;AK$10,$E65&gt;AK$12),$Q65,IF(AND($D65&gt;=AK$10,$D65&lt;=AK$12),$Q65*(AK$13+1-DAY($D65))/AK$13,IF(AND($E65&gt;=AK$10,$E65&lt;=AK$12),$Q65*DAY($E65)/AK$13,0))),2)</f>
        <v>8125</v>
      </c>
      <c r="AL65" s="64">
        <f>ROUND(IF(AND($D65&lt;AL$10,$E65&gt;AL$12),$Q65,IF(AND($D65&gt;=AL$10,$D65&lt;=AL$12),$Q65*(AL$13+1-DAY($D65))/AL$13,IF(AND($E65&gt;=AL$10,$E65&lt;=AL$12),$Q65*DAY($E65)/AL$13,0))),2)</f>
        <v>8125</v>
      </c>
      <c r="AM65" s="64">
        <f>ROUND(IF(AND($D65&lt;AM$10,$E65&gt;AM$12),$Q65,IF(AND($D65&gt;=AM$10,$D65&lt;=AM$12),$Q65*(AM$13+1-DAY($D65))/AM$13,IF(AND($E65&gt;=AM$10,$E65&lt;=AM$12),$Q65*DAY($E65)/AM$13,0))),2)</f>
        <v>8125</v>
      </c>
      <c r="AN65" s="64">
        <f>ROUND(IF(AND($D65&lt;AN$10,$E65&gt;AN$12),$Q65,IF(AND($D65&gt;=AN$10,$D65&lt;=AN$12),$Q65*(AN$13+1-DAY($D65))/AN$13,IF(AND($E65&gt;=AN$10,$E65&lt;=AN$12),$Q65*DAY($E65)/AN$13,0))),2)</f>
        <v>8125</v>
      </c>
      <c r="AO65" s="64">
        <f>ROUND(IF(AND($D65&lt;AO$10,$E65&gt;AO$12),$Q65,IF(AND($D65&gt;=AO$10,$D65&lt;=AO$12),$Q65*(AO$13+1-DAY($D65))/AO$13,IF(AND($E65&gt;=AO$10,$E65&lt;=AO$12),$Q65*DAY($E65)/AO$13,0))),2)</f>
        <v>8125</v>
      </c>
      <c r="AP65" s="64">
        <f>ROUND(IF(AND($D65&lt;AP$10,$E65&gt;AP$12),$Q65,IF(AND($D65&gt;=AP$10,$D65&lt;=AP$12),$Q65*(AP$13+1-DAY($D65))/AP$13,IF(AND($E65&gt;=AP$10,$E65&lt;=AP$12),$Q65*DAY($E65)/AP$13,0))),2)</f>
        <v>8125</v>
      </c>
      <c r="AQ65" s="64">
        <f>ROUND(IF(AND($D65&lt;AQ$10,$E65&gt;AQ$12),$Q65,IF(AND($D65&gt;=AQ$10,$D65&lt;=AQ$12),$Q65*(AQ$13+1-DAY($D65))/AQ$13,IF(AND($E65&gt;=AQ$10,$E65&lt;=AQ$12),$Q65*DAY($E65)/AQ$13,0))),2)</f>
        <v>8125</v>
      </c>
      <c r="AR65" s="64">
        <f>ROUND(IF(AND($D65&lt;AR$10,$E65&gt;AR$12),$Q65,IF(AND($D65&gt;=AR$10,$D65&lt;=AR$12),$Q65*(AR$13+1-DAY($D65))/AR$13,IF(AND($E65&gt;=AR$10,$E65&lt;=AR$12),$Q65*DAY($E65)/AR$13,0))),2)</f>
        <v>8125</v>
      </c>
      <c r="AS65" s="64">
        <f>ROUND(IF(AND($D65&lt;AS$10,$E65&gt;AS$12),$Q65,IF(AND($D65&gt;=AS$10,$D65&lt;=AS$12),$Q65*(AS$13+1-DAY($D65))/AS$13,IF(AND($E65&gt;=AS$10,$E65&lt;=AS$12),$Q65*DAY($E65)/AS$13,0))),2)</f>
        <v>8125</v>
      </c>
      <c r="AT65" s="64">
        <f>ROUND(IF(AND($D65&lt;AT$10,$E65&gt;AT$12),$Q65,IF(AND($D65&gt;=AT$10,$D65&lt;=AT$12),$Q65*(AT$13+1-DAY($D65))/AT$13,IF(AND($E65&gt;=AT$10,$E65&lt;=AT$12),$Q65*DAY($E65)/AT$13,0))),2)</f>
        <v>8125</v>
      </c>
      <c r="AU65" s="64">
        <f>ROUND(IF(AND($D65&lt;AU$10,$E65&gt;AU$12),$Q65,IF(AND($D65&gt;=AU$10,$D65&lt;=AU$12),$Q65*(AU$13+1-DAY($D65))/AU$13,IF(AND($E65&gt;=AU$10,$E65&lt;=AU$12),$Q65*DAY($E65)/AU$13,0))),2)</f>
        <v>8125</v>
      </c>
      <c r="AV65" s="64">
        <f>ROUND(IF(AND($D65&lt;AV$10,$E65&gt;AV$12),$Q65,IF(AND($D65&gt;=AV$10,$D65&lt;=AV$12),$Q65*(AV$13+1-DAY($D65))/AV$13,IF(AND($E65&gt;=AV$10,$E65&lt;=AV$12),$Q65*DAY($E65)/AV$13,0))),2)</f>
        <v>8125</v>
      </c>
      <c r="AW65" s="64">
        <f>ROUND(IF(AND($D65&lt;AW$10,$E65&gt;AW$12),$Q65,IF(AND($D65&gt;=AW$10,$D65&lt;=AW$12),$Q65*(AW$13+1-DAY($D65))/AW$13,IF(AND($E65&gt;=AW$10,$E65&lt;=AW$12),$Q65*DAY($E65)/AW$13,0))),2)</f>
        <v>8125</v>
      </c>
      <c r="AX65" s="64">
        <f>ROUND(IF(AND($D65&lt;AX$10,$E65&gt;AX$12),$Q65,IF(AND($D65&gt;=AX$10,$D65&lt;=AX$12),$Q65*(AX$13+1-DAY($D65))/AX$13,IF(AND($E65&gt;=AX$10,$E65&lt;=AX$12),$Q65*DAY($E65)/AX$13,0))),2)</f>
        <v>8125</v>
      </c>
      <c r="AY65" s="64">
        <f>ROUND(IF(AND($D65&lt;AY$10,$E65&gt;AY$12),$Q65,IF(AND($D65&gt;=AY$10,$D65&lt;=AY$12),$Q65*(AY$13+1-DAY($D65))/AY$13,IF(AND($E65&gt;=AY$10,$E65&lt;=AY$12),$Q65*DAY($E65)/AY$13,0))),2)</f>
        <v>8125</v>
      </c>
      <c r="AZ65" s="64">
        <f>ROUND(IF(AND($D65&lt;AZ$10,$E65&gt;AZ$12),$Q65,IF(AND($D65&gt;=AZ$10,$D65&lt;=AZ$12),$Q65*(AZ$13+1-DAY($D65))/AZ$13,IF(AND($E65&gt;=AZ$10,$E65&lt;=AZ$12),$Q65*DAY($E65)/AZ$13,0))),2)</f>
        <v>8125</v>
      </c>
      <c r="BA65" s="64">
        <f>ROUND(IF(AND($D65&lt;BA$10,$E65&gt;BA$12),$Q65,IF(AND($D65&gt;=BA$10,$D65&lt;=BA$12),$Q65*(BA$13+1-DAY($D65))/BA$13,IF(AND($E65&gt;=BA$10,$E65&lt;=BA$12),$Q65*DAY($E65)/BA$13,0))),2)</f>
        <v>8125</v>
      </c>
      <c r="BB65" s="64">
        <f>ROUND(IF(AND($D65&lt;BB$10,$E65&gt;BB$12),$Q65,IF(AND($D65&gt;=BB$10,$D65&lt;=BB$12),$Q65*(BB$13+1-DAY($D65))/BB$13,IF(AND($E65&gt;=BB$10,$E65&lt;=BB$12),$Q65*DAY($E65)/BB$13,0))),2)</f>
        <v>8125</v>
      </c>
      <c r="BC65" s="108"/>
      <c r="BD65" s="64">
        <f t="shared" si="112"/>
        <v>0</v>
      </c>
      <c r="BE65" s="64">
        <f t="shared" si="112"/>
        <v>23562.5</v>
      </c>
      <c r="BF65" s="64">
        <f t="shared" si="112"/>
        <v>24375</v>
      </c>
      <c r="BG65" s="64">
        <f t="shared" si="112"/>
        <v>24375</v>
      </c>
      <c r="BH65" s="64">
        <f t="shared" si="112"/>
        <v>24375</v>
      </c>
      <c r="BI65" s="64">
        <f t="shared" si="112"/>
        <v>24375</v>
      </c>
      <c r="BJ65" s="64">
        <f t="shared" si="112"/>
        <v>24375</v>
      </c>
      <c r="BK65" s="64">
        <f t="shared" si="112"/>
        <v>24375</v>
      </c>
      <c r="BL65" s="64">
        <f t="shared" si="112"/>
        <v>24375</v>
      </c>
      <c r="BM65" s="64">
        <f t="shared" si="112"/>
        <v>24375</v>
      </c>
      <c r="BN65" s="64">
        <f t="shared" si="112"/>
        <v>24375</v>
      </c>
      <c r="BO65" s="64">
        <f t="shared" si="112"/>
        <v>24375</v>
      </c>
      <c r="BP65" s="65"/>
      <c r="BQ65" s="79">
        <f t="shared" si="34"/>
        <v>0</v>
      </c>
      <c r="BR65" s="79">
        <f t="shared" si="35"/>
        <v>0</v>
      </c>
      <c r="BS65" s="79">
        <f t="shared" si="36"/>
        <v>0</v>
      </c>
      <c r="BT65" s="79">
        <f t="shared" si="37"/>
        <v>0.9</v>
      </c>
      <c r="BU65" s="79">
        <f t="shared" si="38"/>
        <v>1</v>
      </c>
      <c r="BV65" s="79">
        <f t="shared" si="39"/>
        <v>1</v>
      </c>
      <c r="BW65" s="79">
        <f t="shared" si="40"/>
        <v>1</v>
      </c>
      <c r="BX65" s="79">
        <f t="shared" si="41"/>
        <v>1</v>
      </c>
      <c r="BY65" s="79">
        <f t="shared" si="42"/>
        <v>1</v>
      </c>
      <c r="BZ65" s="79">
        <f t="shared" si="43"/>
        <v>1</v>
      </c>
      <c r="CA65" s="79">
        <f t="shared" si="44"/>
        <v>1</v>
      </c>
      <c r="CB65" s="79">
        <f t="shared" si="45"/>
        <v>1</v>
      </c>
      <c r="CC65" s="79">
        <f t="shared" si="46"/>
        <v>1</v>
      </c>
      <c r="CD65" s="79">
        <f t="shared" si="47"/>
        <v>1</v>
      </c>
      <c r="CE65" s="79">
        <f t="shared" si="48"/>
        <v>1</v>
      </c>
      <c r="CF65" s="79">
        <f t="shared" si="49"/>
        <v>1</v>
      </c>
      <c r="CG65" s="79">
        <f t="shared" si="50"/>
        <v>1</v>
      </c>
      <c r="CH65" s="79">
        <f t="shared" si="51"/>
        <v>1</v>
      </c>
      <c r="CI65" s="79">
        <f t="shared" si="52"/>
        <v>1</v>
      </c>
      <c r="CJ65" s="79">
        <f t="shared" si="53"/>
        <v>1</v>
      </c>
      <c r="CK65" s="79">
        <f t="shared" si="54"/>
        <v>1</v>
      </c>
      <c r="CL65" s="79">
        <f t="shared" si="55"/>
        <v>1</v>
      </c>
      <c r="CM65" s="79">
        <f t="shared" si="56"/>
        <v>1</v>
      </c>
      <c r="CN65" s="79">
        <f t="shared" si="57"/>
        <v>1</v>
      </c>
      <c r="CO65" s="79">
        <f t="shared" si="58"/>
        <v>1</v>
      </c>
      <c r="CP65" s="79">
        <f t="shared" si="59"/>
        <v>1</v>
      </c>
      <c r="CQ65" s="79">
        <f t="shared" si="60"/>
        <v>1</v>
      </c>
      <c r="CR65" s="79">
        <f t="shared" si="61"/>
        <v>1</v>
      </c>
      <c r="CS65" s="79">
        <f t="shared" si="62"/>
        <v>1</v>
      </c>
      <c r="CT65" s="79">
        <f t="shared" si="63"/>
        <v>1</v>
      </c>
      <c r="CU65" s="79">
        <f t="shared" si="64"/>
        <v>1</v>
      </c>
      <c r="CV65" s="79">
        <f t="shared" si="65"/>
        <v>1</v>
      </c>
      <c r="CW65" s="79">
        <f t="shared" si="66"/>
        <v>1</v>
      </c>
      <c r="CX65" s="79">
        <f t="shared" si="67"/>
        <v>1</v>
      </c>
      <c r="CY65" s="79">
        <f t="shared" si="68"/>
        <v>1</v>
      </c>
      <c r="CZ65" s="79">
        <f t="shared" si="69"/>
        <v>1</v>
      </c>
      <c r="DB65" s="83">
        <f t="shared" si="70"/>
        <v>0</v>
      </c>
      <c r="DC65" s="83">
        <f t="shared" si="71"/>
        <v>1</v>
      </c>
      <c r="DD65" s="83">
        <f t="shared" si="72"/>
        <v>1</v>
      </c>
      <c r="DE65" s="83">
        <f t="shared" si="73"/>
        <v>1</v>
      </c>
      <c r="DF65" s="83">
        <f t="shared" si="74"/>
        <v>1</v>
      </c>
      <c r="DG65" s="83">
        <f t="shared" si="75"/>
        <v>1</v>
      </c>
      <c r="DH65" s="83">
        <f t="shared" si="76"/>
        <v>1</v>
      </c>
      <c r="DI65" s="83">
        <f t="shared" si="77"/>
        <v>1</v>
      </c>
      <c r="DJ65" s="83">
        <f t="shared" si="78"/>
        <v>1</v>
      </c>
      <c r="DK65" s="83">
        <f t="shared" si="79"/>
        <v>1</v>
      </c>
      <c r="DL65" s="83">
        <f t="shared" si="80"/>
        <v>1</v>
      </c>
      <c r="DM65" s="83">
        <f t="shared" si="81"/>
        <v>1</v>
      </c>
      <c r="DO65" s="83">
        <f t="shared" si="111"/>
        <v>0</v>
      </c>
      <c r="DP65" s="83">
        <f t="shared" si="20"/>
        <v>1</v>
      </c>
      <c r="DQ65" s="83">
        <f t="shared" si="21"/>
        <v>1</v>
      </c>
      <c r="DR65" s="83">
        <f t="shared" si="22"/>
        <v>1</v>
      </c>
      <c r="DS65" s="83">
        <f t="shared" si="23"/>
        <v>1</v>
      </c>
      <c r="DT65" s="83">
        <f t="shared" si="24"/>
        <v>1</v>
      </c>
      <c r="DU65" s="83">
        <f t="shared" si="25"/>
        <v>1</v>
      </c>
      <c r="DV65" s="83">
        <f t="shared" si="26"/>
        <v>1</v>
      </c>
      <c r="DW65" s="83">
        <f t="shared" si="27"/>
        <v>1</v>
      </c>
      <c r="DX65" s="83">
        <f t="shared" si="28"/>
        <v>1</v>
      </c>
      <c r="DY65" s="83">
        <f t="shared" si="29"/>
        <v>1</v>
      </c>
      <c r="DZ65" s="83">
        <f t="shared" si="30"/>
        <v>1</v>
      </c>
      <c r="EB65" s="115"/>
      <c r="EC65" s="36">
        <f t="shared" si="82"/>
        <v>1</v>
      </c>
      <c r="ED65" s="36">
        <f t="shared" si="95"/>
        <v>0</v>
      </c>
      <c r="EE65" s="36">
        <f t="shared" si="96"/>
        <v>0</v>
      </c>
      <c r="EF65" s="36">
        <f t="shared" si="97"/>
        <v>0</v>
      </c>
      <c r="EG65" s="36">
        <f t="shared" si="98"/>
        <v>0</v>
      </c>
      <c r="EH65" s="36">
        <f t="shared" si="99"/>
        <v>0</v>
      </c>
      <c r="EI65" s="36">
        <f t="shared" si="100"/>
        <v>0</v>
      </c>
      <c r="EJ65" s="36">
        <f t="shared" si="101"/>
        <v>0</v>
      </c>
      <c r="EK65" s="36">
        <f t="shared" si="102"/>
        <v>0</v>
      </c>
      <c r="EL65" s="36">
        <f t="shared" si="103"/>
        <v>0</v>
      </c>
      <c r="EM65" s="36">
        <f t="shared" si="104"/>
        <v>0</v>
      </c>
      <c r="EO65" s="115"/>
      <c r="EP65" s="36">
        <f t="shared" si="83"/>
        <v>0</v>
      </c>
      <c r="EQ65" s="36">
        <f t="shared" si="84"/>
        <v>0</v>
      </c>
      <c r="ER65" s="36">
        <f t="shared" si="85"/>
        <v>0</v>
      </c>
      <c r="ES65" s="36">
        <f t="shared" si="86"/>
        <v>0</v>
      </c>
      <c r="ET65" s="36">
        <f t="shared" si="87"/>
        <v>0</v>
      </c>
      <c r="EU65" s="36">
        <f t="shared" si="88"/>
        <v>0</v>
      </c>
      <c r="EV65" s="36">
        <f t="shared" si="89"/>
        <v>0</v>
      </c>
      <c r="EW65" s="36">
        <f t="shared" si="90"/>
        <v>0</v>
      </c>
      <c r="EX65" s="36">
        <f t="shared" si="91"/>
        <v>0</v>
      </c>
      <c r="EY65" s="36">
        <f t="shared" si="92"/>
        <v>0</v>
      </c>
      <c r="EZ65" s="36">
        <f t="shared" si="93"/>
        <v>0</v>
      </c>
    </row>
    <row r="66" spans="1:156" s="36" customFormat="1" ht="16" x14ac:dyDescent="0.2">
      <c r="A66" s="50"/>
      <c r="B66" s="56" t="s">
        <v>25</v>
      </c>
      <c r="C66" s="49" t="s">
        <v>73</v>
      </c>
      <c r="D66" s="57">
        <v>45752</v>
      </c>
      <c r="E66" s="57">
        <v>51500</v>
      </c>
      <c r="F66" s="58">
        <v>95000</v>
      </c>
      <c r="G66" s="56" t="s">
        <v>83</v>
      </c>
      <c r="H66" s="59">
        <v>916</v>
      </c>
      <c r="I66" s="59" t="s">
        <v>15</v>
      </c>
      <c r="J66" s="60">
        <v>0.2</v>
      </c>
      <c r="K66" s="60">
        <v>0.1</v>
      </c>
      <c r="L66" s="61"/>
      <c r="M66" s="62">
        <f t="shared" si="107"/>
        <v>1</v>
      </c>
      <c r="N66" s="63">
        <f t="shared" si="108"/>
        <v>7916.666666666667</v>
      </c>
      <c r="O66" s="63">
        <f t="shared" si="109"/>
        <v>791.66666666666674</v>
      </c>
      <c r="P66" s="63">
        <f t="shared" si="110"/>
        <v>1583.3333333333335</v>
      </c>
      <c r="Q66" s="63">
        <f t="shared" si="33"/>
        <v>10291.67</v>
      </c>
      <c r="R66" s="111"/>
      <c r="S66" s="64">
        <f>ROUND(IF(AND($D66&lt;S$10,$E66&gt;S$12),$Q66,IF(AND($D66&gt;=S$10,$D66&lt;=S$12),$Q66*(S$13+1-DAY($D66))/S$13,IF(AND($E66&gt;=S$10,$E66&lt;=S$12),$Q66*DAY($E66)/S$13,0))),2)</f>
        <v>0</v>
      </c>
      <c r="T66" s="64">
        <f>ROUND(IF(AND($D66&lt;T$10,$E66&gt;T$12),$Q66,IF(AND($D66&gt;=T$10,$D66&lt;=T$12),$Q66*(T$13+1-DAY($D66))/T$13,IF(AND($E66&gt;=T$10,$E66&lt;=T$12),$Q66*DAY($E66)/T$13,0))),2)</f>
        <v>0</v>
      </c>
      <c r="U66" s="64">
        <f>ROUND(IF(AND($D66&lt;U$10,$E66&gt;U$12),$Q66,IF(AND($D66&gt;=U$10,$D66&lt;=U$12),$Q66*(U$13+1-DAY($D66))/U$13,IF(AND($E66&gt;=U$10,$E66&lt;=U$12),$Q66*DAY($E66)/U$13,0))),2)</f>
        <v>0</v>
      </c>
      <c r="V66" s="64">
        <f>ROUND(IF(AND($D66&lt;V$10,$E66&gt;V$12),$Q66,IF(AND($D66&gt;=V$10,$D66&lt;=V$12),$Q66*(V$13+1-DAY($D66))/V$13,IF(AND($E66&gt;=V$10,$E66&lt;=V$12),$Q66*DAY($E66)/V$13,0))),2)</f>
        <v>8919.4500000000007</v>
      </c>
      <c r="W66" s="64">
        <f>ROUND(IF(AND($D66&lt;W$10,$E66&gt;W$12),$Q66,IF(AND($D66&gt;=W$10,$D66&lt;=W$12),$Q66*(W$13+1-DAY($D66))/W$13,IF(AND($E66&gt;=W$10,$E66&lt;=W$12),$Q66*DAY($E66)/W$13,0))),2)</f>
        <v>10291.67</v>
      </c>
      <c r="X66" s="64">
        <f>ROUND(IF(AND($D66&lt;X$10,$E66&gt;X$12),$Q66,IF(AND($D66&gt;=X$10,$D66&lt;=X$12),$Q66*(X$13+1-DAY($D66))/X$13,IF(AND($E66&gt;=X$10,$E66&lt;=X$12),$Q66*DAY($E66)/X$13,0))),2)</f>
        <v>10291.67</v>
      </c>
      <c r="Y66" s="64">
        <f>ROUND(IF(AND($D66&lt;Y$10,$E66&gt;Y$12),$Q66,IF(AND($D66&gt;=Y$10,$D66&lt;=Y$12),$Q66*(Y$13+1-DAY($D66))/Y$13,IF(AND($E66&gt;=Y$10,$E66&lt;=Y$12),$Q66*DAY($E66)/Y$13,0))),2)</f>
        <v>10291.67</v>
      </c>
      <c r="Z66" s="64">
        <f>ROUND(IF(AND($D66&lt;Z$10,$E66&gt;Z$12),$Q66,IF(AND($D66&gt;=Z$10,$D66&lt;=Z$12),$Q66*(Z$13+1-DAY($D66))/Z$13,IF(AND($E66&gt;=Z$10,$E66&lt;=Z$12),$Q66*DAY($E66)/Z$13,0))),2)</f>
        <v>10291.67</v>
      </c>
      <c r="AA66" s="64">
        <f>ROUND(IF(AND($D66&lt;AA$10,$E66&gt;AA$12),$Q66,IF(AND($D66&gt;=AA$10,$D66&lt;=AA$12),$Q66*(AA$13+1-DAY($D66))/AA$13,IF(AND($E66&gt;=AA$10,$E66&lt;=AA$12),$Q66*DAY($E66)/AA$13,0))),2)</f>
        <v>10291.67</v>
      </c>
      <c r="AB66" s="64">
        <f>ROUND(IF(AND($D66&lt;AB$10,$E66&gt;AB$12),$Q66,IF(AND($D66&gt;=AB$10,$D66&lt;=AB$12),$Q66*(AB$13+1-DAY($D66))/AB$13,IF(AND($E66&gt;=AB$10,$E66&lt;=AB$12),$Q66*DAY($E66)/AB$13,0))),2)</f>
        <v>10291.67</v>
      </c>
      <c r="AC66" s="64">
        <f>ROUND(IF(AND($D66&lt;AC$10,$E66&gt;AC$12),$Q66,IF(AND($D66&gt;=AC$10,$D66&lt;=AC$12),$Q66*(AC$13+1-DAY($D66))/AC$13,IF(AND($E66&gt;=AC$10,$E66&lt;=AC$12),$Q66*DAY($E66)/AC$13,0))),2)</f>
        <v>10291.67</v>
      </c>
      <c r="AD66" s="64">
        <f>ROUND(IF(AND($D66&lt;AD$10,$E66&gt;AD$12),$Q66,IF(AND($D66&gt;=AD$10,$D66&lt;=AD$12),$Q66*(AD$13+1-DAY($D66))/AD$13,IF(AND($E66&gt;=AD$10,$E66&lt;=AD$12),$Q66*DAY($E66)/AD$13,0))),2)</f>
        <v>10291.67</v>
      </c>
      <c r="AE66" s="64">
        <f>ROUND(IF(AND($D66&lt;AE$10,$E66&gt;AE$12),$Q66,IF(AND($D66&gt;=AE$10,$D66&lt;=AE$12),$Q66*(AE$13+1-DAY($D66))/AE$13,IF(AND($E66&gt;=AE$10,$E66&lt;=AE$12),$Q66*DAY($E66)/AE$13,0))),2)</f>
        <v>10291.67</v>
      </c>
      <c r="AF66" s="64">
        <f>ROUND(IF(AND($D66&lt;AF$10,$E66&gt;AF$12),$Q66,IF(AND($D66&gt;=AF$10,$D66&lt;=AF$12),$Q66*(AF$13+1-DAY($D66))/AF$13,IF(AND($E66&gt;=AF$10,$E66&lt;=AF$12),$Q66*DAY($E66)/AF$13,0))),2)</f>
        <v>10291.67</v>
      </c>
      <c r="AG66" s="64">
        <f>ROUND(IF(AND($D66&lt;AG$10,$E66&gt;AG$12),$Q66,IF(AND($D66&gt;=AG$10,$D66&lt;=AG$12),$Q66*(AG$13+1-DAY($D66))/AG$13,IF(AND($E66&gt;=AG$10,$E66&lt;=AG$12),$Q66*DAY($E66)/AG$13,0))),2)</f>
        <v>10291.67</v>
      </c>
      <c r="AH66" s="64">
        <f>ROUND(IF(AND($D66&lt;AH$10,$E66&gt;AH$12),$Q66,IF(AND($D66&gt;=AH$10,$D66&lt;=AH$12),$Q66*(AH$13+1-DAY($D66))/AH$13,IF(AND($E66&gt;=AH$10,$E66&lt;=AH$12),$Q66*DAY($E66)/AH$13,0))),2)</f>
        <v>10291.67</v>
      </c>
      <c r="AI66" s="64">
        <f>ROUND(IF(AND($D66&lt;AI$10,$E66&gt;AI$12),$Q66,IF(AND($D66&gt;=AI$10,$D66&lt;=AI$12),$Q66*(AI$13+1-DAY($D66))/AI$13,IF(AND($E66&gt;=AI$10,$E66&lt;=AI$12),$Q66*DAY($E66)/AI$13,0))),2)</f>
        <v>10291.67</v>
      </c>
      <c r="AJ66" s="64">
        <f>ROUND(IF(AND($D66&lt;AJ$10,$E66&gt;AJ$12),$Q66,IF(AND($D66&gt;=AJ$10,$D66&lt;=AJ$12),$Q66*(AJ$13+1-DAY($D66))/AJ$13,IF(AND($E66&gt;=AJ$10,$E66&lt;=AJ$12),$Q66*DAY($E66)/AJ$13,0))),2)</f>
        <v>10291.67</v>
      </c>
      <c r="AK66" s="64">
        <f>ROUND(IF(AND($D66&lt;AK$10,$E66&gt;AK$12),$Q66,IF(AND($D66&gt;=AK$10,$D66&lt;=AK$12),$Q66*(AK$13+1-DAY($D66))/AK$13,IF(AND($E66&gt;=AK$10,$E66&lt;=AK$12),$Q66*DAY($E66)/AK$13,0))),2)</f>
        <v>10291.67</v>
      </c>
      <c r="AL66" s="64">
        <f>ROUND(IF(AND($D66&lt;AL$10,$E66&gt;AL$12),$Q66,IF(AND($D66&gt;=AL$10,$D66&lt;=AL$12),$Q66*(AL$13+1-DAY($D66))/AL$13,IF(AND($E66&gt;=AL$10,$E66&lt;=AL$12),$Q66*DAY($E66)/AL$13,0))),2)</f>
        <v>10291.67</v>
      </c>
      <c r="AM66" s="64">
        <f>ROUND(IF(AND($D66&lt;AM$10,$E66&gt;AM$12),$Q66,IF(AND($D66&gt;=AM$10,$D66&lt;=AM$12),$Q66*(AM$13+1-DAY($D66))/AM$13,IF(AND($E66&gt;=AM$10,$E66&lt;=AM$12),$Q66*DAY($E66)/AM$13,0))),2)</f>
        <v>10291.67</v>
      </c>
      <c r="AN66" s="64">
        <f>ROUND(IF(AND($D66&lt;AN$10,$E66&gt;AN$12),$Q66,IF(AND($D66&gt;=AN$10,$D66&lt;=AN$12),$Q66*(AN$13+1-DAY($D66))/AN$13,IF(AND($E66&gt;=AN$10,$E66&lt;=AN$12),$Q66*DAY($E66)/AN$13,0))),2)</f>
        <v>10291.67</v>
      </c>
      <c r="AO66" s="64">
        <f>ROUND(IF(AND($D66&lt;AO$10,$E66&gt;AO$12),$Q66,IF(AND($D66&gt;=AO$10,$D66&lt;=AO$12),$Q66*(AO$13+1-DAY($D66))/AO$13,IF(AND($E66&gt;=AO$10,$E66&lt;=AO$12),$Q66*DAY($E66)/AO$13,0))),2)</f>
        <v>10291.67</v>
      </c>
      <c r="AP66" s="64">
        <f>ROUND(IF(AND($D66&lt;AP$10,$E66&gt;AP$12),$Q66,IF(AND($D66&gt;=AP$10,$D66&lt;=AP$12),$Q66*(AP$13+1-DAY($D66))/AP$13,IF(AND($E66&gt;=AP$10,$E66&lt;=AP$12),$Q66*DAY($E66)/AP$13,0))),2)</f>
        <v>10291.67</v>
      </c>
      <c r="AQ66" s="64">
        <f>ROUND(IF(AND($D66&lt;AQ$10,$E66&gt;AQ$12),$Q66,IF(AND($D66&gt;=AQ$10,$D66&lt;=AQ$12),$Q66*(AQ$13+1-DAY($D66))/AQ$13,IF(AND($E66&gt;=AQ$10,$E66&lt;=AQ$12),$Q66*DAY($E66)/AQ$13,0))),2)</f>
        <v>10291.67</v>
      </c>
      <c r="AR66" s="64">
        <f>ROUND(IF(AND($D66&lt;AR$10,$E66&gt;AR$12),$Q66,IF(AND($D66&gt;=AR$10,$D66&lt;=AR$12),$Q66*(AR$13+1-DAY($D66))/AR$13,IF(AND($E66&gt;=AR$10,$E66&lt;=AR$12),$Q66*DAY($E66)/AR$13,0))),2)</f>
        <v>10291.67</v>
      </c>
      <c r="AS66" s="64">
        <f>ROUND(IF(AND($D66&lt;AS$10,$E66&gt;AS$12),$Q66,IF(AND($D66&gt;=AS$10,$D66&lt;=AS$12),$Q66*(AS$13+1-DAY($D66))/AS$13,IF(AND($E66&gt;=AS$10,$E66&lt;=AS$12),$Q66*DAY($E66)/AS$13,0))),2)</f>
        <v>10291.67</v>
      </c>
      <c r="AT66" s="64">
        <f>ROUND(IF(AND($D66&lt;AT$10,$E66&gt;AT$12),$Q66,IF(AND($D66&gt;=AT$10,$D66&lt;=AT$12),$Q66*(AT$13+1-DAY($D66))/AT$13,IF(AND($E66&gt;=AT$10,$E66&lt;=AT$12),$Q66*DAY($E66)/AT$13,0))),2)</f>
        <v>10291.67</v>
      </c>
      <c r="AU66" s="64">
        <f>ROUND(IF(AND($D66&lt;AU$10,$E66&gt;AU$12),$Q66,IF(AND($D66&gt;=AU$10,$D66&lt;=AU$12),$Q66*(AU$13+1-DAY($D66))/AU$13,IF(AND($E66&gt;=AU$10,$E66&lt;=AU$12),$Q66*DAY($E66)/AU$13,0))),2)</f>
        <v>10291.67</v>
      </c>
      <c r="AV66" s="64">
        <f>ROUND(IF(AND($D66&lt;AV$10,$E66&gt;AV$12),$Q66,IF(AND($D66&gt;=AV$10,$D66&lt;=AV$12),$Q66*(AV$13+1-DAY($D66))/AV$13,IF(AND($E66&gt;=AV$10,$E66&lt;=AV$12),$Q66*DAY($E66)/AV$13,0))),2)</f>
        <v>10291.67</v>
      </c>
      <c r="AW66" s="64">
        <f>ROUND(IF(AND($D66&lt;AW$10,$E66&gt;AW$12),$Q66,IF(AND($D66&gt;=AW$10,$D66&lt;=AW$12),$Q66*(AW$13+1-DAY($D66))/AW$13,IF(AND($E66&gt;=AW$10,$E66&lt;=AW$12),$Q66*DAY($E66)/AW$13,0))),2)</f>
        <v>10291.67</v>
      </c>
      <c r="AX66" s="64">
        <f>ROUND(IF(AND($D66&lt;AX$10,$E66&gt;AX$12),$Q66,IF(AND($D66&gt;=AX$10,$D66&lt;=AX$12),$Q66*(AX$13+1-DAY($D66))/AX$13,IF(AND($E66&gt;=AX$10,$E66&lt;=AX$12),$Q66*DAY($E66)/AX$13,0))),2)</f>
        <v>10291.67</v>
      </c>
      <c r="AY66" s="64">
        <f>ROUND(IF(AND($D66&lt;AY$10,$E66&gt;AY$12),$Q66,IF(AND($D66&gt;=AY$10,$D66&lt;=AY$12),$Q66*(AY$13+1-DAY($D66))/AY$13,IF(AND($E66&gt;=AY$10,$E66&lt;=AY$12),$Q66*DAY($E66)/AY$13,0))),2)</f>
        <v>10291.67</v>
      </c>
      <c r="AZ66" s="64">
        <f>ROUND(IF(AND($D66&lt;AZ$10,$E66&gt;AZ$12),$Q66,IF(AND($D66&gt;=AZ$10,$D66&lt;=AZ$12),$Q66*(AZ$13+1-DAY($D66))/AZ$13,IF(AND($E66&gt;=AZ$10,$E66&lt;=AZ$12),$Q66*DAY($E66)/AZ$13,0))),2)</f>
        <v>10291.67</v>
      </c>
      <c r="BA66" s="64">
        <f>ROUND(IF(AND($D66&lt;BA$10,$E66&gt;BA$12),$Q66,IF(AND($D66&gt;=BA$10,$D66&lt;=BA$12),$Q66*(BA$13+1-DAY($D66))/BA$13,IF(AND($E66&gt;=BA$10,$E66&lt;=BA$12),$Q66*DAY($E66)/BA$13,0))),2)</f>
        <v>10291.67</v>
      </c>
      <c r="BB66" s="64">
        <f>ROUND(IF(AND($D66&lt;BB$10,$E66&gt;BB$12),$Q66,IF(AND($D66&gt;=BB$10,$D66&lt;=BB$12),$Q66*(BB$13+1-DAY($D66))/BB$13,IF(AND($E66&gt;=BB$10,$E66&lt;=BB$12),$Q66*DAY($E66)/BB$13,0))),2)</f>
        <v>10291.67</v>
      </c>
      <c r="BC66" s="108"/>
      <c r="BD66" s="64">
        <f t="shared" si="112"/>
        <v>0</v>
      </c>
      <c r="BE66" s="64">
        <f t="shared" si="112"/>
        <v>29502.79</v>
      </c>
      <c r="BF66" s="64">
        <f t="shared" si="112"/>
        <v>30875.010000000002</v>
      </c>
      <c r="BG66" s="64">
        <f t="shared" si="112"/>
        <v>30875.010000000002</v>
      </c>
      <c r="BH66" s="64">
        <f t="shared" si="112"/>
        <v>30875.010000000002</v>
      </c>
      <c r="BI66" s="64">
        <f t="shared" si="112"/>
        <v>30875.010000000002</v>
      </c>
      <c r="BJ66" s="64">
        <f t="shared" si="112"/>
        <v>30875.010000000002</v>
      </c>
      <c r="BK66" s="64">
        <f t="shared" si="112"/>
        <v>30875.010000000002</v>
      </c>
      <c r="BL66" s="64">
        <f t="shared" si="112"/>
        <v>30875.010000000002</v>
      </c>
      <c r="BM66" s="64">
        <f t="shared" si="112"/>
        <v>30875.010000000002</v>
      </c>
      <c r="BN66" s="64">
        <f t="shared" si="112"/>
        <v>30875.010000000002</v>
      </c>
      <c r="BO66" s="64">
        <f t="shared" si="112"/>
        <v>30875.010000000002</v>
      </c>
      <c r="BP66" s="65"/>
      <c r="BQ66" s="79">
        <f t="shared" si="34"/>
        <v>0</v>
      </c>
      <c r="BR66" s="79">
        <f t="shared" si="35"/>
        <v>0</v>
      </c>
      <c r="BS66" s="79">
        <f t="shared" si="36"/>
        <v>0</v>
      </c>
      <c r="BT66" s="79">
        <f t="shared" si="37"/>
        <v>0.86666692577589455</v>
      </c>
      <c r="BU66" s="79">
        <f t="shared" si="38"/>
        <v>1</v>
      </c>
      <c r="BV66" s="79">
        <f t="shared" si="39"/>
        <v>1</v>
      </c>
      <c r="BW66" s="79">
        <f t="shared" si="40"/>
        <v>1</v>
      </c>
      <c r="BX66" s="79">
        <f t="shared" si="41"/>
        <v>1</v>
      </c>
      <c r="BY66" s="79">
        <f t="shared" si="42"/>
        <v>1</v>
      </c>
      <c r="BZ66" s="79">
        <f t="shared" si="43"/>
        <v>1</v>
      </c>
      <c r="CA66" s="79">
        <f t="shared" si="44"/>
        <v>1</v>
      </c>
      <c r="CB66" s="79">
        <f t="shared" si="45"/>
        <v>1</v>
      </c>
      <c r="CC66" s="79">
        <f t="shared" si="46"/>
        <v>1</v>
      </c>
      <c r="CD66" s="79">
        <f t="shared" si="47"/>
        <v>1</v>
      </c>
      <c r="CE66" s="79">
        <f t="shared" si="48"/>
        <v>1</v>
      </c>
      <c r="CF66" s="79">
        <f t="shared" si="49"/>
        <v>1</v>
      </c>
      <c r="CG66" s="79">
        <f t="shared" si="50"/>
        <v>1</v>
      </c>
      <c r="CH66" s="79">
        <f t="shared" si="51"/>
        <v>1</v>
      </c>
      <c r="CI66" s="79">
        <f t="shared" si="52"/>
        <v>1</v>
      </c>
      <c r="CJ66" s="79">
        <f t="shared" si="53"/>
        <v>1</v>
      </c>
      <c r="CK66" s="79">
        <f t="shared" si="54"/>
        <v>1</v>
      </c>
      <c r="CL66" s="79">
        <f t="shared" si="55"/>
        <v>1</v>
      </c>
      <c r="CM66" s="79">
        <f t="shared" si="56"/>
        <v>1</v>
      </c>
      <c r="CN66" s="79">
        <f t="shared" si="57"/>
        <v>1</v>
      </c>
      <c r="CO66" s="79">
        <f t="shared" si="58"/>
        <v>1</v>
      </c>
      <c r="CP66" s="79">
        <f t="shared" si="59"/>
        <v>1</v>
      </c>
      <c r="CQ66" s="79">
        <f t="shared" si="60"/>
        <v>1</v>
      </c>
      <c r="CR66" s="79">
        <f t="shared" si="61"/>
        <v>1</v>
      </c>
      <c r="CS66" s="79">
        <f t="shared" si="62"/>
        <v>1</v>
      </c>
      <c r="CT66" s="79">
        <f t="shared" si="63"/>
        <v>1</v>
      </c>
      <c r="CU66" s="79">
        <f t="shared" si="64"/>
        <v>1</v>
      </c>
      <c r="CV66" s="79">
        <f t="shared" si="65"/>
        <v>1</v>
      </c>
      <c r="CW66" s="79">
        <f t="shared" si="66"/>
        <v>1</v>
      </c>
      <c r="CX66" s="79">
        <f t="shared" si="67"/>
        <v>1</v>
      </c>
      <c r="CY66" s="79">
        <f t="shared" si="68"/>
        <v>1</v>
      </c>
      <c r="CZ66" s="79">
        <f t="shared" si="69"/>
        <v>1</v>
      </c>
      <c r="DB66" s="83">
        <f t="shared" si="70"/>
        <v>0</v>
      </c>
      <c r="DC66" s="83">
        <f t="shared" si="71"/>
        <v>1</v>
      </c>
      <c r="DD66" s="83">
        <f t="shared" si="72"/>
        <v>1</v>
      </c>
      <c r="DE66" s="83">
        <f t="shared" si="73"/>
        <v>1</v>
      </c>
      <c r="DF66" s="83">
        <f t="shared" si="74"/>
        <v>1</v>
      </c>
      <c r="DG66" s="83">
        <f t="shared" si="75"/>
        <v>1</v>
      </c>
      <c r="DH66" s="83">
        <f t="shared" si="76"/>
        <v>1</v>
      </c>
      <c r="DI66" s="83">
        <f t="shared" si="77"/>
        <v>1</v>
      </c>
      <c r="DJ66" s="83">
        <f t="shared" si="78"/>
        <v>1</v>
      </c>
      <c r="DK66" s="83">
        <f t="shared" si="79"/>
        <v>1</v>
      </c>
      <c r="DL66" s="83">
        <f t="shared" si="80"/>
        <v>1</v>
      </c>
      <c r="DM66" s="83">
        <f t="shared" si="81"/>
        <v>1</v>
      </c>
      <c r="DO66" s="83">
        <f t="shared" si="111"/>
        <v>0</v>
      </c>
      <c r="DP66" s="83">
        <f t="shared" si="20"/>
        <v>1</v>
      </c>
      <c r="DQ66" s="83">
        <f t="shared" si="21"/>
        <v>1</v>
      </c>
      <c r="DR66" s="83">
        <f t="shared" si="22"/>
        <v>1</v>
      </c>
      <c r="DS66" s="83">
        <f t="shared" si="23"/>
        <v>1</v>
      </c>
      <c r="DT66" s="83">
        <f t="shared" si="24"/>
        <v>1</v>
      </c>
      <c r="DU66" s="83">
        <f t="shared" si="25"/>
        <v>1</v>
      </c>
      <c r="DV66" s="83">
        <f t="shared" si="26"/>
        <v>1</v>
      </c>
      <c r="DW66" s="83">
        <f t="shared" si="27"/>
        <v>1</v>
      </c>
      <c r="DX66" s="83">
        <f t="shared" si="28"/>
        <v>1</v>
      </c>
      <c r="DY66" s="83">
        <f t="shared" si="29"/>
        <v>1</v>
      </c>
      <c r="DZ66" s="83">
        <f t="shared" si="30"/>
        <v>1</v>
      </c>
      <c r="EB66" s="115"/>
      <c r="EC66" s="36">
        <f t="shared" si="82"/>
        <v>1</v>
      </c>
      <c r="ED66" s="36">
        <f t="shared" si="95"/>
        <v>0</v>
      </c>
      <c r="EE66" s="36">
        <f t="shared" si="96"/>
        <v>0</v>
      </c>
      <c r="EF66" s="36">
        <f t="shared" si="97"/>
        <v>0</v>
      </c>
      <c r="EG66" s="36">
        <f t="shared" si="98"/>
        <v>0</v>
      </c>
      <c r="EH66" s="36">
        <f t="shared" si="99"/>
        <v>0</v>
      </c>
      <c r="EI66" s="36">
        <f t="shared" si="100"/>
        <v>0</v>
      </c>
      <c r="EJ66" s="36">
        <f t="shared" si="101"/>
        <v>0</v>
      </c>
      <c r="EK66" s="36">
        <f t="shared" si="102"/>
        <v>0</v>
      </c>
      <c r="EL66" s="36">
        <f t="shared" si="103"/>
        <v>0</v>
      </c>
      <c r="EM66" s="36">
        <f t="shared" si="104"/>
        <v>0</v>
      </c>
      <c r="EO66" s="115"/>
      <c r="EP66" s="36">
        <f t="shared" si="83"/>
        <v>0</v>
      </c>
      <c r="EQ66" s="36">
        <f t="shared" si="84"/>
        <v>0</v>
      </c>
      <c r="ER66" s="36">
        <f t="shared" si="85"/>
        <v>0</v>
      </c>
      <c r="ES66" s="36">
        <f t="shared" si="86"/>
        <v>0</v>
      </c>
      <c r="ET66" s="36">
        <f t="shared" si="87"/>
        <v>0</v>
      </c>
      <c r="EU66" s="36">
        <f t="shared" si="88"/>
        <v>0</v>
      </c>
      <c r="EV66" s="36">
        <f t="shared" si="89"/>
        <v>0</v>
      </c>
      <c r="EW66" s="36">
        <f t="shared" si="90"/>
        <v>0</v>
      </c>
      <c r="EX66" s="36">
        <f t="shared" si="91"/>
        <v>0</v>
      </c>
      <c r="EY66" s="36">
        <f t="shared" si="92"/>
        <v>0</v>
      </c>
      <c r="EZ66" s="36">
        <f t="shared" si="93"/>
        <v>0</v>
      </c>
    </row>
    <row r="67" spans="1:156" s="36" customFormat="1" ht="16" x14ac:dyDescent="0.2">
      <c r="A67" s="50"/>
      <c r="B67" s="56" t="s">
        <v>66</v>
      </c>
      <c r="C67" s="49" t="s">
        <v>71</v>
      </c>
      <c r="D67" s="57">
        <v>45761</v>
      </c>
      <c r="E67" s="57">
        <v>51500</v>
      </c>
      <c r="F67" s="58">
        <v>250000</v>
      </c>
      <c r="G67" s="56" t="s">
        <v>71</v>
      </c>
      <c r="H67" s="59">
        <v>460</v>
      </c>
      <c r="I67" s="59" t="s">
        <v>15</v>
      </c>
      <c r="J67" s="60">
        <v>0.2</v>
      </c>
      <c r="K67" s="60">
        <v>0.1</v>
      </c>
      <c r="L67" s="61"/>
      <c r="M67" s="62">
        <f t="shared" si="107"/>
        <v>1</v>
      </c>
      <c r="N67" s="63">
        <f t="shared" si="108"/>
        <v>20833.333333333332</v>
      </c>
      <c r="O67" s="63">
        <f t="shared" si="109"/>
        <v>2083.3333333333335</v>
      </c>
      <c r="P67" s="63">
        <f t="shared" si="110"/>
        <v>4166.666666666667</v>
      </c>
      <c r="Q67" s="63">
        <f t="shared" si="33"/>
        <v>27083.33</v>
      </c>
      <c r="R67" s="111"/>
      <c r="S67" s="64">
        <f>ROUND(IF(AND($D67&lt;S$10,$E67&gt;S$12),$Q67,IF(AND($D67&gt;=S$10,$D67&lt;=S$12),$Q67*(S$13+1-DAY($D67))/S$13,IF(AND($E67&gt;=S$10,$E67&lt;=S$12),$Q67*DAY($E67)/S$13,0))),2)</f>
        <v>0</v>
      </c>
      <c r="T67" s="64">
        <f>ROUND(IF(AND($D67&lt;T$10,$E67&gt;T$12),$Q67,IF(AND($D67&gt;=T$10,$D67&lt;=T$12),$Q67*(T$13+1-DAY($D67))/T$13,IF(AND($E67&gt;=T$10,$E67&lt;=T$12),$Q67*DAY($E67)/T$13,0))),2)</f>
        <v>0</v>
      </c>
      <c r="U67" s="64">
        <f>ROUND(IF(AND($D67&lt;U$10,$E67&gt;U$12),$Q67,IF(AND($D67&gt;=U$10,$D67&lt;=U$12),$Q67*(U$13+1-DAY($D67))/U$13,IF(AND($E67&gt;=U$10,$E67&lt;=U$12),$Q67*DAY($E67)/U$13,0))),2)</f>
        <v>0</v>
      </c>
      <c r="V67" s="64">
        <f>ROUND(IF(AND($D67&lt;V$10,$E67&gt;V$12),$Q67,IF(AND($D67&gt;=V$10,$D67&lt;=V$12),$Q67*(V$13+1-DAY($D67))/V$13,IF(AND($E67&gt;=V$10,$E67&lt;=V$12),$Q67*DAY($E67)/V$13,0))),2)</f>
        <v>15347.22</v>
      </c>
      <c r="W67" s="64">
        <f>ROUND(IF(AND($D67&lt;W$10,$E67&gt;W$12),$Q67,IF(AND($D67&gt;=W$10,$D67&lt;=W$12),$Q67*(W$13+1-DAY($D67))/W$13,IF(AND($E67&gt;=W$10,$E67&lt;=W$12),$Q67*DAY($E67)/W$13,0))),2)</f>
        <v>27083.33</v>
      </c>
      <c r="X67" s="64">
        <f>ROUND(IF(AND($D67&lt;X$10,$E67&gt;X$12),$Q67,IF(AND($D67&gt;=X$10,$D67&lt;=X$12),$Q67*(X$13+1-DAY($D67))/X$13,IF(AND($E67&gt;=X$10,$E67&lt;=X$12),$Q67*DAY($E67)/X$13,0))),2)</f>
        <v>27083.33</v>
      </c>
      <c r="Y67" s="64">
        <f>ROUND(IF(AND($D67&lt;Y$10,$E67&gt;Y$12),$Q67,IF(AND($D67&gt;=Y$10,$D67&lt;=Y$12),$Q67*(Y$13+1-DAY($D67))/Y$13,IF(AND($E67&gt;=Y$10,$E67&lt;=Y$12),$Q67*DAY($E67)/Y$13,0))),2)</f>
        <v>27083.33</v>
      </c>
      <c r="Z67" s="64">
        <f>ROUND(IF(AND($D67&lt;Z$10,$E67&gt;Z$12),$Q67,IF(AND($D67&gt;=Z$10,$D67&lt;=Z$12),$Q67*(Z$13+1-DAY($D67))/Z$13,IF(AND($E67&gt;=Z$10,$E67&lt;=Z$12),$Q67*DAY($E67)/Z$13,0))),2)</f>
        <v>27083.33</v>
      </c>
      <c r="AA67" s="64">
        <f>ROUND(IF(AND($D67&lt;AA$10,$E67&gt;AA$12),$Q67,IF(AND($D67&gt;=AA$10,$D67&lt;=AA$12),$Q67*(AA$13+1-DAY($D67))/AA$13,IF(AND($E67&gt;=AA$10,$E67&lt;=AA$12),$Q67*DAY($E67)/AA$13,0))),2)</f>
        <v>27083.33</v>
      </c>
      <c r="AB67" s="64">
        <f>ROUND(IF(AND($D67&lt;AB$10,$E67&gt;AB$12),$Q67,IF(AND($D67&gt;=AB$10,$D67&lt;=AB$12),$Q67*(AB$13+1-DAY($D67))/AB$13,IF(AND($E67&gt;=AB$10,$E67&lt;=AB$12),$Q67*DAY($E67)/AB$13,0))),2)</f>
        <v>27083.33</v>
      </c>
      <c r="AC67" s="64">
        <f>ROUND(IF(AND($D67&lt;AC$10,$E67&gt;AC$12),$Q67,IF(AND($D67&gt;=AC$10,$D67&lt;=AC$12),$Q67*(AC$13+1-DAY($D67))/AC$13,IF(AND($E67&gt;=AC$10,$E67&lt;=AC$12),$Q67*DAY($E67)/AC$13,0))),2)</f>
        <v>27083.33</v>
      </c>
      <c r="AD67" s="64">
        <f>ROUND(IF(AND($D67&lt;AD$10,$E67&gt;AD$12),$Q67,IF(AND($D67&gt;=AD$10,$D67&lt;=AD$12),$Q67*(AD$13+1-DAY($D67))/AD$13,IF(AND($E67&gt;=AD$10,$E67&lt;=AD$12),$Q67*DAY($E67)/AD$13,0))),2)</f>
        <v>27083.33</v>
      </c>
      <c r="AE67" s="64">
        <f>ROUND(IF(AND($D67&lt;AE$10,$E67&gt;AE$12),$Q67,IF(AND($D67&gt;=AE$10,$D67&lt;=AE$12),$Q67*(AE$13+1-DAY($D67))/AE$13,IF(AND($E67&gt;=AE$10,$E67&lt;=AE$12),$Q67*DAY($E67)/AE$13,0))),2)</f>
        <v>27083.33</v>
      </c>
      <c r="AF67" s="64">
        <f>ROUND(IF(AND($D67&lt;AF$10,$E67&gt;AF$12),$Q67,IF(AND($D67&gt;=AF$10,$D67&lt;=AF$12),$Q67*(AF$13+1-DAY($D67))/AF$13,IF(AND($E67&gt;=AF$10,$E67&lt;=AF$12),$Q67*DAY($E67)/AF$13,0))),2)</f>
        <v>27083.33</v>
      </c>
      <c r="AG67" s="64">
        <f>ROUND(IF(AND($D67&lt;AG$10,$E67&gt;AG$12),$Q67,IF(AND($D67&gt;=AG$10,$D67&lt;=AG$12),$Q67*(AG$13+1-DAY($D67))/AG$13,IF(AND($E67&gt;=AG$10,$E67&lt;=AG$12),$Q67*DAY($E67)/AG$13,0))),2)</f>
        <v>27083.33</v>
      </c>
      <c r="AH67" s="64">
        <f>ROUND(IF(AND($D67&lt;AH$10,$E67&gt;AH$12),$Q67,IF(AND($D67&gt;=AH$10,$D67&lt;=AH$12),$Q67*(AH$13+1-DAY($D67))/AH$13,IF(AND($E67&gt;=AH$10,$E67&lt;=AH$12),$Q67*DAY($E67)/AH$13,0))),2)</f>
        <v>27083.33</v>
      </c>
      <c r="AI67" s="64">
        <f>ROUND(IF(AND($D67&lt;AI$10,$E67&gt;AI$12),$Q67,IF(AND($D67&gt;=AI$10,$D67&lt;=AI$12),$Q67*(AI$13+1-DAY($D67))/AI$13,IF(AND($E67&gt;=AI$10,$E67&lt;=AI$12),$Q67*DAY($E67)/AI$13,0))),2)</f>
        <v>27083.33</v>
      </c>
      <c r="AJ67" s="64">
        <f>ROUND(IF(AND($D67&lt;AJ$10,$E67&gt;AJ$12),$Q67,IF(AND($D67&gt;=AJ$10,$D67&lt;=AJ$12),$Q67*(AJ$13+1-DAY($D67))/AJ$13,IF(AND($E67&gt;=AJ$10,$E67&lt;=AJ$12),$Q67*DAY($E67)/AJ$13,0))),2)</f>
        <v>27083.33</v>
      </c>
      <c r="AK67" s="64">
        <f>ROUND(IF(AND($D67&lt;AK$10,$E67&gt;AK$12),$Q67,IF(AND($D67&gt;=AK$10,$D67&lt;=AK$12),$Q67*(AK$13+1-DAY($D67))/AK$13,IF(AND($E67&gt;=AK$10,$E67&lt;=AK$12),$Q67*DAY($E67)/AK$13,0))),2)</f>
        <v>27083.33</v>
      </c>
      <c r="AL67" s="64">
        <f>ROUND(IF(AND($D67&lt;AL$10,$E67&gt;AL$12),$Q67,IF(AND($D67&gt;=AL$10,$D67&lt;=AL$12),$Q67*(AL$13+1-DAY($D67))/AL$13,IF(AND($E67&gt;=AL$10,$E67&lt;=AL$12),$Q67*DAY($E67)/AL$13,0))),2)</f>
        <v>27083.33</v>
      </c>
      <c r="AM67" s="64">
        <f>ROUND(IF(AND($D67&lt;AM$10,$E67&gt;AM$12),$Q67,IF(AND($D67&gt;=AM$10,$D67&lt;=AM$12),$Q67*(AM$13+1-DAY($D67))/AM$13,IF(AND($E67&gt;=AM$10,$E67&lt;=AM$12),$Q67*DAY($E67)/AM$13,0))),2)</f>
        <v>27083.33</v>
      </c>
      <c r="AN67" s="64">
        <f>ROUND(IF(AND($D67&lt;AN$10,$E67&gt;AN$12),$Q67,IF(AND($D67&gt;=AN$10,$D67&lt;=AN$12),$Q67*(AN$13+1-DAY($D67))/AN$13,IF(AND($E67&gt;=AN$10,$E67&lt;=AN$12),$Q67*DAY($E67)/AN$13,0))),2)</f>
        <v>27083.33</v>
      </c>
      <c r="AO67" s="64">
        <f>ROUND(IF(AND($D67&lt;AO$10,$E67&gt;AO$12),$Q67,IF(AND($D67&gt;=AO$10,$D67&lt;=AO$12),$Q67*(AO$13+1-DAY($D67))/AO$13,IF(AND($E67&gt;=AO$10,$E67&lt;=AO$12),$Q67*DAY($E67)/AO$13,0))),2)</f>
        <v>27083.33</v>
      </c>
      <c r="AP67" s="64">
        <f>ROUND(IF(AND($D67&lt;AP$10,$E67&gt;AP$12),$Q67,IF(AND($D67&gt;=AP$10,$D67&lt;=AP$12),$Q67*(AP$13+1-DAY($D67))/AP$13,IF(AND($E67&gt;=AP$10,$E67&lt;=AP$12),$Q67*DAY($E67)/AP$13,0))),2)</f>
        <v>27083.33</v>
      </c>
      <c r="AQ67" s="64">
        <f>ROUND(IF(AND($D67&lt;AQ$10,$E67&gt;AQ$12),$Q67,IF(AND($D67&gt;=AQ$10,$D67&lt;=AQ$12),$Q67*(AQ$13+1-DAY($D67))/AQ$13,IF(AND($E67&gt;=AQ$10,$E67&lt;=AQ$12),$Q67*DAY($E67)/AQ$13,0))),2)</f>
        <v>27083.33</v>
      </c>
      <c r="AR67" s="64">
        <f>ROUND(IF(AND($D67&lt;AR$10,$E67&gt;AR$12),$Q67,IF(AND($D67&gt;=AR$10,$D67&lt;=AR$12),$Q67*(AR$13+1-DAY($D67))/AR$13,IF(AND($E67&gt;=AR$10,$E67&lt;=AR$12),$Q67*DAY($E67)/AR$13,0))),2)</f>
        <v>27083.33</v>
      </c>
      <c r="AS67" s="64">
        <f>ROUND(IF(AND($D67&lt;AS$10,$E67&gt;AS$12),$Q67,IF(AND($D67&gt;=AS$10,$D67&lt;=AS$12),$Q67*(AS$13+1-DAY($D67))/AS$13,IF(AND($E67&gt;=AS$10,$E67&lt;=AS$12),$Q67*DAY($E67)/AS$13,0))),2)</f>
        <v>27083.33</v>
      </c>
      <c r="AT67" s="64">
        <f>ROUND(IF(AND($D67&lt;AT$10,$E67&gt;AT$12),$Q67,IF(AND($D67&gt;=AT$10,$D67&lt;=AT$12),$Q67*(AT$13+1-DAY($D67))/AT$13,IF(AND($E67&gt;=AT$10,$E67&lt;=AT$12),$Q67*DAY($E67)/AT$13,0))),2)</f>
        <v>27083.33</v>
      </c>
      <c r="AU67" s="64">
        <f>ROUND(IF(AND($D67&lt;AU$10,$E67&gt;AU$12),$Q67,IF(AND($D67&gt;=AU$10,$D67&lt;=AU$12),$Q67*(AU$13+1-DAY($D67))/AU$13,IF(AND($E67&gt;=AU$10,$E67&lt;=AU$12),$Q67*DAY($E67)/AU$13,0))),2)</f>
        <v>27083.33</v>
      </c>
      <c r="AV67" s="64">
        <f>ROUND(IF(AND($D67&lt;AV$10,$E67&gt;AV$12),$Q67,IF(AND($D67&gt;=AV$10,$D67&lt;=AV$12),$Q67*(AV$13+1-DAY($D67))/AV$13,IF(AND($E67&gt;=AV$10,$E67&lt;=AV$12),$Q67*DAY($E67)/AV$13,0))),2)</f>
        <v>27083.33</v>
      </c>
      <c r="AW67" s="64">
        <f>ROUND(IF(AND($D67&lt;AW$10,$E67&gt;AW$12),$Q67,IF(AND($D67&gt;=AW$10,$D67&lt;=AW$12),$Q67*(AW$13+1-DAY($D67))/AW$13,IF(AND($E67&gt;=AW$10,$E67&lt;=AW$12),$Q67*DAY($E67)/AW$13,0))),2)</f>
        <v>27083.33</v>
      </c>
      <c r="AX67" s="64">
        <f>ROUND(IF(AND($D67&lt;AX$10,$E67&gt;AX$12),$Q67,IF(AND($D67&gt;=AX$10,$D67&lt;=AX$12),$Q67*(AX$13+1-DAY($D67))/AX$13,IF(AND($E67&gt;=AX$10,$E67&lt;=AX$12),$Q67*DAY($E67)/AX$13,0))),2)</f>
        <v>27083.33</v>
      </c>
      <c r="AY67" s="64">
        <f>ROUND(IF(AND($D67&lt;AY$10,$E67&gt;AY$12),$Q67,IF(AND($D67&gt;=AY$10,$D67&lt;=AY$12),$Q67*(AY$13+1-DAY($D67))/AY$13,IF(AND($E67&gt;=AY$10,$E67&lt;=AY$12),$Q67*DAY($E67)/AY$13,0))),2)</f>
        <v>27083.33</v>
      </c>
      <c r="AZ67" s="64">
        <f>ROUND(IF(AND($D67&lt;AZ$10,$E67&gt;AZ$12),$Q67,IF(AND($D67&gt;=AZ$10,$D67&lt;=AZ$12),$Q67*(AZ$13+1-DAY($D67))/AZ$13,IF(AND($E67&gt;=AZ$10,$E67&lt;=AZ$12),$Q67*DAY($E67)/AZ$13,0))),2)</f>
        <v>27083.33</v>
      </c>
      <c r="BA67" s="64">
        <f>ROUND(IF(AND($D67&lt;BA$10,$E67&gt;BA$12),$Q67,IF(AND($D67&gt;=BA$10,$D67&lt;=BA$12),$Q67*(BA$13+1-DAY($D67))/BA$13,IF(AND($E67&gt;=BA$10,$E67&lt;=BA$12),$Q67*DAY($E67)/BA$13,0))),2)</f>
        <v>27083.33</v>
      </c>
      <c r="BB67" s="64">
        <f>ROUND(IF(AND($D67&lt;BB$10,$E67&gt;BB$12),$Q67,IF(AND($D67&gt;=BB$10,$D67&lt;=BB$12),$Q67*(BB$13+1-DAY($D67))/BB$13,IF(AND($E67&gt;=BB$10,$E67&lt;=BB$12),$Q67*DAY($E67)/BB$13,0))),2)</f>
        <v>27083.33</v>
      </c>
      <c r="BC67" s="108"/>
      <c r="BD67" s="64">
        <f t="shared" ref="BD67:BO76" si="113">SUMIFS($S67:$BB67,$S$14:$BB$14,BD$14,$S$15:$BB$15,BD$15)</f>
        <v>0</v>
      </c>
      <c r="BE67" s="64">
        <f t="shared" si="113"/>
        <v>69513.88</v>
      </c>
      <c r="BF67" s="64">
        <f t="shared" si="113"/>
        <v>81249.990000000005</v>
      </c>
      <c r="BG67" s="64">
        <f t="shared" si="113"/>
        <v>81249.990000000005</v>
      </c>
      <c r="BH67" s="64">
        <f t="shared" si="113"/>
        <v>81249.990000000005</v>
      </c>
      <c r="BI67" s="64">
        <f t="shared" si="113"/>
        <v>81249.990000000005</v>
      </c>
      <c r="BJ67" s="64">
        <f t="shared" si="113"/>
        <v>81249.990000000005</v>
      </c>
      <c r="BK67" s="64">
        <f t="shared" si="113"/>
        <v>81249.990000000005</v>
      </c>
      <c r="BL67" s="64">
        <f t="shared" si="113"/>
        <v>81249.990000000005</v>
      </c>
      <c r="BM67" s="64">
        <f t="shared" si="113"/>
        <v>81249.990000000005</v>
      </c>
      <c r="BN67" s="64">
        <f t="shared" si="113"/>
        <v>81249.990000000005</v>
      </c>
      <c r="BO67" s="64">
        <f t="shared" si="113"/>
        <v>81249.990000000005</v>
      </c>
      <c r="BP67" s="65"/>
      <c r="BQ67" s="79">
        <f t="shared" si="34"/>
        <v>0</v>
      </c>
      <c r="BR67" s="79">
        <f t="shared" si="35"/>
        <v>0</v>
      </c>
      <c r="BS67" s="79">
        <f t="shared" si="36"/>
        <v>0</v>
      </c>
      <c r="BT67" s="79">
        <f t="shared" si="37"/>
        <v>0.56666665435897279</v>
      </c>
      <c r="BU67" s="79">
        <f t="shared" si="38"/>
        <v>1</v>
      </c>
      <c r="BV67" s="79">
        <f t="shared" si="39"/>
        <v>1</v>
      </c>
      <c r="BW67" s="79">
        <f t="shared" si="40"/>
        <v>1</v>
      </c>
      <c r="BX67" s="79">
        <f t="shared" si="41"/>
        <v>1</v>
      </c>
      <c r="BY67" s="79">
        <f t="shared" si="42"/>
        <v>1</v>
      </c>
      <c r="BZ67" s="79">
        <f t="shared" si="43"/>
        <v>1</v>
      </c>
      <c r="CA67" s="79">
        <f t="shared" si="44"/>
        <v>1</v>
      </c>
      <c r="CB67" s="79">
        <f t="shared" si="45"/>
        <v>1</v>
      </c>
      <c r="CC67" s="79">
        <f t="shared" si="46"/>
        <v>1</v>
      </c>
      <c r="CD67" s="79">
        <f t="shared" si="47"/>
        <v>1</v>
      </c>
      <c r="CE67" s="79">
        <f t="shared" si="48"/>
        <v>1</v>
      </c>
      <c r="CF67" s="79">
        <f t="shared" si="49"/>
        <v>1</v>
      </c>
      <c r="CG67" s="79">
        <f t="shared" si="50"/>
        <v>1</v>
      </c>
      <c r="CH67" s="79">
        <f t="shared" si="51"/>
        <v>1</v>
      </c>
      <c r="CI67" s="79">
        <f t="shared" si="52"/>
        <v>1</v>
      </c>
      <c r="CJ67" s="79">
        <f t="shared" si="53"/>
        <v>1</v>
      </c>
      <c r="CK67" s="79">
        <f t="shared" si="54"/>
        <v>1</v>
      </c>
      <c r="CL67" s="79">
        <f t="shared" si="55"/>
        <v>1</v>
      </c>
      <c r="CM67" s="79">
        <f t="shared" si="56"/>
        <v>1</v>
      </c>
      <c r="CN67" s="79">
        <f t="shared" si="57"/>
        <v>1</v>
      </c>
      <c r="CO67" s="79">
        <f t="shared" si="58"/>
        <v>1</v>
      </c>
      <c r="CP67" s="79">
        <f t="shared" si="59"/>
        <v>1</v>
      </c>
      <c r="CQ67" s="79">
        <f t="shared" si="60"/>
        <v>1</v>
      </c>
      <c r="CR67" s="79">
        <f t="shared" si="61"/>
        <v>1</v>
      </c>
      <c r="CS67" s="79">
        <f t="shared" si="62"/>
        <v>1</v>
      </c>
      <c r="CT67" s="79">
        <f t="shared" si="63"/>
        <v>1</v>
      </c>
      <c r="CU67" s="79">
        <f t="shared" si="64"/>
        <v>1</v>
      </c>
      <c r="CV67" s="79">
        <f t="shared" si="65"/>
        <v>1</v>
      </c>
      <c r="CW67" s="79">
        <f t="shared" si="66"/>
        <v>1</v>
      </c>
      <c r="CX67" s="79">
        <f t="shared" si="67"/>
        <v>1</v>
      </c>
      <c r="CY67" s="79">
        <f t="shared" si="68"/>
        <v>1</v>
      </c>
      <c r="CZ67" s="79">
        <f t="shared" si="69"/>
        <v>1</v>
      </c>
      <c r="DB67" s="83">
        <f t="shared" si="70"/>
        <v>0</v>
      </c>
      <c r="DC67" s="83">
        <f t="shared" si="71"/>
        <v>1</v>
      </c>
      <c r="DD67" s="83">
        <f t="shared" si="72"/>
        <v>1</v>
      </c>
      <c r="DE67" s="83">
        <f t="shared" si="73"/>
        <v>1</v>
      </c>
      <c r="DF67" s="83">
        <f t="shared" si="74"/>
        <v>1</v>
      </c>
      <c r="DG67" s="83">
        <f t="shared" si="75"/>
        <v>1</v>
      </c>
      <c r="DH67" s="83">
        <f t="shared" si="76"/>
        <v>1</v>
      </c>
      <c r="DI67" s="83">
        <f t="shared" si="77"/>
        <v>1</v>
      </c>
      <c r="DJ67" s="83">
        <f t="shared" si="78"/>
        <v>1</v>
      </c>
      <c r="DK67" s="83">
        <f t="shared" si="79"/>
        <v>1</v>
      </c>
      <c r="DL67" s="83">
        <f t="shared" si="80"/>
        <v>1</v>
      </c>
      <c r="DM67" s="83">
        <f t="shared" si="81"/>
        <v>1</v>
      </c>
      <c r="DO67" s="83">
        <f t="shared" si="111"/>
        <v>0</v>
      </c>
      <c r="DP67" s="83">
        <f t="shared" si="20"/>
        <v>1</v>
      </c>
      <c r="DQ67" s="83">
        <f t="shared" si="21"/>
        <v>1</v>
      </c>
      <c r="DR67" s="83">
        <f t="shared" si="22"/>
        <v>1</v>
      </c>
      <c r="DS67" s="83">
        <f t="shared" si="23"/>
        <v>1</v>
      </c>
      <c r="DT67" s="83">
        <f t="shared" si="24"/>
        <v>1</v>
      </c>
      <c r="DU67" s="83">
        <f t="shared" si="25"/>
        <v>1</v>
      </c>
      <c r="DV67" s="83">
        <f t="shared" si="26"/>
        <v>1</v>
      </c>
      <c r="DW67" s="83">
        <f t="shared" si="27"/>
        <v>1</v>
      </c>
      <c r="DX67" s="83">
        <f t="shared" si="28"/>
        <v>1</v>
      </c>
      <c r="DY67" s="83">
        <f t="shared" si="29"/>
        <v>1</v>
      </c>
      <c r="DZ67" s="83">
        <f t="shared" si="30"/>
        <v>1</v>
      </c>
      <c r="EB67" s="115"/>
      <c r="EC67" s="36">
        <f t="shared" si="82"/>
        <v>1</v>
      </c>
      <c r="ED67" s="36">
        <f t="shared" si="95"/>
        <v>0</v>
      </c>
      <c r="EE67" s="36">
        <f t="shared" si="96"/>
        <v>0</v>
      </c>
      <c r="EF67" s="36">
        <f t="shared" si="97"/>
        <v>0</v>
      </c>
      <c r="EG67" s="36">
        <f t="shared" si="98"/>
        <v>0</v>
      </c>
      <c r="EH67" s="36">
        <f t="shared" si="99"/>
        <v>0</v>
      </c>
      <c r="EI67" s="36">
        <f t="shared" si="100"/>
        <v>0</v>
      </c>
      <c r="EJ67" s="36">
        <f t="shared" si="101"/>
        <v>0</v>
      </c>
      <c r="EK67" s="36">
        <f t="shared" si="102"/>
        <v>0</v>
      </c>
      <c r="EL67" s="36">
        <f t="shared" si="103"/>
        <v>0</v>
      </c>
      <c r="EM67" s="36">
        <f t="shared" si="104"/>
        <v>0</v>
      </c>
      <c r="EO67" s="115"/>
      <c r="EP67" s="36">
        <f t="shared" si="83"/>
        <v>0</v>
      </c>
      <c r="EQ67" s="36">
        <f t="shared" si="84"/>
        <v>0</v>
      </c>
      <c r="ER67" s="36">
        <f t="shared" si="85"/>
        <v>0</v>
      </c>
      <c r="ES67" s="36">
        <f t="shared" si="86"/>
        <v>0</v>
      </c>
      <c r="ET67" s="36">
        <f t="shared" si="87"/>
        <v>0</v>
      </c>
      <c r="EU67" s="36">
        <f t="shared" si="88"/>
        <v>0</v>
      </c>
      <c r="EV67" s="36">
        <f t="shared" si="89"/>
        <v>0</v>
      </c>
      <c r="EW67" s="36">
        <f t="shared" si="90"/>
        <v>0</v>
      </c>
      <c r="EX67" s="36">
        <f t="shared" si="91"/>
        <v>0</v>
      </c>
      <c r="EY67" s="36">
        <f t="shared" si="92"/>
        <v>0</v>
      </c>
      <c r="EZ67" s="36">
        <f t="shared" si="93"/>
        <v>0</v>
      </c>
    </row>
    <row r="68" spans="1:156" s="36" customFormat="1" ht="16" x14ac:dyDescent="0.2">
      <c r="A68" s="50"/>
      <c r="B68" s="56" t="s">
        <v>165</v>
      </c>
      <c r="C68" s="49" t="s">
        <v>68</v>
      </c>
      <c r="D68" s="57">
        <v>45777</v>
      </c>
      <c r="E68" s="57">
        <v>51500</v>
      </c>
      <c r="F68" s="58">
        <v>150000</v>
      </c>
      <c r="G68" s="56" t="s">
        <v>111</v>
      </c>
      <c r="H68" s="59">
        <v>29158</v>
      </c>
      <c r="I68" s="59" t="s">
        <v>15</v>
      </c>
      <c r="J68" s="60">
        <v>0.2</v>
      </c>
      <c r="K68" s="60">
        <v>0.1</v>
      </c>
      <c r="L68" s="61"/>
      <c r="M68" s="62">
        <f t="shared" si="107"/>
        <v>1</v>
      </c>
      <c r="N68" s="63">
        <f t="shared" si="108"/>
        <v>12500</v>
      </c>
      <c r="O68" s="63">
        <f t="shared" si="109"/>
        <v>1250</v>
      </c>
      <c r="P68" s="63">
        <f t="shared" si="110"/>
        <v>2500</v>
      </c>
      <c r="Q68" s="63">
        <f t="shared" si="33"/>
        <v>16250</v>
      </c>
      <c r="R68" s="111"/>
      <c r="S68" s="64">
        <f>ROUND(IF(AND($D68&lt;S$10,$E68&gt;S$12),$Q68,IF(AND($D68&gt;=S$10,$D68&lt;=S$12),$Q68*(S$13+1-DAY($D68))/S$13,IF(AND($E68&gt;=S$10,$E68&lt;=S$12),$Q68*DAY($E68)/S$13,0))),2)</f>
        <v>0</v>
      </c>
      <c r="T68" s="64">
        <f>ROUND(IF(AND($D68&lt;T$10,$E68&gt;T$12),$Q68,IF(AND($D68&gt;=T$10,$D68&lt;=T$12),$Q68*(T$13+1-DAY($D68))/T$13,IF(AND($E68&gt;=T$10,$E68&lt;=T$12),$Q68*DAY($E68)/T$13,0))),2)</f>
        <v>0</v>
      </c>
      <c r="U68" s="64">
        <f>ROUND(IF(AND($D68&lt;U$10,$E68&gt;U$12),$Q68,IF(AND($D68&gt;=U$10,$D68&lt;=U$12),$Q68*(U$13+1-DAY($D68))/U$13,IF(AND($E68&gt;=U$10,$E68&lt;=U$12),$Q68*DAY($E68)/U$13,0))),2)</f>
        <v>0</v>
      </c>
      <c r="V68" s="64">
        <f>ROUND(IF(AND($D68&lt;V$10,$E68&gt;V$12),$Q68,IF(AND($D68&gt;=V$10,$D68&lt;=V$12),$Q68*(V$13+1-DAY($D68))/V$13,IF(AND($E68&gt;=V$10,$E68&lt;=V$12),$Q68*DAY($E68)/V$13,0))),2)</f>
        <v>541.66999999999996</v>
      </c>
      <c r="W68" s="64">
        <f>ROUND(IF(AND($D68&lt;W$10,$E68&gt;W$12),$Q68,IF(AND($D68&gt;=W$10,$D68&lt;=W$12),$Q68*(W$13+1-DAY($D68))/W$13,IF(AND($E68&gt;=W$10,$E68&lt;=W$12),$Q68*DAY($E68)/W$13,0))),2)</f>
        <v>16250</v>
      </c>
      <c r="X68" s="64">
        <f>ROUND(IF(AND($D68&lt;X$10,$E68&gt;X$12),$Q68,IF(AND($D68&gt;=X$10,$D68&lt;=X$12),$Q68*(X$13+1-DAY($D68))/X$13,IF(AND($E68&gt;=X$10,$E68&lt;=X$12),$Q68*DAY($E68)/X$13,0))),2)</f>
        <v>16250</v>
      </c>
      <c r="Y68" s="64">
        <f>ROUND(IF(AND($D68&lt;Y$10,$E68&gt;Y$12),$Q68,IF(AND($D68&gt;=Y$10,$D68&lt;=Y$12),$Q68*(Y$13+1-DAY($D68))/Y$13,IF(AND($E68&gt;=Y$10,$E68&lt;=Y$12),$Q68*DAY($E68)/Y$13,0))),2)</f>
        <v>16250</v>
      </c>
      <c r="Z68" s="64">
        <f>ROUND(IF(AND($D68&lt;Z$10,$E68&gt;Z$12),$Q68,IF(AND($D68&gt;=Z$10,$D68&lt;=Z$12),$Q68*(Z$13+1-DAY($D68))/Z$13,IF(AND($E68&gt;=Z$10,$E68&lt;=Z$12),$Q68*DAY($E68)/Z$13,0))),2)</f>
        <v>16250</v>
      </c>
      <c r="AA68" s="64">
        <f>ROUND(IF(AND($D68&lt;AA$10,$E68&gt;AA$12),$Q68,IF(AND($D68&gt;=AA$10,$D68&lt;=AA$12),$Q68*(AA$13+1-DAY($D68))/AA$13,IF(AND($E68&gt;=AA$10,$E68&lt;=AA$12),$Q68*DAY($E68)/AA$13,0))),2)</f>
        <v>16250</v>
      </c>
      <c r="AB68" s="64">
        <f>ROUND(IF(AND($D68&lt;AB$10,$E68&gt;AB$12),$Q68,IF(AND($D68&gt;=AB$10,$D68&lt;=AB$12),$Q68*(AB$13+1-DAY($D68))/AB$13,IF(AND($E68&gt;=AB$10,$E68&lt;=AB$12),$Q68*DAY($E68)/AB$13,0))),2)</f>
        <v>16250</v>
      </c>
      <c r="AC68" s="64">
        <f>ROUND(IF(AND($D68&lt;AC$10,$E68&gt;AC$12),$Q68,IF(AND($D68&gt;=AC$10,$D68&lt;=AC$12),$Q68*(AC$13+1-DAY($D68))/AC$13,IF(AND($E68&gt;=AC$10,$E68&lt;=AC$12),$Q68*DAY($E68)/AC$13,0))),2)</f>
        <v>16250</v>
      </c>
      <c r="AD68" s="64">
        <f>ROUND(IF(AND($D68&lt;AD$10,$E68&gt;AD$12),$Q68,IF(AND($D68&gt;=AD$10,$D68&lt;=AD$12),$Q68*(AD$13+1-DAY($D68))/AD$13,IF(AND($E68&gt;=AD$10,$E68&lt;=AD$12),$Q68*DAY($E68)/AD$13,0))),2)</f>
        <v>16250</v>
      </c>
      <c r="AE68" s="64">
        <f>ROUND(IF(AND($D68&lt;AE$10,$E68&gt;AE$12),$Q68,IF(AND($D68&gt;=AE$10,$D68&lt;=AE$12),$Q68*(AE$13+1-DAY($D68))/AE$13,IF(AND($E68&gt;=AE$10,$E68&lt;=AE$12),$Q68*DAY($E68)/AE$13,0))),2)</f>
        <v>16250</v>
      </c>
      <c r="AF68" s="64">
        <f>ROUND(IF(AND($D68&lt;AF$10,$E68&gt;AF$12),$Q68,IF(AND($D68&gt;=AF$10,$D68&lt;=AF$12),$Q68*(AF$13+1-DAY($D68))/AF$13,IF(AND($E68&gt;=AF$10,$E68&lt;=AF$12),$Q68*DAY($E68)/AF$13,0))),2)</f>
        <v>16250</v>
      </c>
      <c r="AG68" s="64">
        <f>ROUND(IF(AND($D68&lt;AG$10,$E68&gt;AG$12),$Q68,IF(AND($D68&gt;=AG$10,$D68&lt;=AG$12),$Q68*(AG$13+1-DAY($D68))/AG$13,IF(AND($E68&gt;=AG$10,$E68&lt;=AG$12),$Q68*DAY($E68)/AG$13,0))),2)</f>
        <v>16250</v>
      </c>
      <c r="AH68" s="64">
        <f>ROUND(IF(AND($D68&lt;AH$10,$E68&gt;AH$12),$Q68,IF(AND($D68&gt;=AH$10,$D68&lt;=AH$12),$Q68*(AH$13+1-DAY($D68))/AH$13,IF(AND($E68&gt;=AH$10,$E68&lt;=AH$12),$Q68*DAY($E68)/AH$13,0))),2)</f>
        <v>16250</v>
      </c>
      <c r="AI68" s="64">
        <f>ROUND(IF(AND($D68&lt;AI$10,$E68&gt;AI$12),$Q68,IF(AND($D68&gt;=AI$10,$D68&lt;=AI$12),$Q68*(AI$13+1-DAY($D68))/AI$13,IF(AND($E68&gt;=AI$10,$E68&lt;=AI$12),$Q68*DAY($E68)/AI$13,0))),2)</f>
        <v>16250</v>
      </c>
      <c r="AJ68" s="64">
        <f>ROUND(IF(AND($D68&lt;AJ$10,$E68&gt;AJ$12),$Q68,IF(AND($D68&gt;=AJ$10,$D68&lt;=AJ$12),$Q68*(AJ$13+1-DAY($D68))/AJ$13,IF(AND($E68&gt;=AJ$10,$E68&lt;=AJ$12),$Q68*DAY($E68)/AJ$13,0))),2)</f>
        <v>16250</v>
      </c>
      <c r="AK68" s="64">
        <f>ROUND(IF(AND($D68&lt;AK$10,$E68&gt;AK$12),$Q68,IF(AND($D68&gt;=AK$10,$D68&lt;=AK$12),$Q68*(AK$13+1-DAY($D68))/AK$13,IF(AND($E68&gt;=AK$10,$E68&lt;=AK$12),$Q68*DAY($E68)/AK$13,0))),2)</f>
        <v>16250</v>
      </c>
      <c r="AL68" s="64">
        <f>ROUND(IF(AND($D68&lt;AL$10,$E68&gt;AL$12),$Q68,IF(AND($D68&gt;=AL$10,$D68&lt;=AL$12),$Q68*(AL$13+1-DAY($D68))/AL$13,IF(AND($E68&gt;=AL$10,$E68&lt;=AL$12),$Q68*DAY($E68)/AL$13,0))),2)</f>
        <v>16250</v>
      </c>
      <c r="AM68" s="64">
        <f>ROUND(IF(AND($D68&lt;AM$10,$E68&gt;AM$12),$Q68,IF(AND($D68&gt;=AM$10,$D68&lt;=AM$12),$Q68*(AM$13+1-DAY($D68))/AM$13,IF(AND($E68&gt;=AM$10,$E68&lt;=AM$12),$Q68*DAY($E68)/AM$13,0))),2)</f>
        <v>16250</v>
      </c>
      <c r="AN68" s="64">
        <f>ROUND(IF(AND($D68&lt;AN$10,$E68&gt;AN$12),$Q68,IF(AND($D68&gt;=AN$10,$D68&lt;=AN$12),$Q68*(AN$13+1-DAY($D68))/AN$13,IF(AND($E68&gt;=AN$10,$E68&lt;=AN$12),$Q68*DAY($E68)/AN$13,0))),2)</f>
        <v>16250</v>
      </c>
      <c r="AO68" s="64">
        <f>ROUND(IF(AND($D68&lt;AO$10,$E68&gt;AO$12),$Q68,IF(AND($D68&gt;=AO$10,$D68&lt;=AO$12),$Q68*(AO$13+1-DAY($D68))/AO$13,IF(AND($E68&gt;=AO$10,$E68&lt;=AO$12),$Q68*DAY($E68)/AO$13,0))),2)</f>
        <v>16250</v>
      </c>
      <c r="AP68" s="64">
        <f>ROUND(IF(AND($D68&lt;AP$10,$E68&gt;AP$12),$Q68,IF(AND($D68&gt;=AP$10,$D68&lt;=AP$12),$Q68*(AP$13+1-DAY($D68))/AP$13,IF(AND($E68&gt;=AP$10,$E68&lt;=AP$12),$Q68*DAY($E68)/AP$13,0))),2)</f>
        <v>16250</v>
      </c>
      <c r="AQ68" s="64">
        <f>ROUND(IF(AND($D68&lt;AQ$10,$E68&gt;AQ$12),$Q68,IF(AND($D68&gt;=AQ$10,$D68&lt;=AQ$12),$Q68*(AQ$13+1-DAY($D68))/AQ$13,IF(AND($E68&gt;=AQ$10,$E68&lt;=AQ$12),$Q68*DAY($E68)/AQ$13,0))),2)</f>
        <v>16250</v>
      </c>
      <c r="AR68" s="64">
        <f>ROUND(IF(AND($D68&lt;AR$10,$E68&gt;AR$12),$Q68,IF(AND($D68&gt;=AR$10,$D68&lt;=AR$12),$Q68*(AR$13+1-DAY($D68))/AR$13,IF(AND($E68&gt;=AR$10,$E68&lt;=AR$12),$Q68*DAY($E68)/AR$13,0))),2)</f>
        <v>16250</v>
      </c>
      <c r="AS68" s="64">
        <f>ROUND(IF(AND($D68&lt;AS$10,$E68&gt;AS$12),$Q68,IF(AND($D68&gt;=AS$10,$D68&lt;=AS$12),$Q68*(AS$13+1-DAY($D68))/AS$13,IF(AND($E68&gt;=AS$10,$E68&lt;=AS$12),$Q68*DAY($E68)/AS$13,0))),2)</f>
        <v>16250</v>
      </c>
      <c r="AT68" s="64">
        <f>ROUND(IF(AND($D68&lt;AT$10,$E68&gt;AT$12),$Q68,IF(AND($D68&gt;=AT$10,$D68&lt;=AT$12),$Q68*(AT$13+1-DAY($D68))/AT$13,IF(AND($E68&gt;=AT$10,$E68&lt;=AT$12),$Q68*DAY($E68)/AT$13,0))),2)</f>
        <v>16250</v>
      </c>
      <c r="AU68" s="64">
        <f>ROUND(IF(AND($D68&lt;AU$10,$E68&gt;AU$12),$Q68,IF(AND($D68&gt;=AU$10,$D68&lt;=AU$12),$Q68*(AU$13+1-DAY($D68))/AU$13,IF(AND($E68&gt;=AU$10,$E68&lt;=AU$12),$Q68*DAY($E68)/AU$13,0))),2)</f>
        <v>16250</v>
      </c>
      <c r="AV68" s="64">
        <f>ROUND(IF(AND($D68&lt;AV$10,$E68&gt;AV$12),$Q68,IF(AND($D68&gt;=AV$10,$D68&lt;=AV$12),$Q68*(AV$13+1-DAY($D68))/AV$13,IF(AND($E68&gt;=AV$10,$E68&lt;=AV$12),$Q68*DAY($E68)/AV$13,0))),2)</f>
        <v>16250</v>
      </c>
      <c r="AW68" s="64">
        <f>ROUND(IF(AND($D68&lt;AW$10,$E68&gt;AW$12),$Q68,IF(AND($D68&gt;=AW$10,$D68&lt;=AW$12),$Q68*(AW$13+1-DAY($D68))/AW$13,IF(AND($E68&gt;=AW$10,$E68&lt;=AW$12),$Q68*DAY($E68)/AW$13,0))),2)</f>
        <v>16250</v>
      </c>
      <c r="AX68" s="64">
        <f>ROUND(IF(AND($D68&lt;AX$10,$E68&gt;AX$12),$Q68,IF(AND($D68&gt;=AX$10,$D68&lt;=AX$12),$Q68*(AX$13+1-DAY($D68))/AX$13,IF(AND($E68&gt;=AX$10,$E68&lt;=AX$12),$Q68*DAY($E68)/AX$13,0))),2)</f>
        <v>16250</v>
      </c>
      <c r="AY68" s="64">
        <f>ROUND(IF(AND($D68&lt;AY$10,$E68&gt;AY$12),$Q68,IF(AND($D68&gt;=AY$10,$D68&lt;=AY$12),$Q68*(AY$13+1-DAY($D68))/AY$13,IF(AND($E68&gt;=AY$10,$E68&lt;=AY$12),$Q68*DAY($E68)/AY$13,0))),2)</f>
        <v>16250</v>
      </c>
      <c r="AZ68" s="64">
        <f>ROUND(IF(AND($D68&lt;AZ$10,$E68&gt;AZ$12),$Q68,IF(AND($D68&gt;=AZ$10,$D68&lt;=AZ$12),$Q68*(AZ$13+1-DAY($D68))/AZ$13,IF(AND($E68&gt;=AZ$10,$E68&lt;=AZ$12),$Q68*DAY($E68)/AZ$13,0))),2)</f>
        <v>16250</v>
      </c>
      <c r="BA68" s="64">
        <f>ROUND(IF(AND($D68&lt;BA$10,$E68&gt;BA$12),$Q68,IF(AND($D68&gt;=BA$10,$D68&lt;=BA$12),$Q68*(BA$13+1-DAY($D68))/BA$13,IF(AND($E68&gt;=BA$10,$E68&lt;=BA$12),$Q68*DAY($E68)/BA$13,0))),2)</f>
        <v>16250</v>
      </c>
      <c r="BB68" s="64">
        <f>ROUND(IF(AND($D68&lt;BB$10,$E68&gt;BB$12),$Q68,IF(AND($D68&gt;=BB$10,$D68&lt;=BB$12),$Q68*(BB$13+1-DAY($D68))/BB$13,IF(AND($E68&gt;=BB$10,$E68&lt;=BB$12),$Q68*DAY($E68)/BB$13,0))),2)</f>
        <v>16250</v>
      </c>
      <c r="BC68" s="108"/>
      <c r="BD68" s="64">
        <f t="shared" si="113"/>
        <v>0</v>
      </c>
      <c r="BE68" s="64">
        <f t="shared" si="113"/>
        <v>33041.67</v>
      </c>
      <c r="BF68" s="64">
        <f t="shared" si="113"/>
        <v>48750</v>
      </c>
      <c r="BG68" s="64">
        <f t="shared" si="113"/>
        <v>48750</v>
      </c>
      <c r="BH68" s="64">
        <f t="shared" si="113"/>
        <v>48750</v>
      </c>
      <c r="BI68" s="64">
        <f t="shared" si="113"/>
        <v>48750</v>
      </c>
      <c r="BJ68" s="64">
        <f t="shared" si="113"/>
        <v>48750</v>
      </c>
      <c r="BK68" s="64">
        <f t="shared" si="113"/>
        <v>48750</v>
      </c>
      <c r="BL68" s="64">
        <f t="shared" si="113"/>
        <v>48750</v>
      </c>
      <c r="BM68" s="64">
        <f t="shared" si="113"/>
        <v>48750</v>
      </c>
      <c r="BN68" s="64">
        <f t="shared" si="113"/>
        <v>48750</v>
      </c>
      <c r="BO68" s="64">
        <f t="shared" si="113"/>
        <v>48750</v>
      </c>
      <c r="BP68" s="65"/>
      <c r="BQ68" s="79">
        <f t="shared" si="34"/>
        <v>0</v>
      </c>
      <c r="BR68" s="79">
        <f t="shared" si="35"/>
        <v>0</v>
      </c>
      <c r="BS68" s="79">
        <f t="shared" si="36"/>
        <v>0</v>
      </c>
      <c r="BT68" s="79">
        <f t="shared" si="37"/>
        <v>3.3333538461538456E-2</v>
      </c>
      <c r="BU68" s="79">
        <f t="shared" si="38"/>
        <v>1</v>
      </c>
      <c r="BV68" s="79">
        <f t="shared" si="39"/>
        <v>1</v>
      </c>
      <c r="BW68" s="79">
        <f t="shared" si="40"/>
        <v>1</v>
      </c>
      <c r="BX68" s="79">
        <f t="shared" si="41"/>
        <v>1</v>
      </c>
      <c r="BY68" s="79">
        <f t="shared" si="42"/>
        <v>1</v>
      </c>
      <c r="BZ68" s="79">
        <f t="shared" si="43"/>
        <v>1</v>
      </c>
      <c r="CA68" s="79">
        <f t="shared" si="44"/>
        <v>1</v>
      </c>
      <c r="CB68" s="79">
        <f t="shared" si="45"/>
        <v>1</v>
      </c>
      <c r="CC68" s="79">
        <f t="shared" si="46"/>
        <v>1</v>
      </c>
      <c r="CD68" s="79">
        <f t="shared" si="47"/>
        <v>1</v>
      </c>
      <c r="CE68" s="79">
        <f t="shared" si="48"/>
        <v>1</v>
      </c>
      <c r="CF68" s="79">
        <f t="shared" si="49"/>
        <v>1</v>
      </c>
      <c r="CG68" s="79">
        <f t="shared" si="50"/>
        <v>1</v>
      </c>
      <c r="CH68" s="79">
        <f t="shared" si="51"/>
        <v>1</v>
      </c>
      <c r="CI68" s="79">
        <f t="shared" si="52"/>
        <v>1</v>
      </c>
      <c r="CJ68" s="79">
        <f t="shared" si="53"/>
        <v>1</v>
      </c>
      <c r="CK68" s="79">
        <f t="shared" si="54"/>
        <v>1</v>
      </c>
      <c r="CL68" s="79">
        <f t="shared" si="55"/>
        <v>1</v>
      </c>
      <c r="CM68" s="79">
        <f t="shared" si="56"/>
        <v>1</v>
      </c>
      <c r="CN68" s="79">
        <f t="shared" si="57"/>
        <v>1</v>
      </c>
      <c r="CO68" s="79">
        <f t="shared" si="58"/>
        <v>1</v>
      </c>
      <c r="CP68" s="79">
        <f t="shared" si="59"/>
        <v>1</v>
      </c>
      <c r="CQ68" s="79">
        <f t="shared" si="60"/>
        <v>1</v>
      </c>
      <c r="CR68" s="79">
        <f t="shared" si="61"/>
        <v>1</v>
      </c>
      <c r="CS68" s="79">
        <f t="shared" si="62"/>
        <v>1</v>
      </c>
      <c r="CT68" s="79">
        <f t="shared" si="63"/>
        <v>1</v>
      </c>
      <c r="CU68" s="79">
        <f t="shared" si="64"/>
        <v>1</v>
      </c>
      <c r="CV68" s="79">
        <f t="shared" si="65"/>
        <v>1</v>
      </c>
      <c r="CW68" s="79">
        <f t="shared" si="66"/>
        <v>1</v>
      </c>
      <c r="CX68" s="79">
        <f t="shared" si="67"/>
        <v>1</v>
      </c>
      <c r="CY68" s="79">
        <f t="shared" si="68"/>
        <v>1</v>
      </c>
      <c r="CZ68" s="79">
        <f t="shared" si="69"/>
        <v>1</v>
      </c>
      <c r="DB68" s="83">
        <f t="shared" si="70"/>
        <v>0</v>
      </c>
      <c r="DC68" s="83">
        <f t="shared" si="71"/>
        <v>1</v>
      </c>
      <c r="DD68" s="83">
        <f t="shared" si="72"/>
        <v>1</v>
      </c>
      <c r="DE68" s="83">
        <f t="shared" si="73"/>
        <v>1</v>
      </c>
      <c r="DF68" s="83">
        <f t="shared" si="74"/>
        <v>1</v>
      </c>
      <c r="DG68" s="83">
        <f t="shared" si="75"/>
        <v>1</v>
      </c>
      <c r="DH68" s="83">
        <f t="shared" si="76"/>
        <v>1</v>
      </c>
      <c r="DI68" s="83">
        <f t="shared" si="77"/>
        <v>1</v>
      </c>
      <c r="DJ68" s="83">
        <f t="shared" si="78"/>
        <v>1</v>
      </c>
      <c r="DK68" s="83">
        <f t="shared" si="79"/>
        <v>1</v>
      </c>
      <c r="DL68" s="83">
        <f t="shared" si="80"/>
        <v>1</v>
      </c>
      <c r="DM68" s="83">
        <f t="shared" si="81"/>
        <v>1</v>
      </c>
      <c r="DO68" s="83">
        <f t="shared" si="111"/>
        <v>0</v>
      </c>
      <c r="DP68" s="83">
        <f t="shared" si="20"/>
        <v>1</v>
      </c>
      <c r="DQ68" s="83">
        <f t="shared" si="21"/>
        <v>1</v>
      </c>
      <c r="DR68" s="83">
        <f t="shared" si="22"/>
        <v>1</v>
      </c>
      <c r="DS68" s="83">
        <f t="shared" si="23"/>
        <v>1</v>
      </c>
      <c r="DT68" s="83">
        <f t="shared" si="24"/>
        <v>1</v>
      </c>
      <c r="DU68" s="83">
        <f t="shared" si="25"/>
        <v>1</v>
      </c>
      <c r="DV68" s="83">
        <f t="shared" si="26"/>
        <v>1</v>
      </c>
      <c r="DW68" s="83">
        <f t="shared" si="27"/>
        <v>1</v>
      </c>
      <c r="DX68" s="83">
        <f t="shared" si="28"/>
        <v>1</v>
      </c>
      <c r="DY68" s="83">
        <f t="shared" si="29"/>
        <v>1</v>
      </c>
      <c r="DZ68" s="83">
        <f t="shared" si="30"/>
        <v>1</v>
      </c>
      <c r="EB68" s="115"/>
      <c r="EC68" s="36">
        <f t="shared" si="82"/>
        <v>1</v>
      </c>
      <c r="ED68" s="36">
        <f t="shared" si="95"/>
        <v>0</v>
      </c>
      <c r="EE68" s="36">
        <f t="shared" si="96"/>
        <v>0</v>
      </c>
      <c r="EF68" s="36">
        <f t="shared" si="97"/>
        <v>0</v>
      </c>
      <c r="EG68" s="36">
        <f t="shared" si="98"/>
        <v>0</v>
      </c>
      <c r="EH68" s="36">
        <f t="shared" si="99"/>
        <v>0</v>
      </c>
      <c r="EI68" s="36">
        <f t="shared" si="100"/>
        <v>0</v>
      </c>
      <c r="EJ68" s="36">
        <f t="shared" si="101"/>
        <v>0</v>
      </c>
      <c r="EK68" s="36">
        <f t="shared" si="102"/>
        <v>0</v>
      </c>
      <c r="EL68" s="36">
        <f t="shared" si="103"/>
        <v>0</v>
      </c>
      <c r="EM68" s="36">
        <f t="shared" si="104"/>
        <v>0</v>
      </c>
      <c r="EO68" s="115"/>
      <c r="EP68" s="36">
        <f t="shared" si="83"/>
        <v>0</v>
      </c>
      <c r="EQ68" s="36">
        <f t="shared" si="84"/>
        <v>0</v>
      </c>
      <c r="ER68" s="36">
        <f t="shared" si="85"/>
        <v>0</v>
      </c>
      <c r="ES68" s="36">
        <f t="shared" si="86"/>
        <v>0</v>
      </c>
      <c r="ET68" s="36">
        <f t="shared" si="87"/>
        <v>0</v>
      </c>
      <c r="EU68" s="36">
        <f t="shared" si="88"/>
        <v>0</v>
      </c>
      <c r="EV68" s="36">
        <f t="shared" si="89"/>
        <v>0</v>
      </c>
      <c r="EW68" s="36">
        <f t="shared" si="90"/>
        <v>0</v>
      </c>
      <c r="EX68" s="36">
        <f t="shared" si="91"/>
        <v>0</v>
      </c>
      <c r="EY68" s="36">
        <f t="shared" si="92"/>
        <v>0</v>
      </c>
      <c r="EZ68" s="36">
        <f t="shared" si="93"/>
        <v>0</v>
      </c>
    </row>
    <row r="69" spans="1:156" s="36" customFormat="1" ht="16" x14ac:dyDescent="0.2">
      <c r="A69" s="50"/>
      <c r="B69" s="56" t="s">
        <v>17</v>
      </c>
      <c r="C69" s="49" t="s">
        <v>94</v>
      </c>
      <c r="D69" s="57">
        <v>45777</v>
      </c>
      <c r="E69" s="57">
        <v>51500</v>
      </c>
      <c r="F69" s="58">
        <v>115000</v>
      </c>
      <c r="G69" s="56" t="s">
        <v>96</v>
      </c>
      <c r="H69" s="59">
        <v>99273</v>
      </c>
      <c r="I69" s="59" t="s">
        <v>15</v>
      </c>
      <c r="J69" s="60">
        <v>0.2</v>
      </c>
      <c r="K69" s="60">
        <v>0.1</v>
      </c>
      <c r="L69" s="61"/>
      <c r="M69" s="62">
        <f t="shared" si="107"/>
        <v>1</v>
      </c>
      <c r="N69" s="63">
        <f t="shared" si="108"/>
        <v>9583.3333333333339</v>
      </c>
      <c r="O69" s="63">
        <f t="shared" si="109"/>
        <v>958.33333333333348</v>
      </c>
      <c r="P69" s="63">
        <f t="shared" si="110"/>
        <v>1916.666666666667</v>
      </c>
      <c r="Q69" s="63">
        <f t="shared" si="33"/>
        <v>12458.33</v>
      </c>
      <c r="R69" s="111"/>
      <c r="S69" s="64">
        <f>ROUND(IF(AND($D69&lt;S$10,$E69&gt;S$12),$Q69,IF(AND($D69&gt;=S$10,$D69&lt;=S$12),$Q69*(S$13+1-DAY($D69))/S$13,IF(AND($E69&gt;=S$10,$E69&lt;=S$12),$Q69*DAY($E69)/S$13,0))),2)</f>
        <v>0</v>
      </c>
      <c r="T69" s="64">
        <f>ROUND(IF(AND($D69&lt;T$10,$E69&gt;T$12),$Q69,IF(AND($D69&gt;=T$10,$D69&lt;=T$12),$Q69*(T$13+1-DAY($D69))/T$13,IF(AND($E69&gt;=T$10,$E69&lt;=T$12),$Q69*DAY($E69)/T$13,0))),2)</f>
        <v>0</v>
      </c>
      <c r="U69" s="64">
        <f>ROUND(IF(AND($D69&lt;U$10,$E69&gt;U$12),$Q69,IF(AND($D69&gt;=U$10,$D69&lt;=U$12),$Q69*(U$13+1-DAY($D69))/U$13,IF(AND($E69&gt;=U$10,$E69&lt;=U$12),$Q69*DAY($E69)/U$13,0))),2)</f>
        <v>0</v>
      </c>
      <c r="V69" s="64">
        <f>ROUND(IF(AND($D69&lt;V$10,$E69&gt;V$12),$Q69,IF(AND($D69&gt;=V$10,$D69&lt;=V$12),$Q69*(V$13+1-DAY($D69))/V$13,IF(AND($E69&gt;=V$10,$E69&lt;=V$12),$Q69*DAY($E69)/V$13,0))),2)</f>
        <v>415.28</v>
      </c>
      <c r="W69" s="64">
        <f>ROUND(IF(AND($D69&lt;W$10,$E69&gt;W$12),$Q69,IF(AND($D69&gt;=W$10,$D69&lt;=W$12),$Q69*(W$13+1-DAY($D69))/W$13,IF(AND($E69&gt;=W$10,$E69&lt;=W$12),$Q69*DAY($E69)/W$13,0))),2)</f>
        <v>12458.33</v>
      </c>
      <c r="X69" s="64">
        <f>ROUND(IF(AND($D69&lt;X$10,$E69&gt;X$12),$Q69,IF(AND($D69&gt;=X$10,$D69&lt;=X$12),$Q69*(X$13+1-DAY($D69))/X$13,IF(AND($E69&gt;=X$10,$E69&lt;=X$12),$Q69*DAY($E69)/X$13,0))),2)</f>
        <v>12458.33</v>
      </c>
      <c r="Y69" s="64">
        <f>ROUND(IF(AND($D69&lt;Y$10,$E69&gt;Y$12),$Q69,IF(AND($D69&gt;=Y$10,$D69&lt;=Y$12),$Q69*(Y$13+1-DAY($D69))/Y$13,IF(AND($E69&gt;=Y$10,$E69&lt;=Y$12),$Q69*DAY($E69)/Y$13,0))),2)</f>
        <v>12458.33</v>
      </c>
      <c r="Z69" s="64">
        <f>ROUND(IF(AND($D69&lt;Z$10,$E69&gt;Z$12),$Q69,IF(AND($D69&gt;=Z$10,$D69&lt;=Z$12),$Q69*(Z$13+1-DAY($D69))/Z$13,IF(AND($E69&gt;=Z$10,$E69&lt;=Z$12),$Q69*DAY($E69)/Z$13,0))),2)</f>
        <v>12458.33</v>
      </c>
      <c r="AA69" s="64">
        <f>ROUND(IF(AND($D69&lt;AA$10,$E69&gt;AA$12),$Q69,IF(AND($D69&gt;=AA$10,$D69&lt;=AA$12),$Q69*(AA$13+1-DAY($D69))/AA$13,IF(AND($E69&gt;=AA$10,$E69&lt;=AA$12),$Q69*DAY($E69)/AA$13,0))),2)</f>
        <v>12458.33</v>
      </c>
      <c r="AB69" s="64">
        <f>ROUND(IF(AND($D69&lt;AB$10,$E69&gt;AB$12),$Q69,IF(AND($D69&gt;=AB$10,$D69&lt;=AB$12),$Q69*(AB$13+1-DAY($D69))/AB$13,IF(AND($E69&gt;=AB$10,$E69&lt;=AB$12),$Q69*DAY($E69)/AB$13,0))),2)</f>
        <v>12458.33</v>
      </c>
      <c r="AC69" s="64">
        <f>ROUND(IF(AND($D69&lt;AC$10,$E69&gt;AC$12),$Q69,IF(AND($D69&gt;=AC$10,$D69&lt;=AC$12),$Q69*(AC$13+1-DAY($D69))/AC$13,IF(AND($E69&gt;=AC$10,$E69&lt;=AC$12),$Q69*DAY($E69)/AC$13,0))),2)</f>
        <v>12458.33</v>
      </c>
      <c r="AD69" s="64">
        <f>ROUND(IF(AND($D69&lt;AD$10,$E69&gt;AD$12),$Q69,IF(AND($D69&gt;=AD$10,$D69&lt;=AD$12),$Q69*(AD$13+1-DAY($D69))/AD$13,IF(AND($E69&gt;=AD$10,$E69&lt;=AD$12),$Q69*DAY($E69)/AD$13,0))),2)</f>
        <v>12458.33</v>
      </c>
      <c r="AE69" s="64">
        <f>ROUND(IF(AND($D69&lt;AE$10,$E69&gt;AE$12),$Q69,IF(AND($D69&gt;=AE$10,$D69&lt;=AE$12),$Q69*(AE$13+1-DAY($D69))/AE$13,IF(AND($E69&gt;=AE$10,$E69&lt;=AE$12),$Q69*DAY($E69)/AE$13,0))),2)</f>
        <v>12458.33</v>
      </c>
      <c r="AF69" s="64">
        <f>ROUND(IF(AND($D69&lt;AF$10,$E69&gt;AF$12),$Q69,IF(AND($D69&gt;=AF$10,$D69&lt;=AF$12),$Q69*(AF$13+1-DAY($D69))/AF$13,IF(AND($E69&gt;=AF$10,$E69&lt;=AF$12),$Q69*DAY($E69)/AF$13,0))),2)</f>
        <v>12458.33</v>
      </c>
      <c r="AG69" s="64">
        <f>ROUND(IF(AND($D69&lt;AG$10,$E69&gt;AG$12),$Q69,IF(AND($D69&gt;=AG$10,$D69&lt;=AG$12),$Q69*(AG$13+1-DAY($D69))/AG$13,IF(AND($E69&gt;=AG$10,$E69&lt;=AG$12),$Q69*DAY($E69)/AG$13,0))),2)</f>
        <v>12458.33</v>
      </c>
      <c r="AH69" s="64">
        <f>ROUND(IF(AND($D69&lt;AH$10,$E69&gt;AH$12),$Q69,IF(AND($D69&gt;=AH$10,$D69&lt;=AH$12),$Q69*(AH$13+1-DAY($D69))/AH$13,IF(AND($E69&gt;=AH$10,$E69&lt;=AH$12),$Q69*DAY($E69)/AH$13,0))),2)</f>
        <v>12458.33</v>
      </c>
      <c r="AI69" s="64">
        <f>ROUND(IF(AND($D69&lt;AI$10,$E69&gt;AI$12),$Q69,IF(AND($D69&gt;=AI$10,$D69&lt;=AI$12),$Q69*(AI$13+1-DAY($D69))/AI$13,IF(AND($E69&gt;=AI$10,$E69&lt;=AI$12),$Q69*DAY($E69)/AI$13,0))),2)</f>
        <v>12458.33</v>
      </c>
      <c r="AJ69" s="64">
        <f>ROUND(IF(AND($D69&lt;AJ$10,$E69&gt;AJ$12),$Q69,IF(AND($D69&gt;=AJ$10,$D69&lt;=AJ$12),$Q69*(AJ$13+1-DAY($D69))/AJ$13,IF(AND($E69&gt;=AJ$10,$E69&lt;=AJ$12),$Q69*DAY($E69)/AJ$13,0))),2)</f>
        <v>12458.33</v>
      </c>
      <c r="AK69" s="64">
        <f>ROUND(IF(AND($D69&lt;AK$10,$E69&gt;AK$12),$Q69,IF(AND($D69&gt;=AK$10,$D69&lt;=AK$12),$Q69*(AK$13+1-DAY($D69))/AK$13,IF(AND($E69&gt;=AK$10,$E69&lt;=AK$12),$Q69*DAY($E69)/AK$13,0))),2)</f>
        <v>12458.33</v>
      </c>
      <c r="AL69" s="64">
        <f>ROUND(IF(AND($D69&lt;AL$10,$E69&gt;AL$12),$Q69,IF(AND($D69&gt;=AL$10,$D69&lt;=AL$12),$Q69*(AL$13+1-DAY($D69))/AL$13,IF(AND($E69&gt;=AL$10,$E69&lt;=AL$12),$Q69*DAY($E69)/AL$13,0))),2)</f>
        <v>12458.33</v>
      </c>
      <c r="AM69" s="64">
        <f>ROUND(IF(AND($D69&lt;AM$10,$E69&gt;AM$12),$Q69,IF(AND($D69&gt;=AM$10,$D69&lt;=AM$12),$Q69*(AM$13+1-DAY($D69))/AM$13,IF(AND($E69&gt;=AM$10,$E69&lt;=AM$12),$Q69*DAY($E69)/AM$13,0))),2)</f>
        <v>12458.33</v>
      </c>
      <c r="AN69" s="64">
        <f>ROUND(IF(AND($D69&lt;AN$10,$E69&gt;AN$12),$Q69,IF(AND($D69&gt;=AN$10,$D69&lt;=AN$12),$Q69*(AN$13+1-DAY($D69))/AN$13,IF(AND($E69&gt;=AN$10,$E69&lt;=AN$12),$Q69*DAY($E69)/AN$13,0))),2)</f>
        <v>12458.33</v>
      </c>
      <c r="AO69" s="64">
        <f>ROUND(IF(AND($D69&lt;AO$10,$E69&gt;AO$12),$Q69,IF(AND($D69&gt;=AO$10,$D69&lt;=AO$12),$Q69*(AO$13+1-DAY($D69))/AO$13,IF(AND($E69&gt;=AO$10,$E69&lt;=AO$12),$Q69*DAY($E69)/AO$13,0))),2)</f>
        <v>12458.33</v>
      </c>
      <c r="AP69" s="64">
        <f>ROUND(IF(AND($D69&lt;AP$10,$E69&gt;AP$12),$Q69,IF(AND($D69&gt;=AP$10,$D69&lt;=AP$12),$Q69*(AP$13+1-DAY($D69))/AP$13,IF(AND($E69&gt;=AP$10,$E69&lt;=AP$12),$Q69*DAY($E69)/AP$13,0))),2)</f>
        <v>12458.33</v>
      </c>
      <c r="AQ69" s="64">
        <f>ROUND(IF(AND($D69&lt;AQ$10,$E69&gt;AQ$12),$Q69,IF(AND($D69&gt;=AQ$10,$D69&lt;=AQ$12),$Q69*(AQ$13+1-DAY($D69))/AQ$13,IF(AND($E69&gt;=AQ$10,$E69&lt;=AQ$12),$Q69*DAY($E69)/AQ$13,0))),2)</f>
        <v>12458.33</v>
      </c>
      <c r="AR69" s="64">
        <f>ROUND(IF(AND($D69&lt;AR$10,$E69&gt;AR$12),$Q69,IF(AND($D69&gt;=AR$10,$D69&lt;=AR$12),$Q69*(AR$13+1-DAY($D69))/AR$13,IF(AND($E69&gt;=AR$10,$E69&lt;=AR$12),$Q69*DAY($E69)/AR$13,0))),2)</f>
        <v>12458.33</v>
      </c>
      <c r="AS69" s="64">
        <f>ROUND(IF(AND($D69&lt;AS$10,$E69&gt;AS$12),$Q69,IF(AND($D69&gt;=AS$10,$D69&lt;=AS$12),$Q69*(AS$13+1-DAY($D69))/AS$13,IF(AND($E69&gt;=AS$10,$E69&lt;=AS$12),$Q69*DAY($E69)/AS$13,0))),2)</f>
        <v>12458.33</v>
      </c>
      <c r="AT69" s="64">
        <f>ROUND(IF(AND($D69&lt;AT$10,$E69&gt;AT$12),$Q69,IF(AND($D69&gt;=AT$10,$D69&lt;=AT$12),$Q69*(AT$13+1-DAY($D69))/AT$13,IF(AND($E69&gt;=AT$10,$E69&lt;=AT$12),$Q69*DAY($E69)/AT$13,0))),2)</f>
        <v>12458.33</v>
      </c>
      <c r="AU69" s="64">
        <f>ROUND(IF(AND($D69&lt;AU$10,$E69&gt;AU$12),$Q69,IF(AND($D69&gt;=AU$10,$D69&lt;=AU$12),$Q69*(AU$13+1-DAY($D69))/AU$13,IF(AND($E69&gt;=AU$10,$E69&lt;=AU$12),$Q69*DAY($E69)/AU$13,0))),2)</f>
        <v>12458.33</v>
      </c>
      <c r="AV69" s="64">
        <f>ROUND(IF(AND($D69&lt;AV$10,$E69&gt;AV$12),$Q69,IF(AND($D69&gt;=AV$10,$D69&lt;=AV$12),$Q69*(AV$13+1-DAY($D69))/AV$13,IF(AND($E69&gt;=AV$10,$E69&lt;=AV$12),$Q69*DAY($E69)/AV$13,0))),2)</f>
        <v>12458.33</v>
      </c>
      <c r="AW69" s="64">
        <f>ROUND(IF(AND($D69&lt;AW$10,$E69&gt;AW$12),$Q69,IF(AND($D69&gt;=AW$10,$D69&lt;=AW$12),$Q69*(AW$13+1-DAY($D69))/AW$13,IF(AND($E69&gt;=AW$10,$E69&lt;=AW$12),$Q69*DAY($E69)/AW$13,0))),2)</f>
        <v>12458.33</v>
      </c>
      <c r="AX69" s="64">
        <f>ROUND(IF(AND($D69&lt;AX$10,$E69&gt;AX$12),$Q69,IF(AND($D69&gt;=AX$10,$D69&lt;=AX$12),$Q69*(AX$13+1-DAY($D69))/AX$13,IF(AND($E69&gt;=AX$10,$E69&lt;=AX$12),$Q69*DAY($E69)/AX$13,0))),2)</f>
        <v>12458.33</v>
      </c>
      <c r="AY69" s="64">
        <f>ROUND(IF(AND($D69&lt;AY$10,$E69&gt;AY$12),$Q69,IF(AND($D69&gt;=AY$10,$D69&lt;=AY$12),$Q69*(AY$13+1-DAY($D69))/AY$13,IF(AND($E69&gt;=AY$10,$E69&lt;=AY$12),$Q69*DAY($E69)/AY$13,0))),2)</f>
        <v>12458.33</v>
      </c>
      <c r="AZ69" s="64">
        <f>ROUND(IF(AND($D69&lt;AZ$10,$E69&gt;AZ$12),$Q69,IF(AND($D69&gt;=AZ$10,$D69&lt;=AZ$12),$Q69*(AZ$13+1-DAY($D69))/AZ$13,IF(AND($E69&gt;=AZ$10,$E69&lt;=AZ$12),$Q69*DAY($E69)/AZ$13,0))),2)</f>
        <v>12458.33</v>
      </c>
      <c r="BA69" s="64">
        <f>ROUND(IF(AND($D69&lt;BA$10,$E69&gt;BA$12),$Q69,IF(AND($D69&gt;=BA$10,$D69&lt;=BA$12),$Q69*(BA$13+1-DAY($D69))/BA$13,IF(AND($E69&gt;=BA$10,$E69&lt;=BA$12),$Q69*DAY($E69)/BA$13,0))),2)</f>
        <v>12458.33</v>
      </c>
      <c r="BB69" s="64">
        <f>ROUND(IF(AND($D69&lt;BB$10,$E69&gt;BB$12),$Q69,IF(AND($D69&gt;=BB$10,$D69&lt;=BB$12),$Q69*(BB$13+1-DAY($D69))/BB$13,IF(AND($E69&gt;=BB$10,$E69&lt;=BB$12),$Q69*DAY($E69)/BB$13,0))),2)</f>
        <v>12458.33</v>
      </c>
      <c r="BC69" s="108"/>
      <c r="BD69" s="64">
        <f t="shared" si="113"/>
        <v>0</v>
      </c>
      <c r="BE69" s="64">
        <f t="shared" si="113"/>
        <v>25331.940000000002</v>
      </c>
      <c r="BF69" s="64">
        <f t="shared" si="113"/>
        <v>37374.99</v>
      </c>
      <c r="BG69" s="64">
        <f t="shared" si="113"/>
        <v>37374.99</v>
      </c>
      <c r="BH69" s="64">
        <f t="shared" si="113"/>
        <v>37374.99</v>
      </c>
      <c r="BI69" s="64">
        <f t="shared" si="113"/>
        <v>37374.99</v>
      </c>
      <c r="BJ69" s="64">
        <f t="shared" si="113"/>
        <v>37374.99</v>
      </c>
      <c r="BK69" s="64">
        <f t="shared" si="113"/>
        <v>37374.99</v>
      </c>
      <c r="BL69" s="64">
        <f t="shared" si="113"/>
        <v>37374.99</v>
      </c>
      <c r="BM69" s="64">
        <f t="shared" si="113"/>
        <v>37374.99</v>
      </c>
      <c r="BN69" s="64">
        <f t="shared" si="113"/>
        <v>37374.99</v>
      </c>
      <c r="BO69" s="64">
        <f t="shared" si="113"/>
        <v>37374.99</v>
      </c>
      <c r="BP69" s="65"/>
      <c r="BQ69" s="79">
        <f t="shared" si="34"/>
        <v>0</v>
      </c>
      <c r="BR69" s="79">
        <f t="shared" si="35"/>
        <v>0</v>
      </c>
      <c r="BS69" s="79">
        <f t="shared" si="36"/>
        <v>0</v>
      </c>
      <c r="BT69" s="79">
        <f t="shared" si="37"/>
        <v>3.3333520624353345E-2</v>
      </c>
      <c r="BU69" s="79">
        <f t="shared" si="38"/>
        <v>1</v>
      </c>
      <c r="BV69" s="79">
        <f t="shared" si="39"/>
        <v>1</v>
      </c>
      <c r="BW69" s="79">
        <f t="shared" si="40"/>
        <v>1</v>
      </c>
      <c r="BX69" s="79">
        <f t="shared" si="41"/>
        <v>1</v>
      </c>
      <c r="BY69" s="79">
        <f t="shared" si="42"/>
        <v>1</v>
      </c>
      <c r="BZ69" s="79">
        <f t="shared" si="43"/>
        <v>1</v>
      </c>
      <c r="CA69" s="79">
        <f t="shared" si="44"/>
        <v>1</v>
      </c>
      <c r="CB69" s="79">
        <f t="shared" si="45"/>
        <v>1</v>
      </c>
      <c r="CC69" s="79">
        <f t="shared" si="46"/>
        <v>1</v>
      </c>
      <c r="CD69" s="79">
        <f t="shared" si="47"/>
        <v>1</v>
      </c>
      <c r="CE69" s="79">
        <f t="shared" si="48"/>
        <v>1</v>
      </c>
      <c r="CF69" s="79">
        <f t="shared" si="49"/>
        <v>1</v>
      </c>
      <c r="CG69" s="79">
        <f t="shared" si="50"/>
        <v>1</v>
      </c>
      <c r="CH69" s="79">
        <f t="shared" si="51"/>
        <v>1</v>
      </c>
      <c r="CI69" s="79">
        <f t="shared" si="52"/>
        <v>1</v>
      </c>
      <c r="CJ69" s="79">
        <f t="shared" si="53"/>
        <v>1</v>
      </c>
      <c r="CK69" s="79">
        <f t="shared" si="54"/>
        <v>1</v>
      </c>
      <c r="CL69" s="79">
        <f t="shared" si="55"/>
        <v>1</v>
      </c>
      <c r="CM69" s="79">
        <f t="shared" si="56"/>
        <v>1</v>
      </c>
      <c r="CN69" s="79">
        <f t="shared" si="57"/>
        <v>1</v>
      </c>
      <c r="CO69" s="79">
        <f t="shared" si="58"/>
        <v>1</v>
      </c>
      <c r="CP69" s="79">
        <f t="shared" si="59"/>
        <v>1</v>
      </c>
      <c r="CQ69" s="79">
        <f t="shared" si="60"/>
        <v>1</v>
      </c>
      <c r="CR69" s="79">
        <f t="shared" si="61"/>
        <v>1</v>
      </c>
      <c r="CS69" s="79">
        <f t="shared" si="62"/>
        <v>1</v>
      </c>
      <c r="CT69" s="79">
        <f t="shared" si="63"/>
        <v>1</v>
      </c>
      <c r="CU69" s="79">
        <f t="shared" si="64"/>
        <v>1</v>
      </c>
      <c r="CV69" s="79">
        <f t="shared" si="65"/>
        <v>1</v>
      </c>
      <c r="CW69" s="79">
        <f t="shared" si="66"/>
        <v>1</v>
      </c>
      <c r="CX69" s="79">
        <f t="shared" si="67"/>
        <v>1</v>
      </c>
      <c r="CY69" s="79">
        <f t="shared" si="68"/>
        <v>1</v>
      </c>
      <c r="CZ69" s="79">
        <f t="shared" si="69"/>
        <v>1</v>
      </c>
      <c r="DB69" s="83">
        <f t="shared" si="70"/>
        <v>0</v>
      </c>
      <c r="DC69" s="83">
        <f t="shared" si="71"/>
        <v>1</v>
      </c>
      <c r="DD69" s="83">
        <f t="shared" si="72"/>
        <v>1</v>
      </c>
      <c r="DE69" s="83">
        <f t="shared" si="73"/>
        <v>1</v>
      </c>
      <c r="DF69" s="83">
        <f t="shared" si="74"/>
        <v>1</v>
      </c>
      <c r="DG69" s="83">
        <f t="shared" si="75"/>
        <v>1</v>
      </c>
      <c r="DH69" s="83">
        <f t="shared" si="76"/>
        <v>1</v>
      </c>
      <c r="DI69" s="83">
        <f t="shared" si="77"/>
        <v>1</v>
      </c>
      <c r="DJ69" s="83">
        <f t="shared" si="78"/>
        <v>1</v>
      </c>
      <c r="DK69" s="83">
        <f t="shared" si="79"/>
        <v>1</v>
      </c>
      <c r="DL69" s="83">
        <f t="shared" si="80"/>
        <v>1</v>
      </c>
      <c r="DM69" s="83">
        <f t="shared" si="81"/>
        <v>1</v>
      </c>
      <c r="DO69" s="83">
        <f t="shared" si="111"/>
        <v>0</v>
      </c>
      <c r="DP69" s="83">
        <f t="shared" si="20"/>
        <v>1</v>
      </c>
      <c r="DQ69" s="83">
        <f t="shared" si="21"/>
        <v>1</v>
      </c>
      <c r="DR69" s="83">
        <f t="shared" si="22"/>
        <v>1</v>
      </c>
      <c r="DS69" s="83">
        <f t="shared" si="23"/>
        <v>1</v>
      </c>
      <c r="DT69" s="83">
        <f t="shared" si="24"/>
        <v>1</v>
      </c>
      <c r="DU69" s="83">
        <f t="shared" si="25"/>
        <v>1</v>
      </c>
      <c r="DV69" s="83">
        <f t="shared" si="26"/>
        <v>1</v>
      </c>
      <c r="DW69" s="83">
        <f t="shared" si="27"/>
        <v>1</v>
      </c>
      <c r="DX69" s="83">
        <f t="shared" si="28"/>
        <v>1</v>
      </c>
      <c r="DY69" s="83">
        <f t="shared" si="29"/>
        <v>1</v>
      </c>
      <c r="DZ69" s="83">
        <f t="shared" si="30"/>
        <v>1</v>
      </c>
      <c r="EB69" s="115"/>
      <c r="EC69" s="36">
        <f t="shared" si="82"/>
        <v>1</v>
      </c>
      <c r="ED69" s="36">
        <f t="shared" si="95"/>
        <v>0</v>
      </c>
      <c r="EE69" s="36">
        <f t="shared" si="96"/>
        <v>0</v>
      </c>
      <c r="EF69" s="36">
        <f t="shared" si="97"/>
        <v>0</v>
      </c>
      <c r="EG69" s="36">
        <f t="shared" si="98"/>
        <v>0</v>
      </c>
      <c r="EH69" s="36">
        <f t="shared" si="99"/>
        <v>0</v>
      </c>
      <c r="EI69" s="36">
        <f t="shared" si="100"/>
        <v>0</v>
      </c>
      <c r="EJ69" s="36">
        <f t="shared" si="101"/>
        <v>0</v>
      </c>
      <c r="EK69" s="36">
        <f t="shared" si="102"/>
        <v>0</v>
      </c>
      <c r="EL69" s="36">
        <f t="shared" si="103"/>
        <v>0</v>
      </c>
      <c r="EM69" s="36">
        <f t="shared" si="104"/>
        <v>0</v>
      </c>
      <c r="EO69" s="115"/>
      <c r="EP69" s="36">
        <f t="shared" si="83"/>
        <v>0</v>
      </c>
      <c r="EQ69" s="36">
        <f t="shared" si="84"/>
        <v>0</v>
      </c>
      <c r="ER69" s="36">
        <f t="shared" si="85"/>
        <v>0</v>
      </c>
      <c r="ES69" s="36">
        <f t="shared" si="86"/>
        <v>0</v>
      </c>
      <c r="ET69" s="36">
        <f t="shared" si="87"/>
        <v>0</v>
      </c>
      <c r="EU69" s="36">
        <f t="shared" si="88"/>
        <v>0</v>
      </c>
      <c r="EV69" s="36">
        <f t="shared" si="89"/>
        <v>0</v>
      </c>
      <c r="EW69" s="36">
        <f t="shared" si="90"/>
        <v>0</v>
      </c>
      <c r="EX69" s="36">
        <f t="shared" si="91"/>
        <v>0</v>
      </c>
      <c r="EY69" s="36">
        <f t="shared" si="92"/>
        <v>0</v>
      </c>
      <c r="EZ69" s="36">
        <f t="shared" si="93"/>
        <v>0</v>
      </c>
    </row>
    <row r="70" spans="1:156" s="36" customFormat="1" ht="16" x14ac:dyDescent="0.2">
      <c r="A70" s="50"/>
      <c r="B70" s="56" t="s">
        <v>17</v>
      </c>
      <c r="C70" s="49" t="s">
        <v>16</v>
      </c>
      <c r="D70" s="57">
        <v>45777</v>
      </c>
      <c r="E70" s="57">
        <v>51500</v>
      </c>
      <c r="F70" s="58">
        <v>100000</v>
      </c>
      <c r="G70" s="56" t="s">
        <v>103</v>
      </c>
      <c r="H70" s="59">
        <v>60293</v>
      </c>
      <c r="I70" s="59" t="s">
        <v>15</v>
      </c>
      <c r="J70" s="60">
        <v>0.2</v>
      </c>
      <c r="K70" s="60">
        <v>0.1</v>
      </c>
      <c r="L70" s="61"/>
      <c r="M70" s="62">
        <f t="shared" si="107"/>
        <v>1</v>
      </c>
      <c r="N70" s="63">
        <f t="shared" si="108"/>
        <v>8333.3333333333339</v>
      </c>
      <c r="O70" s="63">
        <f t="shared" si="109"/>
        <v>833.33333333333348</v>
      </c>
      <c r="P70" s="63">
        <f t="shared" si="110"/>
        <v>1666.666666666667</v>
      </c>
      <c r="Q70" s="63">
        <f t="shared" si="33"/>
        <v>10833.33</v>
      </c>
      <c r="R70" s="111"/>
      <c r="S70" s="64">
        <f>ROUND(IF(AND($D70&lt;S$10,$E70&gt;S$12),$Q70,IF(AND($D70&gt;=S$10,$D70&lt;=S$12),$Q70*(S$13+1-DAY($D70))/S$13,IF(AND($E70&gt;=S$10,$E70&lt;=S$12),$Q70*DAY($E70)/S$13,0))),2)</f>
        <v>0</v>
      </c>
      <c r="T70" s="64">
        <f>ROUND(IF(AND($D70&lt;T$10,$E70&gt;T$12),$Q70,IF(AND($D70&gt;=T$10,$D70&lt;=T$12),$Q70*(T$13+1-DAY($D70))/T$13,IF(AND($E70&gt;=T$10,$E70&lt;=T$12),$Q70*DAY($E70)/T$13,0))),2)</f>
        <v>0</v>
      </c>
      <c r="U70" s="64">
        <f>ROUND(IF(AND($D70&lt;U$10,$E70&gt;U$12),$Q70,IF(AND($D70&gt;=U$10,$D70&lt;=U$12),$Q70*(U$13+1-DAY($D70))/U$13,IF(AND($E70&gt;=U$10,$E70&lt;=U$12),$Q70*DAY($E70)/U$13,0))),2)</f>
        <v>0</v>
      </c>
      <c r="V70" s="64">
        <f>ROUND(IF(AND($D70&lt;V$10,$E70&gt;V$12),$Q70,IF(AND($D70&gt;=V$10,$D70&lt;=V$12),$Q70*(V$13+1-DAY($D70))/V$13,IF(AND($E70&gt;=V$10,$E70&lt;=V$12),$Q70*DAY($E70)/V$13,0))),2)</f>
        <v>361.11</v>
      </c>
      <c r="W70" s="64">
        <f>ROUND(IF(AND($D70&lt;W$10,$E70&gt;W$12),$Q70,IF(AND($D70&gt;=W$10,$D70&lt;=W$12),$Q70*(W$13+1-DAY($D70))/W$13,IF(AND($E70&gt;=W$10,$E70&lt;=W$12),$Q70*DAY($E70)/W$13,0))),2)</f>
        <v>10833.33</v>
      </c>
      <c r="X70" s="64">
        <f>ROUND(IF(AND($D70&lt;X$10,$E70&gt;X$12),$Q70,IF(AND($D70&gt;=X$10,$D70&lt;=X$12),$Q70*(X$13+1-DAY($D70))/X$13,IF(AND($E70&gt;=X$10,$E70&lt;=X$12),$Q70*DAY($E70)/X$13,0))),2)</f>
        <v>10833.33</v>
      </c>
      <c r="Y70" s="64">
        <f>ROUND(IF(AND($D70&lt;Y$10,$E70&gt;Y$12),$Q70,IF(AND($D70&gt;=Y$10,$D70&lt;=Y$12),$Q70*(Y$13+1-DAY($D70))/Y$13,IF(AND($E70&gt;=Y$10,$E70&lt;=Y$12),$Q70*DAY($E70)/Y$13,0))),2)</f>
        <v>10833.33</v>
      </c>
      <c r="Z70" s="64">
        <f>ROUND(IF(AND($D70&lt;Z$10,$E70&gt;Z$12),$Q70,IF(AND($D70&gt;=Z$10,$D70&lt;=Z$12),$Q70*(Z$13+1-DAY($D70))/Z$13,IF(AND($E70&gt;=Z$10,$E70&lt;=Z$12),$Q70*DAY($E70)/Z$13,0))),2)</f>
        <v>10833.33</v>
      </c>
      <c r="AA70" s="64">
        <f>ROUND(IF(AND($D70&lt;AA$10,$E70&gt;AA$12),$Q70,IF(AND($D70&gt;=AA$10,$D70&lt;=AA$12),$Q70*(AA$13+1-DAY($D70))/AA$13,IF(AND($E70&gt;=AA$10,$E70&lt;=AA$12),$Q70*DAY($E70)/AA$13,0))),2)</f>
        <v>10833.33</v>
      </c>
      <c r="AB70" s="64">
        <f>ROUND(IF(AND($D70&lt;AB$10,$E70&gt;AB$12),$Q70,IF(AND($D70&gt;=AB$10,$D70&lt;=AB$12),$Q70*(AB$13+1-DAY($D70))/AB$13,IF(AND($E70&gt;=AB$10,$E70&lt;=AB$12),$Q70*DAY($E70)/AB$13,0))),2)</f>
        <v>10833.33</v>
      </c>
      <c r="AC70" s="64">
        <f>ROUND(IF(AND($D70&lt;AC$10,$E70&gt;AC$12),$Q70,IF(AND($D70&gt;=AC$10,$D70&lt;=AC$12),$Q70*(AC$13+1-DAY($D70))/AC$13,IF(AND($E70&gt;=AC$10,$E70&lt;=AC$12),$Q70*DAY($E70)/AC$13,0))),2)</f>
        <v>10833.33</v>
      </c>
      <c r="AD70" s="64">
        <f>ROUND(IF(AND($D70&lt;AD$10,$E70&gt;AD$12),$Q70,IF(AND($D70&gt;=AD$10,$D70&lt;=AD$12),$Q70*(AD$13+1-DAY($D70))/AD$13,IF(AND($E70&gt;=AD$10,$E70&lt;=AD$12),$Q70*DAY($E70)/AD$13,0))),2)</f>
        <v>10833.33</v>
      </c>
      <c r="AE70" s="64">
        <f>ROUND(IF(AND($D70&lt;AE$10,$E70&gt;AE$12),$Q70,IF(AND($D70&gt;=AE$10,$D70&lt;=AE$12),$Q70*(AE$13+1-DAY($D70))/AE$13,IF(AND($E70&gt;=AE$10,$E70&lt;=AE$12),$Q70*DAY($E70)/AE$13,0))),2)</f>
        <v>10833.33</v>
      </c>
      <c r="AF70" s="64">
        <f>ROUND(IF(AND($D70&lt;AF$10,$E70&gt;AF$12),$Q70,IF(AND($D70&gt;=AF$10,$D70&lt;=AF$12),$Q70*(AF$13+1-DAY($D70))/AF$13,IF(AND($E70&gt;=AF$10,$E70&lt;=AF$12),$Q70*DAY($E70)/AF$13,0))),2)</f>
        <v>10833.33</v>
      </c>
      <c r="AG70" s="64">
        <f>ROUND(IF(AND($D70&lt;AG$10,$E70&gt;AG$12),$Q70,IF(AND($D70&gt;=AG$10,$D70&lt;=AG$12),$Q70*(AG$13+1-DAY($D70))/AG$13,IF(AND($E70&gt;=AG$10,$E70&lt;=AG$12),$Q70*DAY($E70)/AG$13,0))),2)</f>
        <v>10833.33</v>
      </c>
      <c r="AH70" s="64">
        <f>ROUND(IF(AND($D70&lt;AH$10,$E70&gt;AH$12),$Q70,IF(AND($D70&gt;=AH$10,$D70&lt;=AH$12),$Q70*(AH$13+1-DAY($D70))/AH$13,IF(AND($E70&gt;=AH$10,$E70&lt;=AH$12),$Q70*DAY($E70)/AH$13,0))),2)</f>
        <v>10833.33</v>
      </c>
      <c r="AI70" s="64">
        <f>ROUND(IF(AND($D70&lt;AI$10,$E70&gt;AI$12),$Q70,IF(AND($D70&gt;=AI$10,$D70&lt;=AI$12),$Q70*(AI$13+1-DAY($D70))/AI$13,IF(AND($E70&gt;=AI$10,$E70&lt;=AI$12),$Q70*DAY($E70)/AI$13,0))),2)</f>
        <v>10833.33</v>
      </c>
      <c r="AJ70" s="64">
        <f>ROUND(IF(AND($D70&lt;AJ$10,$E70&gt;AJ$12),$Q70,IF(AND($D70&gt;=AJ$10,$D70&lt;=AJ$12),$Q70*(AJ$13+1-DAY($D70))/AJ$13,IF(AND($E70&gt;=AJ$10,$E70&lt;=AJ$12),$Q70*DAY($E70)/AJ$13,0))),2)</f>
        <v>10833.33</v>
      </c>
      <c r="AK70" s="64">
        <f>ROUND(IF(AND($D70&lt;AK$10,$E70&gt;AK$12),$Q70,IF(AND($D70&gt;=AK$10,$D70&lt;=AK$12),$Q70*(AK$13+1-DAY($D70))/AK$13,IF(AND($E70&gt;=AK$10,$E70&lt;=AK$12),$Q70*DAY($E70)/AK$13,0))),2)</f>
        <v>10833.33</v>
      </c>
      <c r="AL70" s="64">
        <f>ROUND(IF(AND($D70&lt;AL$10,$E70&gt;AL$12),$Q70,IF(AND($D70&gt;=AL$10,$D70&lt;=AL$12),$Q70*(AL$13+1-DAY($D70))/AL$13,IF(AND($E70&gt;=AL$10,$E70&lt;=AL$12),$Q70*DAY($E70)/AL$13,0))),2)</f>
        <v>10833.33</v>
      </c>
      <c r="AM70" s="64">
        <f>ROUND(IF(AND($D70&lt;AM$10,$E70&gt;AM$12),$Q70,IF(AND($D70&gt;=AM$10,$D70&lt;=AM$12),$Q70*(AM$13+1-DAY($D70))/AM$13,IF(AND($E70&gt;=AM$10,$E70&lt;=AM$12),$Q70*DAY($E70)/AM$13,0))),2)</f>
        <v>10833.33</v>
      </c>
      <c r="AN70" s="64">
        <f>ROUND(IF(AND($D70&lt;AN$10,$E70&gt;AN$12),$Q70,IF(AND($D70&gt;=AN$10,$D70&lt;=AN$12),$Q70*(AN$13+1-DAY($D70))/AN$13,IF(AND($E70&gt;=AN$10,$E70&lt;=AN$12),$Q70*DAY($E70)/AN$13,0))),2)</f>
        <v>10833.33</v>
      </c>
      <c r="AO70" s="64">
        <f>ROUND(IF(AND($D70&lt;AO$10,$E70&gt;AO$12),$Q70,IF(AND($D70&gt;=AO$10,$D70&lt;=AO$12),$Q70*(AO$13+1-DAY($D70))/AO$13,IF(AND($E70&gt;=AO$10,$E70&lt;=AO$12),$Q70*DAY($E70)/AO$13,0))),2)</f>
        <v>10833.33</v>
      </c>
      <c r="AP70" s="64">
        <f>ROUND(IF(AND($D70&lt;AP$10,$E70&gt;AP$12),$Q70,IF(AND($D70&gt;=AP$10,$D70&lt;=AP$12),$Q70*(AP$13+1-DAY($D70))/AP$13,IF(AND($E70&gt;=AP$10,$E70&lt;=AP$12),$Q70*DAY($E70)/AP$13,0))),2)</f>
        <v>10833.33</v>
      </c>
      <c r="AQ70" s="64">
        <f>ROUND(IF(AND($D70&lt;AQ$10,$E70&gt;AQ$12),$Q70,IF(AND($D70&gt;=AQ$10,$D70&lt;=AQ$12),$Q70*(AQ$13+1-DAY($D70))/AQ$13,IF(AND($E70&gt;=AQ$10,$E70&lt;=AQ$12),$Q70*DAY($E70)/AQ$13,0))),2)</f>
        <v>10833.33</v>
      </c>
      <c r="AR70" s="64">
        <f>ROUND(IF(AND($D70&lt;AR$10,$E70&gt;AR$12),$Q70,IF(AND($D70&gt;=AR$10,$D70&lt;=AR$12),$Q70*(AR$13+1-DAY($D70))/AR$13,IF(AND($E70&gt;=AR$10,$E70&lt;=AR$12),$Q70*DAY($E70)/AR$13,0))),2)</f>
        <v>10833.33</v>
      </c>
      <c r="AS70" s="64">
        <f>ROUND(IF(AND($D70&lt;AS$10,$E70&gt;AS$12),$Q70,IF(AND($D70&gt;=AS$10,$D70&lt;=AS$12),$Q70*(AS$13+1-DAY($D70))/AS$13,IF(AND($E70&gt;=AS$10,$E70&lt;=AS$12),$Q70*DAY($E70)/AS$13,0))),2)</f>
        <v>10833.33</v>
      </c>
      <c r="AT70" s="64">
        <f>ROUND(IF(AND($D70&lt;AT$10,$E70&gt;AT$12),$Q70,IF(AND($D70&gt;=AT$10,$D70&lt;=AT$12),$Q70*(AT$13+1-DAY($D70))/AT$13,IF(AND($E70&gt;=AT$10,$E70&lt;=AT$12),$Q70*DAY($E70)/AT$13,0))),2)</f>
        <v>10833.33</v>
      </c>
      <c r="AU70" s="64">
        <f>ROUND(IF(AND($D70&lt;AU$10,$E70&gt;AU$12),$Q70,IF(AND($D70&gt;=AU$10,$D70&lt;=AU$12),$Q70*(AU$13+1-DAY($D70))/AU$13,IF(AND($E70&gt;=AU$10,$E70&lt;=AU$12),$Q70*DAY($E70)/AU$13,0))),2)</f>
        <v>10833.33</v>
      </c>
      <c r="AV70" s="64">
        <f>ROUND(IF(AND($D70&lt;AV$10,$E70&gt;AV$12),$Q70,IF(AND($D70&gt;=AV$10,$D70&lt;=AV$12),$Q70*(AV$13+1-DAY($D70))/AV$13,IF(AND($E70&gt;=AV$10,$E70&lt;=AV$12),$Q70*DAY($E70)/AV$13,0))),2)</f>
        <v>10833.33</v>
      </c>
      <c r="AW70" s="64">
        <f>ROUND(IF(AND($D70&lt;AW$10,$E70&gt;AW$12),$Q70,IF(AND($D70&gt;=AW$10,$D70&lt;=AW$12),$Q70*(AW$13+1-DAY($D70))/AW$13,IF(AND($E70&gt;=AW$10,$E70&lt;=AW$12),$Q70*DAY($E70)/AW$13,0))),2)</f>
        <v>10833.33</v>
      </c>
      <c r="AX70" s="64">
        <f>ROUND(IF(AND($D70&lt;AX$10,$E70&gt;AX$12),$Q70,IF(AND($D70&gt;=AX$10,$D70&lt;=AX$12),$Q70*(AX$13+1-DAY($D70))/AX$13,IF(AND($E70&gt;=AX$10,$E70&lt;=AX$12),$Q70*DAY($E70)/AX$13,0))),2)</f>
        <v>10833.33</v>
      </c>
      <c r="AY70" s="64">
        <f>ROUND(IF(AND($D70&lt;AY$10,$E70&gt;AY$12),$Q70,IF(AND($D70&gt;=AY$10,$D70&lt;=AY$12),$Q70*(AY$13+1-DAY($D70))/AY$13,IF(AND($E70&gt;=AY$10,$E70&lt;=AY$12),$Q70*DAY($E70)/AY$13,0))),2)</f>
        <v>10833.33</v>
      </c>
      <c r="AZ70" s="64">
        <f>ROUND(IF(AND($D70&lt;AZ$10,$E70&gt;AZ$12),$Q70,IF(AND($D70&gt;=AZ$10,$D70&lt;=AZ$12),$Q70*(AZ$13+1-DAY($D70))/AZ$13,IF(AND($E70&gt;=AZ$10,$E70&lt;=AZ$12),$Q70*DAY($E70)/AZ$13,0))),2)</f>
        <v>10833.33</v>
      </c>
      <c r="BA70" s="64">
        <f>ROUND(IF(AND($D70&lt;BA$10,$E70&gt;BA$12),$Q70,IF(AND($D70&gt;=BA$10,$D70&lt;=BA$12),$Q70*(BA$13+1-DAY($D70))/BA$13,IF(AND($E70&gt;=BA$10,$E70&lt;=BA$12),$Q70*DAY($E70)/BA$13,0))),2)</f>
        <v>10833.33</v>
      </c>
      <c r="BB70" s="64">
        <f>ROUND(IF(AND($D70&lt;BB$10,$E70&gt;BB$12),$Q70,IF(AND($D70&gt;=BB$10,$D70&lt;=BB$12),$Q70*(BB$13+1-DAY($D70))/BB$13,IF(AND($E70&gt;=BB$10,$E70&lt;=BB$12),$Q70*DAY($E70)/BB$13,0))),2)</f>
        <v>10833.33</v>
      </c>
      <c r="BC70" s="108"/>
      <c r="BD70" s="64">
        <f t="shared" si="113"/>
        <v>0</v>
      </c>
      <c r="BE70" s="64">
        <f t="shared" si="113"/>
        <v>22027.77</v>
      </c>
      <c r="BF70" s="64">
        <f t="shared" si="113"/>
        <v>32499.989999999998</v>
      </c>
      <c r="BG70" s="64">
        <f t="shared" si="113"/>
        <v>32499.989999999998</v>
      </c>
      <c r="BH70" s="64">
        <f t="shared" si="113"/>
        <v>32499.989999999998</v>
      </c>
      <c r="BI70" s="64">
        <f t="shared" si="113"/>
        <v>32499.989999999998</v>
      </c>
      <c r="BJ70" s="64">
        <f t="shared" si="113"/>
        <v>32499.989999999998</v>
      </c>
      <c r="BK70" s="64">
        <f t="shared" si="113"/>
        <v>32499.989999999998</v>
      </c>
      <c r="BL70" s="64">
        <f t="shared" si="113"/>
        <v>32499.989999999998</v>
      </c>
      <c r="BM70" s="64">
        <f t="shared" si="113"/>
        <v>32499.989999999998</v>
      </c>
      <c r="BN70" s="64">
        <f t="shared" si="113"/>
        <v>32499.989999999998</v>
      </c>
      <c r="BO70" s="64">
        <f t="shared" si="113"/>
        <v>32499.989999999998</v>
      </c>
      <c r="BP70" s="65"/>
      <c r="BQ70" s="79">
        <f t="shared" si="34"/>
        <v>0</v>
      </c>
      <c r="BR70" s="79">
        <f t="shared" si="35"/>
        <v>0</v>
      </c>
      <c r="BS70" s="79">
        <f t="shared" si="36"/>
        <v>0</v>
      </c>
      <c r="BT70" s="79">
        <f t="shared" si="37"/>
        <v>3.3333241025612623E-2</v>
      </c>
      <c r="BU70" s="79">
        <f t="shared" si="38"/>
        <v>1</v>
      </c>
      <c r="BV70" s="79">
        <f t="shared" si="39"/>
        <v>1</v>
      </c>
      <c r="BW70" s="79">
        <f t="shared" si="40"/>
        <v>1</v>
      </c>
      <c r="BX70" s="79">
        <f t="shared" si="41"/>
        <v>1</v>
      </c>
      <c r="BY70" s="79">
        <f t="shared" si="42"/>
        <v>1</v>
      </c>
      <c r="BZ70" s="79">
        <f t="shared" si="43"/>
        <v>1</v>
      </c>
      <c r="CA70" s="79">
        <f t="shared" si="44"/>
        <v>1</v>
      </c>
      <c r="CB70" s="79">
        <f t="shared" si="45"/>
        <v>1</v>
      </c>
      <c r="CC70" s="79">
        <f t="shared" si="46"/>
        <v>1</v>
      </c>
      <c r="CD70" s="79">
        <f t="shared" si="47"/>
        <v>1</v>
      </c>
      <c r="CE70" s="79">
        <f t="shared" si="48"/>
        <v>1</v>
      </c>
      <c r="CF70" s="79">
        <f t="shared" si="49"/>
        <v>1</v>
      </c>
      <c r="CG70" s="79">
        <f t="shared" si="50"/>
        <v>1</v>
      </c>
      <c r="CH70" s="79">
        <f t="shared" si="51"/>
        <v>1</v>
      </c>
      <c r="CI70" s="79">
        <f t="shared" si="52"/>
        <v>1</v>
      </c>
      <c r="CJ70" s="79">
        <f t="shared" si="53"/>
        <v>1</v>
      </c>
      <c r="CK70" s="79">
        <f t="shared" si="54"/>
        <v>1</v>
      </c>
      <c r="CL70" s="79">
        <f t="shared" si="55"/>
        <v>1</v>
      </c>
      <c r="CM70" s="79">
        <f t="shared" si="56"/>
        <v>1</v>
      </c>
      <c r="CN70" s="79">
        <f t="shared" si="57"/>
        <v>1</v>
      </c>
      <c r="CO70" s="79">
        <f t="shared" si="58"/>
        <v>1</v>
      </c>
      <c r="CP70" s="79">
        <f t="shared" si="59"/>
        <v>1</v>
      </c>
      <c r="CQ70" s="79">
        <f t="shared" si="60"/>
        <v>1</v>
      </c>
      <c r="CR70" s="79">
        <f t="shared" si="61"/>
        <v>1</v>
      </c>
      <c r="CS70" s="79">
        <f t="shared" si="62"/>
        <v>1</v>
      </c>
      <c r="CT70" s="79">
        <f t="shared" si="63"/>
        <v>1</v>
      </c>
      <c r="CU70" s="79">
        <f t="shared" si="64"/>
        <v>1</v>
      </c>
      <c r="CV70" s="79">
        <f t="shared" si="65"/>
        <v>1</v>
      </c>
      <c r="CW70" s="79">
        <f t="shared" si="66"/>
        <v>1</v>
      </c>
      <c r="CX70" s="79">
        <f t="shared" si="67"/>
        <v>1</v>
      </c>
      <c r="CY70" s="79">
        <f t="shared" si="68"/>
        <v>1</v>
      </c>
      <c r="CZ70" s="79">
        <f t="shared" si="69"/>
        <v>1</v>
      </c>
      <c r="DB70" s="83">
        <f t="shared" si="70"/>
        <v>0</v>
      </c>
      <c r="DC70" s="83">
        <f t="shared" si="71"/>
        <v>1</v>
      </c>
      <c r="DD70" s="83">
        <f t="shared" si="72"/>
        <v>1</v>
      </c>
      <c r="DE70" s="83">
        <f t="shared" si="73"/>
        <v>1</v>
      </c>
      <c r="DF70" s="83">
        <f t="shared" si="74"/>
        <v>1</v>
      </c>
      <c r="DG70" s="83">
        <f t="shared" si="75"/>
        <v>1</v>
      </c>
      <c r="DH70" s="83">
        <f t="shared" si="76"/>
        <v>1</v>
      </c>
      <c r="DI70" s="83">
        <f t="shared" si="77"/>
        <v>1</v>
      </c>
      <c r="DJ70" s="83">
        <f t="shared" si="78"/>
        <v>1</v>
      </c>
      <c r="DK70" s="83">
        <f t="shared" si="79"/>
        <v>1</v>
      </c>
      <c r="DL70" s="83">
        <f t="shared" si="80"/>
        <v>1</v>
      </c>
      <c r="DM70" s="83">
        <f t="shared" si="81"/>
        <v>1</v>
      </c>
      <c r="DO70" s="83">
        <f t="shared" si="111"/>
        <v>0</v>
      </c>
      <c r="DP70" s="83">
        <f t="shared" si="20"/>
        <v>1</v>
      </c>
      <c r="DQ70" s="83">
        <f t="shared" si="21"/>
        <v>1</v>
      </c>
      <c r="DR70" s="83">
        <f t="shared" si="22"/>
        <v>1</v>
      </c>
      <c r="DS70" s="83">
        <f t="shared" si="23"/>
        <v>1</v>
      </c>
      <c r="DT70" s="83">
        <f t="shared" si="24"/>
        <v>1</v>
      </c>
      <c r="DU70" s="83">
        <f t="shared" si="25"/>
        <v>1</v>
      </c>
      <c r="DV70" s="83">
        <f t="shared" si="26"/>
        <v>1</v>
      </c>
      <c r="DW70" s="83">
        <f t="shared" si="27"/>
        <v>1</v>
      </c>
      <c r="DX70" s="83">
        <f t="shared" si="28"/>
        <v>1</v>
      </c>
      <c r="DY70" s="83">
        <f t="shared" si="29"/>
        <v>1</v>
      </c>
      <c r="DZ70" s="83">
        <f t="shared" si="30"/>
        <v>1</v>
      </c>
      <c r="EB70" s="115"/>
      <c r="EC70" s="36">
        <f t="shared" si="82"/>
        <v>1</v>
      </c>
      <c r="ED70" s="36">
        <f t="shared" si="95"/>
        <v>0</v>
      </c>
      <c r="EE70" s="36">
        <f t="shared" si="96"/>
        <v>0</v>
      </c>
      <c r="EF70" s="36">
        <f t="shared" si="97"/>
        <v>0</v>
      </c>
      <c r="EG70" s="36">
        <f t="shared" si="98"/>
        <v>0</v>
      </c>
      <c r="EH70" s="36">
        <f t="shared" si="99"/>
        <v>0</v>
      </c>
      <c r="EI70" s="36">
        <f t="shared" si="100"/>
        <v>0</v>
      </c>
      <c r="EJ70" s="36">
        <f t="shared" si="101"/>
        <v>0</v>
      </c>
      <c r="EK70" s="36">
        <f t="shared" si="102"/>
        <v>0</v>
      </c>
      <c r="EL70" s="36">
        <f t="shared" si="103"/>
        <v>0</v>
      </c>
      <c r="EM70" s="36">
        <f t="shared" si="104"/>
        <v>0</v>
      </c>
      <c r="EO70" s="115"/>
      <c r="EP70" s="36">
        <f t="shared" si="83"/>
        <v>0</v>
      </c>
      <c r="EQ70" s="36">
        <f t="shared" si="84"/>
        <v>0</v>
      </c>
      <c r="ER70" s="36">
        <f t="shared" si="85"/>
        <v>0</v>
      </c>
      <c r="ES70" s="36">
        <f t="shared" si="86"/>
        <v>0</v>
      </c>
      <c r="ET70" s="36">
        <f t="shared" si="87"/>
        <v>0</v>
      </c>
      <c r="EU70" s="36">
        <f t="shared" si="88"/>
        <v>0</v>
      </c>
      <c r="EV70" s="36">
        <f t="shared" si="89"/>
        <v>0</v>
      </c>
      <c r="EW70" s="36">
        <f t="shared" si="90"/>
        <v>0</v>
      </c>
      <c r="EX70" s="36">
        <f t="shared" si="91"/>
        <v>0</v>
      </c>
      <c r="EY70" s="36">
        <f t="shared" si="92"/>
        <v>0</v>
      </c>
      <c r="EZ70" s="36">
        <f t="shared" si="93"/>
        <v>0</v>
      </c>
    </row>
    <row r="71" spans="1:156" s="36" customFormat="1" ht="16" x14ac:dyDescent="0.2">
      <c r="A71" s="50"/>
      <c r="B71" s="56" t="s">
        <v>17</v>
      </c>
      <c r="C71" s="49" t="s">
        <v>14</v>
      </c>
      <c r="D71" s="57">
        <v>45777</v>
      </c>
      <c r="E71" s="57">
        <v>51500</v>
      </c>
      <c r="F71" s="58">
        <v>75000</v>
      </c>
      <c r="G71" s="56" t="s">
        <v>85</v>
      </c>
      <c r="H71" s="59">
        <v>41895</v>
      </c>
      <c r="I71" s="59" t="s">
        <v>15</v>
      </c>
      <c r="J71" s="60">
        <v>0.2</v>
      </c>
      <c r="K71" s="60">
        <v>0.1</v>
      </c>
      <c r="L71" s="61"/>
      <c r="M71" s="62">
        <f t="shared" si="107"/>
        <v>1</v>
      </c>
      <c r="N71" s="63">
        <f t="shared" si="108"/>
        <v>6250</v>
      </c>
      <c r="O71" s="63">
        <f t="shared" si="109"/>
        <v>625</v>
      </c>
      <c r="P71" s="63">
        <f t="shared" si="110"/>
        <v>1250</v>
      </c>
      <c r="Q71" s="63">
        <f t="shared" si="33"/>
        <v>8125</v>
      </c>
      <c r="R71" s="111"/>
      <c r="S71" s="64">
        <f>ROUND(IF(AND($D71&lt;S$10,$E71&gt;S$12),$Q71,IF(AND($D71&gt;=S$10,$D71&lt;=S$12),$Q71*(S$13+1-DAY($D71))/S$13,IF(AND($E71&gt;=S$10,$E71&lt;=S$12),$Q71*DAY($E71)/S$13,0))),2)</f>
        <v>0</v>
      </c>
      <c r="T71" s="64">
        <f>ROUND(IF(AND($D71&lt;T$10,$E71&gt;T$12),$Q71,IF(AND($D71&gt;=T$10,$D71&lt;=T$12),$Q71*(T$13+1-DAY($D71))/T$13,IF(AND($E71&gt;=T$10,$E71&lt;=T$12),$Q71*DAY($E71)/T$13,0))),2)</f>
        <v>0</v>
      </c>
      <c r="U71" s="64">
        <f>ROUND(IF(AND($D71&lt;U$10,$E71&gt;U$12),$Q71,IF(AND($D71&gt;=U$10,$D71&lt;=U$12),$Q71*(U$13+1-DAY($D71))/U$13,IF(AND($E71&gt;=U$10,$E71&lt;=U$12),$Q71*DAY($E71)/U$13,0))),2)</f>
        <v>0</v>
      </c>
      <c r="V71" s="64">
        <f>ROUND(IF(AND($D71&lt;V$10,$E71&gt;V$12),$Q71,IF(AND($D71&gt;=V$10,$D71&lt;=V$12),$Q71*(V$13+1-DAY($D71))/V$13,IF(AND($E71&gt;=V$10,$E71&lt;=V$12),$Q71*DAY($E71)/V$13,0))),2)</f>
        <v>270.83</v>
      </c>
      <c r="W71" s="64">
        <f>ROUND(IF(AND($D71&lt;W$10,$E71&gt;W$12),$Q71,IF(AND($D71&gt;=W$10,$D71&lt;=W$12),$Q71*(W$13+1-DAY($D71))/W$13,IF(AND($E71&gt;=W$10,$E71&lt;=W$12),$Q71*DAY($E71)/W$13,0))),2)</f>
        <v>8125</v>
      </c>
      <c r="X71" s="64">
        <f>ROUND(IF(AND($D71&lt;X$10,$E71&gt;X$12),$Q71,IF(AND($D71&gt;=X$10,$D71&lt;=X$12),$Q71*(X$13+1-DAY($D71))/X$13,IF(AND($E71&gt;=X$10,$E71&lt;=X$12),$Q71*DAY($E71)/X$13,0))),2)</f>
        <v>8125</v>
      </c>
      <c r="Y71" s="64">
        <f>ROUND(IF(AND($D71&lt;Y$10,$E71&gt;Y$12),$Q71,IF(AND($D71&gt;=Y$10,$D71&lt;=Y$12),$Q71*(Y$13+1-DAY($D71))/Y$13,IF(AND($E71&gt;=Y$10,$E71&lt;=Y$12),$Q71*DAY($E71)/Y$13,0))),2)</f>
        <v>8125</v>
      </c>
      <c r="Z71" s="64">
        <f>ROUND(IF(AND($D71&lt;Z$10,$E71&gt;Z$12),$Q71,IF(AND($D71&gt;=Z$10,$D71&lt;=Z$12),$Q71*(Z$13+1-DAY($D71))/Z$13,IF(AND($E71&gt;=Z$10,$E71&lt;=Z$12),$Q71*DAY($E71)/Z$13,0))),2)</f>
        <v>8125</v>
      </c>
      <c r="AA71" s="64">
        <f>ROUND(IF(AND($D71&lt;AA$10,$E71&gt;AA$12),$Q71,IF(AND($D71&gt;=AA$10,$D71&lt;=AA$12),$Q71*(AA$13+1-DAY($D71))/AA$13,IF(AND($E71&gt;=AA$10,$E71&lt;=AA$12),$Q71*DAY($E71)/AA$13,0))),2)</f>
        <v>8125</v>
      </c>
      <c r="AB71" s="64">
        <f>ROUND(IF(AND($D71&lt;AB$10,$E71&gt;AB$12),$Q71,IF(AND($D71&gt;=AB$10,$D71&lt;=AB$12),$Q71*(AB$13+1-DAY($D71))/AB$13,IF(AND($E71&gt;=AB$10,$E71&lt;=AB$12),$Q71*DAY($E71)/AB$13,0))),2)</f>
        <v>8125</v>
      </c>
      <c r="AC71" s="64">
        <f>ROUND(IF(AND($D71&lt;AC$10,$E71&gt;AC$12),$Q71,IF(AND($D71&gt;=AC$10,$D71&lt;=AC$12),$Q71*(AC$13+1-DAY($D71))/AC$13,IF(AND($E71&gt;=AC$10,$E71&lt;=AC$12),$Q71*DAY($E71)/AC$13,0))),2)</f>
        <v>8125</v>
      </c>
      <c r="AD71" s="64">
        <f>ROUND(IF(AND($D71&lt;AD$10,$E71&gt;AD$12),$Q71,IF(AND($D71&gt;=AD$10,$D71&lt;=AD$12),$Q71*(AD$13+1-DAY($D71))/AD$13,IF(AND($E71&gt;=AD$10,$E71&lt;=AD$12),$Q71*DAY($E71)/AD$13,0))),2)</f>
        <v>8125</v>
      </c>
      <c r="AE71" s="64">
        <f>ROUND(IF(AND($D71&lt;AE$10,$E71&gt;AE$12),$Q71,IF(AND($D71&gt;=AE$10,$D71&lt;=AE$12),$Q71*(AE$13+1-DAY($D71))/AE$13,IF(AND($E71&gt;=AE$10,$E71&lt;=AE$12),$Q71*DAY($E71)/AE$13,0))),2)</f>
        <v>8125</v>
      </c>
      <c r="AF71" s="64">
        <f>ROUND(IF(AND($D71&lt;AF$10,$E71&gt;AF$12),$Q71,IF(AND($D71&gt;=AF$10,$D71&lt;=AF$12),$Q71*(AF$13+1-DAY($D71))/AF$13,IF(AND($E71&gt;=AF$10,$E71&lt;=AF$12),$Q71*DAY($E71)/AF$13,0))),2)</f>
        <v>8125</v>
      </c>
      <c r="AG71" s="64">
        <f>ROUND(IF(AND($D71&lt;AG$10,$E71&gt;AG$12),$Q71,IF(AND($D71&gt;=AG$10,$D71&lt;=AG$12),$Q71*(AG$13+1-DAY($D71))/AG$13,IF(AND($E71&gt;=AG$10,$E71&lt;=AG$12),$Q71*DAY($E71)/AG$13,0))),2)</f>
        <v>8125</v>
      </c>
      <c r="AH71" s="64">
        <f>ROUND(IF(AND($D71&lt;AH$10,$E71&gt;AH$12),$Q71,IF(AND($D71&gt;=AH$10,$D71&lt;=AH$12),$Q71*(AH$13+1-DAY($D71))/AH$13,IF(AND($E71&gt;=AH$10,$E71&lt;=AH$12),$Q71*DAY($E71)/AH$13,0))),2)</f>
        <v>8125</v>
      </c>
      <c r="AI71" s="64">
        <f>ROUND(IF(AND($D71&lt;AI$10,$E71&gt;AI$12),$Q71,IF(AND($D71&gt;=AI$10,$D71&lt;=AI$12),$Q71*(AI$13+1-DAY($D71))/AI$13,IF(AND($E71&gt;=AI$10,$E71&lt;=AI$12),$Q71*DAY($E71)/AI$13,0))),2)</f>
        <v>8125</v>
      </c>
      <c r="AJ71" s="64">
        <f>ROUND(IF(AND($D71&lt;AJ$10,$E71&gt;AJ$12),$Q71,IF(AND($D71&gt;=AJ$10,$D71&lt;=AJ$12),$Q71*(AJ$13+1-DAY($D71))/AJ$13,IF(AND($E71&gt;=AJ$10,$E71&lt;=AJ$12),$Q71*DAY($E71)/AJ$13,0))),2)</f>
        <v>8125</v>
      </c>
      <c r="AK71" s="64">
        <f>ROUND(IF(AND($D71&lt;AK$10,$E71&gt;AK$12),$Q71,IF(AND($D71&gt;=AK$10,$D71&lt;=AK$12),$Q71*(AK$13+1-DAY($D71))/AK$13,IF(AND($E71&gt;=AK$10,$E71&lt;=AK$12),$Q71*DAY($E71)/AK$13,0))),2)</f>
        <v>8125</v>
      </c>
      <c r="AL71" s="64">
        <f>ROUND(IF(AND($D71&lt;AL$10,$E71&gt;AL$12),$Q71,IF(AND($D71&gt;=AL$10,$D71&lt;=AL$12),$Q71*(AL$13+1-DAY($D71))/AL$13,IF(AND($E71&gt;=AL$10,$E71&lt;=AL$12),$Q71*DAY($E71)/AL$13,0))),2)</f>
        <v>8125</v>
      </c>
      <c r="AM71" s="64">
        <f>ROUND(IF(AND($D71&lt;AM$10,$E71&gt;AM$12),$Q71,IF(AND($D71&gt;=AM$10,$D71&lt;=AM$12),$Q71*(AM$13+1-DAY($D71))/AM$13,IF(AND($E71&gt;=AM$10,$E71&lt;=AM$12),$Q71*DAY($E71)/AM$13,0))),2)</f>
        <v>8125</v>
      </c>
      <c r="AN71" s="64">
        <f>ROUND(IF(AND($D71&lt;AN$10,$E71&gt;AN$12),$Q71,IF(AND($D71&gt;=AN$10,$D71&lt;=AN$12),$Q71*(AN$13+1-DAY($D71))/AN$13,IF(AND($E71&gt;=AN$10,$E71&lt;=AN$12),$Q71*DAY($E71)/AN$13,0))),2)</f>
        <v>8125</v>
      </c>
      <c r="AO71" s="64">
        <f>ROUND(IF(AND($D71&lt;AO$10,$E71&gt;AO$12),$Q71,IF(AND($D71&gt;=AO$10,$D71&lt;=AO$12),$Q71*(AO$13+1-DAY($D71))/AO$13,IF(AND($E71&gt;=AO$10,$E71&lt;=AO$12),$Q71*DAY($E71)/AO$13,0))),2)</f>
        <v>8125</v>
      </c>
      <c r="AP71" s="64">
        <f>ROUND(IF(AND($D71&lt;AP$10,$E71&gt;AP$12),$Q71,IF(AND($D71&gt;=AP$10,$D71&lt;=AP$12),$Q71*(AP$13+1-DAY($D71))/AP$13,IF(AND($E71&gt;=AP$10,$E71&lt;=AP$12),$Q71*DAY($E71)/AP$13,0))),2)</f>
        <v>8125</v>
      </c>
      <c r="AQ71" s="64">
        <f>ROUND(IF(AND($D71&lt;AQ$10,$E71&gt;AQ$12),$Q71,IF(AND($D71&gt;=AQ$10,$D71&lt;=AQ$12),$Q71*(AQ$13+1-DAY($D71))/AQ$13,IF(AND($E71&gt;=AQ$10,$E71&lt;=AQ$12),$Q71*DAY($E71)/AQ$13,0))),2)</f>
        <v>8125</v>
      </c>
      <c r="AR71" s="64">
        <f>ROUND(IF(AND($D71&lt;AR$10,$E71&gt;AR$12),$Q71,IF(AND($D71&gt;=AR$10,$D71&lt;=AR$12),$Q71*(AR$13+1-DAY($D71))/AR$13,IF(AND($E71&gt;=AR$10,$E71&lt;=AR$12),$Q71*DAY($E71)/AR$13,0))),2)</f>
        <v>8125</v>
      </c>
      <c r="AS71" s="64">
        <f>ROUND(IF(AND($D71&lt;AS$10,$E71&gt;AS$12),$Q71,IF(AND($D71&gt;=AS$10,$D71&lt;=AS$12),$Q71*(AS$13+1-DAY($D71))/AS$13,IF(AND($E71&gt;=AS$10,$E71&lt;=AS$12),$Q71*DAY($E71)/AS$13,0))),2)</f>
        <v>8125</v>
      </c>
      <c r="AT71" s="64">
        <f>ROUND(IF(AND($D71&lt;AT$10,$E71&gt;AT$12),$Q71,IF(AND($D71&gt;=AT$10,$D71&lt;=AT$12),$Q71*(AT$13+1-DAY($D71))/AT$13,IF(AND($E71&gt;=AT$10,$E71&lt;=AT$12),$Q71*DAY($E71)/AT$13,0))),2)</f>
        <v>8125</v>
      </c>
      <c r="AU71" s="64">
        <f>ROUND(IF(AND($D71&lt;AU$10,$E71&gt;AU$12),$Q71,IF(AND($D71&gt;=AU$10,$D71&lt;=AU$12),$Q71*(AU$13+1-DAY($D71))/AU$13,IF(AND($E71&gt;=AU$10,$E71&lt;=AU$12),$Q71*DAY($E71)/AU$13,0))),2)</f>
        <v>8125</v>
      </c>
      <c r="AV71" s="64">
        <f>ROUND(IF(AND($D71&lt;AV$10,$E71&gt;AV$12),$Q71,IF(AND($D71&gt;=AV$10,$D71&lt;=AV$12),$Q71*(AV$13+1-DAY($D71))/AV$13,IF(AND($E71&gt;=AV$10,$E71&lt;=AV$12),$Q71*DAY($E71)/AV$13,0))),2)</f>
        <v>8125</v>
      </c>
      <c r="AW71" s="64">
        <f>ROUND(IF(AND($D71&lt;AW$10,$E71&gt;AW$12),$Q71,IF(AND($D71&gt;=AW$10,$D71&lt;=AW$12),$Q71*(AW$13+1-DAY($D71))/AW$13,IF(AND($E71&gt;=AW$10,$E71&lt;=AW$12),$Q71*DAY($E71)/AW$13,0))),2)</f>
        <v>8125</v>
      </c>
      <c r="AX71" s="64">
        <f>ROUND(IF(AND($D71&lt;AX$10,$E71&gt;AX$12),$Q71,IF(AND($D71&gt;=AX$10,$D71&lt;=AX$12),$Q71*(AX$13+1-DAY($D71))/AX$13,IF(AND($E71&gt;=AX$10,$E71&lt;=AX$12),$Q71*DAY($E71)/AX$13,0))),2)</f>
        <v>8125</v>
      </c>
      <c r="AY71" s="64">
        <f>ROUND(IF(AND($D71&lt;AY$10,$E71&gt;AY$12),$Q71,IF(AND($D71&gt;=AY$10,$D71&lt;=AY$12),$Q71*(AY$13+1-DAY($D71))/AY$13,IF(AND($E71&gt;=AY$10,$E71&lt;=AY$12),$Q71*DAY($E71)/AY$13,0))),2)</f>
        <v>8125</v>
      </c>
      <c r="AZ71" s="64">
        <f>ROUND(IF(AND($D71&lt;AZ$10,$E71&gt;AZ$12),$Q71,IF(AND($D71&gt;=AZ$10,$D71&lt;=AZ$12),$Q71*(AZ$13+1-DAY($D71))/AZ$13,IF(AND($E71&gt;=AZ$10,$E71&lt;=AZ$12),$Q71*DAY($E71)/AZ$13,0))),2)</f>
        <v>8125</v>
      </c>
      <c r="BA71" s="64">
        <f>ROUND(IF(AND($D71&lt;BA$10,$E71&gt;BA$12),$Q71,IF(AND($D71&gt;=BA$10,$D71&lt;=BA$12),$Q71*(BA$13+1-DAY($D71))/BA$13,IF(AND($E71&gt;=BA$10,$E71&lt;=BA$12),$Q71*DAY($E71)/BA$13,0))),2)</f>
        <v>8125</v>
      </c>
      <c r="BB71" s="64">
        <f>ROUND(IF(AND($D71&lt;BB$10,$E71&gt;BB$12),$Q71,IF(AND($D71&gt;=BB$10,$D71&lt;=BB$12),$Q71*(BB$13+1-DAY($D71))/BB$13,IF(AND($E71&gt;=BB$10,$E71&lt;=BB$12),$Q71*DAY($E71)/BB$13,0))),2)</f>
        <v>8125</v>
      </c>
      <c r="BC71" s="108"/>
      <c r="BD71" s="64">
        <f t="shared" si="113"/>
        <v>0</v>
      </c>
      <c r="BE71" s="64">
        <f t="shared" si="113"/>
        <v>16520.830000000002</v>
      </c>
      <c r="BF71" s="64">
        <f t="shared" si="113"/>
        <v>24375</v>
      </c>
      <c r="BG71" s="64">
        <f t="shared" si="113"/>
        <v>24375</v>
      </c>
      <c r="BH71" s="64">
        <f t="shared" si="113"/>
        <v>24375</v>
      </c>
      <c r="BI71" s="64">
        <f t="shared" si="113"/>
        <v>24375</v>
      </c>
      <c r="BJ71" s="64">
        <f t="shared" si="113"/>
        <v>24375</v>
      </c>
      <c r="BK71" s="64">
        <f t="shared" si="113"/>
        <v>24375</v>
      </c>
      <c r="BL71" s="64">
        <f t="shared" si="113"/>
        <v>24375</v>
      </c>
      <c r="BM71" s="64">
        <f t="shared" si="113"/>
        <v>24375</v>
      </c>
      <c r="BN71" s="64">
        <f t="shared" si="113"/>
        <v>24375</v>
      </c>
      <c r="BO71" s="64">
        <f t="shared" si="113"/>
        <v>24375</v>
      </c>
      <c r="BP71" s="65"/>
      <c r="BQ71" s="79">
        <f t="shared" si="34"/>
        <v>0</v>
      </c>
      <c r="BR71" s="79">
        <f t="shared" si="35"/>
        <v>0</v>
      </c>
      <c r="BS71" s="79">
        <f t="shared" si="36"/>
        <v>0</v>
      </c>
      <c r="BT71" s="79">
        <f t="shared" si="37"/>
        <v>3.3332923076923072E-2</v>
      </c>
      <c r="BU71" s="79">
        <f t="shared" si="38"/>
        <v>1</v>
      </c>
      <c r="BV71" s="79">
        <f t="shared" si="39"/>
        <v>1</v>
      </c>
      <c r="BW71" s="79">
        <f t="shared" si="40"/>
        <v>1</v>
      </c>
      <c r="BX71" s="79">
        <f t="shared" si="41"/>
        <v>1</v>
      </c>
      <c r="BY71" s="79">
        <f t="shared" si="42"/>
        <v>1</v>
      </c>
      <c r="BZ71" s="79">
        <f t="shared" si="43"/>
        <v>1</v>
      </c>
      <c r="CA71" s="79">
        <f t="shared" si="44"/>
        <v>1</v>
      </c>
      <c r="CB71" s="79">
        <f t="shared" si="45"/>
        <v>1</v>
      </c>
      <c r="CC71" s="79">
        <f t="shared" si="46"/>
        <v>1</v>
      </c>
      <c r="CD71" s="79">
        <f t="shared" si="47"/>
        <v>1</v>
      </c>
      <c r="CE71" s="79">
        <f t="shared" si="48"/>
        <v>1</v>
      </c>
      <c r="CF71" s="79">
        <f t="shared" si="49"/>
        <v>1</v>
      </c>
      <c r="CG71" s="79">
        <f t="shared" si="50"/>
        <v>1</v>
      </c>
      <c r="CH71" s="79">
        <f t="shared" si="51"/>
        <v>1</v>
      </c>
      <c r="CI71" s="79">
        <f t="shared" si="52"/>
        <v>1</v>
      </c>
      <c r="CJ71" s="79">
        <f t="shared" si="53"/>
        <v>1</v>
      </c>
      <c r="CK71" s="79">
        <f t="shared" si="54"/>
        <v>1</v>
      </c>
      <c r="CL71" s="79">
        <f t="shared" si="55"/>
        <v>1</v>
      </c>
      <c r="CM71" s="79">
        <f t="shared" si="56"/>
        <v>1</v>
      </c>
      <c r="CN71" s="79">
        <f t="shared" si="57"/>
        <v>1</v>
      </c>
      <c r="CO71" s="79">
        <f t="shared" si="58"/>
        <v>1</v>
      </c>
      <c r="CP71" s="79">
        <f t="shared" si="59"/>
        <v>1</v>
      </c>
      <c r="CQ71" s="79">
        <f t="shared" si="60"/>
        <v>1</v>
      </c>
      <c r="CR71" s="79">
        <f t="shared" si="61"/>
        <v>1</v>
      </c>
      <c r="CS71" s="79">
        <f t="shared" si="62"/>
        <v>1</v>
      </c>
      <c r="CT71" s="79">
        <f t="shared" si="63"/>
        <v>1</v>
      </c>
      <c r="CU71" s="79">
        <f t="shared" si="64"/>
        <v>1</v>
      </c>
      <c r="CV71" s="79">
        <f t="shared" si="65"/>
        <v>1</v>
      </c>
      <c r="CW71" s="79">
        <f t="shared" si="66"/>
        <v>1</v>
      </c>
      <c r="CX71" s="79">
        <f t="shared" si="67"/>
        <v>1</v>
      </c>
      <c r="CY71" s="79">
        <f t="shared" si="68"/>
        <v>1</v>
      </c>
      <c r="CZ71" s="79">
        <f t="shared" si="69"/>
        <v>1</v>
      </c>
      <c r="DB71" s="83">
        <f t="shared" si="70"/>
        <v>0</v>
      </c>
      <c r="DC71" s="83">
        <f t="shared" si="71"/>
        <v>1</v>
      </c>
      <c r="DD71" s="83">
        <f t="shared" si="72"/>
        <v>1</v>
      </c>
      <c r="DE71" s="83">
        <f t="shared" si="73"/>
        <v>1</v>
      </c>
      <c r="DF71" s="83">
        <f t="shared" si="74"/>
        <v>1</v>
      </c>
      <c r="DG71" s="83">
        <f t="shared" si="75"/>
        <v>1</v>
      </c>
      <c r="DH71" s="83">
        <f t="shared" si="76"/>
        <v>1</v>
      </c>
      <c r="DI71" s="83">
        <f t="shared" si="77"/>
        <v>1</v>
      </c>
      <c r="DJ71" s="83">
        <f t="shared" si="78"/>
        <v>1</v>
      </c>
      <c r="DK71" s="83">
        <f t="shared" si="79"/>
        <v>1</v>
      </c>
      <c r="DL71" s="83">
        <f t="shared" si="80"/>
        <v>1</v>
      </c>
      <c r="DM71" s="83">
        <f t="shared" si="81"/>
        <v>1</v>
      </c>
      <c r="DO71" s="83">
        <f t="shared" si="111"/>
        <v>0</v>
      </c>
      <c r="DP71" s="83">
        <f t="shared" si="20"/>
        <v>1</v>
      </c>
      <c r="DQ71" s="83">
        <f t="shared" si="21"/>
        <v>1</v>
      </c>
      <c r="DR71" s="83">
        <f t="shared" si="22"/>
        <v>1</v>
      </c>
      <c r="DS71" s="83">
        <f t="shared" si="23"/>
        <v>1</v>
      </c>
      <c r="DT71" s="83">
        <f t="shared" si="24"/>
        <v>1</v>
      </c>
      <c r="DU71" s="83">
        <f t="shared" si="25"/>
        <v>1</v>
      </c>
      <c r="DV71" s="83">
        <f t="shared" si="26"/>
        <v>1</v>
      </c>
      <c r="DW71" s="83">
        <f t="shared" si="27"/>
        <v>1</v>
      </c>
      <c r="DX71" s="83">
        <f t="shared" si="28"/>
        <v>1</v>
      </c>
      <c r="DY71" s="83">
        <f t="shared" si="29"/>
        <v>1</v>
      </c>
      <c r="DZ71" s="83">
        <f t="shared" si="30"/>
        <v>1</v>
      </c>
      <c r="EB71" s="115"/>
      <c r="EC71" s="36">
        <f t="shared" si="82"/>
        <v>1</v>
      </c>
      <c r="ED71" s="36">
        <f t="shared" si="95"/>
        <v>0</v>
      </c>
      <c r="EE71" s="36">
        <f t="shared" si="96"/>
        <v>0</v>
      </c>
      <c r="EF71" s="36">
        <f t="shared" si="97"/>
        <v>0</v>
      </c>
      <c r="EG71" s="36">
        <f t="shared" si="98"/>
        <v>0</v>
      </c>
      <c r="EH71" s="36">
        <f t="shared" si="99"/>
        <v>0</v>
      </c>
      <c r="EI71" s="36">
        <f t="shared" si="100"/>
        <v>0</v>
      </c>
      <c r="EJ71" s="36">
        <f t="shared" si="101"/>
        <v>0</v>
      </c>
      <c r="EK71" s="36">
        <f t="shared" si="102"/>
        <v>0</v>
      </c>
      <c r="EL71" s="36">
        <f t="shared" si="103"/>
        <v>0</v>
      </c>
      <c r="EM71" s="36">
        <f t="shared" si="104"/>
        <v>0</v>
      </c>
      <c r="EO71" s="115"/>
      <c r="EP71" s="36">
        <f t="shared" si="83"/>
        <v>0</v>
      </c>
      <c r="EQ71" s="36">
        <f t="shared" si="84"/>
        <v>0</v>
      </c>
      <c r="ER71" s="36">
        <f t="shared" si="85"/>
        <v>0</v>
      </c>
      <c r="ES71" s="36">
        <f t="shared" si="86"/>
        <v>0</v>
      </c>
      <c r="ET71" s="36">
        <f t="shared" si="87"/>
        <v>0</v>
      </c>
      <c r="EU71" s="36">
        <f t="shared" si="88"/>
        <v>0</v>
      </c>
      <c r="EV71" s="36">
        <f t="shared" si="89"/>
        <v>0</v>
      </c>
      <c r="EW71" s="36">
        <f t="shared" si="90"/>
        <v>0</v>
      </c>
      <c r="EX71" s="36">
        <f t="shared" si="91"/>
        <v>0</v>
      </c>
      <c r="EY71" s="36">
        <f t="shared" si="92"/>
        <v>0</v>
      </c>
      <c r="EZ71" s="36">
        <f t="shared" si="93"/>
        <v>0</v>
      </c>
    </row>
    <row r="72" spans="1:156" s="36" customFormat="1" ht="16" x14ac:dyDescent="0.2">
      <c r="A72" s="50"/>
      <c r="B72" s="56" t="s">
        <v>17</v>
      </c>
      <c r="C72" s="49" t="s">
        <v>14</v>
      </c>
      <c r="D72" s="57">
        <v>45777</v>
      </c>
      <c r="E72" s="57">
        <v>51500</v>
      </c>
      <c r="F72" s="58">
        <v>75000</v>
      </c>
      <c r="G72" s="56" t="s">
        <v>85</v>
      </c>
      <c r="H72" s="59">
        <v>35910</v>
      </c>
      <c r="I72" s="59" t="s">
        <v>15</v>
      </c>
      <c r="J72" s="60">
        <v>0.2</v>
      </c>
      <c r="K72" s="60">
        <v>0.1</v>
      </c>
      <c r="L72" s="61"/>
      <c r="M72" s="62">
        <f t="shared" si="107"/>
        <v>1</v>
      </c>
      <c r="N72" s="63">
        <f t="shared" si="108"/>
        <v>6250</v>
      </c>
      <c r="O72" s="63">
        <f t="shared" si="109"/>
        <v>625</v>
      </c>
      <c r="P72" s="63">
        <f t="shared" si="110"/>
        <v>1250</v>
      </c>
      <c r="Q72" s="63">
        <f t="shared" si="33"/>
        <v>8125</v>
      </c>
      <c r="R72" s="111"/>
      <c r="S72" s="64">
        <f>ROUND(IF(AND($D72&lt;S$10,$E72&gt;S$12),$Q72,IF(AND($D72&gt;=S$10,$D72&lt;=S$12),$Q72*(S$13+1-DAY($D72))/S$13,IF(AND($E72&gt;=S$10,$E72&lt;=S$12),$Q72*DAY($E72)/S$13,0))),2)</f>
        <v>0</v>
      </c>
      <c r="T72" s="64">
        <f>ROUND(IF(AND($D72&lt;T$10,$E72&gt;T$12),$Q72,IF(AND($D72&gt;=T$10,$D72&lt;=T$12),$Q72*(T$13+1-DAY($D72))/T$13,IF(AND($E72&gt;=T$10,$E72&lt;=T$12),$Q72*DAY($E72)/T$13,0))),2)</f>
        <v>0</v>
      </c>
      <c r="U72" s="64">
        <f>ROUND(IF(AND($D72&lt;U$10,$E72&gt;U$12),$Q72,IF(AND($D72&gt;=U$10,$D72&lt;=U$12),$Q72*(U$13+1-DAY($D72))/U$13,IF(AND($E72&gt;=U$10,$E72&lt;=U$12),$Q72*DAY($E72)/U$13,0))),2)</f>
        <v>0</v>
      </c>
      <c r="V72" s="64">
        <f>ROUND(IF(AND($D72&lt;V$10,$E72&gt;V$12),$Q72,IF(AND($D72&gt;=V$10,$D72&lt;=V$12),$Q72*(V$13+1-DAY($D72))/V$13,IF(AND($E72&gt;=V$10,$E72&lt;=V$12),$Q72*DAY($E72)/V$13,0))),2)</f>
        <v>270.83</v>
      </c>
      <c r="W72" s="64">
        <f>ROUND(IF(AND($D72&lt;W$10,$E72&gt;W$12),$Q72,IF(AND($D72&gt;=W$10,$D72&lt;=W$12),$Q72*(W$13+1-DAY($D72))/W$13,IF(AND($E72&gt;=W$10,$E72&lt;=W$12),$Q72*DAY($E72)/W$13,0))),2)</f>
        <v>8125</v>
      </c>
      <c r="X72" s="64">
        <f>ROUND(IF(AND($D72&lt;X$10,$E72&gt;X$12),$Q72,IF(AND($D72&gt;=X$10,$D72&lt;=X$12),$Q72*(X$13+1-DAY($D72))/X$13,IF(AND($E72&gt;=X$10,$E72&lt;=X$12),$Q72*DAY($E72)/X$13,0))),2)</f>
        <v>8125</v>
      </c>
      <c r="Y72" s="64">
        <f>ROUND(IF(AND($D72&lt;Y$10,$E72&gt;Y$12),$Q72,IF(AND($D72&gt;=Y$10,$D72&lt;=Y$12),$Q72*(Y$13+1-DAY($D72))/Y$13,IF(AND($E72&gt;=Y$10,$E72&lt;=Y$12),$Q72*DAY($E72)/Y$13,0))),2)</f>
        <v>8125</v>
      </c>
      <c r="Z72" s="64">
        <f>ROUND(IF(AND($D72&lt;Z$10,$E72&gt;Z$12),$Q72,IF(AND($D72&gt;=Z$10,$D72&lt;=Z$12),$Q72*(Z$13+1-DAY($D72))/Z$13,IF(AND($E72&gt;=Z$10,$E72&lt;=Z$12),$Q72*DAY($E72)/Z$13,0))),2)</f>
        <v>8125</v>
      </c>
      <c r="AA72" s="64">
        <f>ROUND(IF(AND($D72&lt;AA$10,$E72&gt;AA$12),$Q72,IF(AND($D72&gt;=AA$10,$D72&lt;=AA$12),$Q72*(AA$13+1-DAY($D72))/AA$13,IF(AND($E72&gt;=AA$10,$E72&lt;=AA$12),$Q72*DAY($E72)/AA$13,0))),2)</f>
        <v>8125</v>
      </c>
      <c r="AB72" s="64">
        <f>ROUND(IF(AND($D72&lt;AB$10,$E72&gt;AB$12),$Q72,IF(AND($D72&gt;=AB$10,$D72&lt;=AB$12),$Q72*(AB$13+1-DAY($D72))/AB$13,IF(AND($E72&gt;=AB$10,$E72&lt;=AB$12),$Q72*DAY($E72)/AB$13,0))),2)</f>
        <v>8125</v>
      </c>
      <c r="AC72" s="64">
        <f>ROUND(IF(AND($D72&lt;AC$10,$E72&gt;AC$12),$Q72,IF(AND($D72&gt;=AC$10,$D72&lt;=AC$12),$Q72*(AC$13+1-DAY($D72))/AC$13,IF(AND($E72&gt;=AC$10,$E72&lt;=AC$12),$Q72*DAY($E72)/AC$13,0))),2)</f>
        <v>8125</v>
      </c>
      <c r="AD72" s="64">
        <f>ROUND(IF(AND($D72&lt;AD$10,$E72&gt;AD$12),$Q72,IF(AND($D72&gt;=AD$10,$D72&lt;=AD$12),$Q72*(AD$13+1-DAY($D72))/AD$13,IF(AND($E72&gt;=AD$10,$E72&lt;=AD$12),$Q72*DAY($E72)/AD$13,0))),2)</f>
        <v>8125</v>
      </c>
      <c r="AE72" s="64">
        <f>ROUND(IF(AND($D72&lt;AE$10,$E72&gt;AE$12),$Q72,IF(AND($D72&gt;=AE$10,$D72&lt;=AE$12),$Q72*(AE$13+1-DAY($D72))/AE$13,IF(AND($E72&gt;=AE$10,$E72&lt;=AE$12),$Q72*DAY($E72)/AE$13,0))),2)</f>
        <v>8125</v>
      </c>
      <c r="AF72" s="64">
        <f>ROUND(IF(AND($D72&lt;AF$10,$E72&gt;AF$12),$Q72,IF(AND($D72&gt;=AF$10,$D72&lt;=AF$12),$Q72*(AF$13+1-DAY($D72))/AF$13,IF(AND($E72&gt;=AF$10,$E72&lt;=AF$12),$Q72*DAY($E72)/AF$13,0))),2)</f>
        <v>8125</v>
      </c>
      <c r="AG72" s="64">
        <f>ROUND(IF(AND($D72&lt;AG$10,$E72&gt;AG$12),$Q72,IF(AND($D72&gt;=AG$10,$D72&lt;=AG$12),$Q72*(AG$13+1-DAY($D72))/AG$13,IF(AND($E72&gt;=AG$10,$E72&lt;=AG$12),$Q72*DAY($E72)/AG$13,0))),2)</f>
        <v>8125</v>
      </c>
      <c r="AH72" s="64">
        <f>ROUND(IF(AND($D72&lt;AH$10,$E72&gt;AH$12),$Q72,IF(AND($D72&gt;=AH$10,$D72&lt;=AH$12),$Q72*(AH$13+1-DAY($D72))/AH$13,IF(AND($E72&gt;=AH$10,$E72&lt;=AH$12),$Q72*DAY($E72)/AH$13,0))),2)</f>
        <v>8125</v>
      </c>
      <c r="AI72" s="64">
        <f>ROUND(IF(AND($D72&lt;AI$10,$E72&gt;AI$12),$Q72,IF(AND($D72&gt;=AI$10,$D72&lt;=AI$12),$Q72*(AI$13+1-DAY($D72))/AI$13,IF(AND($E72&gt;=AI$10,$E72&lt;=AI$12),$Q72*DAY($E72)/AI$13,0))),2)</f>
        <v>8125</v>
      </c>
      <c r="AJ72" s="64">
        <f>ROUND(IF(AND($D72&lt;AJ$10,$E72&gt;AJ$12),$Q72,IF(AND($D72&gt;=AJ$10,$D72&lt;=AJ$12),$Q72*(AJ$13+1-DAY($D72))/AJ$13,IF(AND($E72&gt;=AJ$10,$E72&lt;=AJ$12),$Q72*DAY($E72)/AJ$13,0))),2)</f>
        <v>8125</v>
      </c>
      <c r="AK72" s="64">
        <f>ROUND(IF(AND($D72&lt;AK$10,$E72&gt;AK$12),$Q72,IF(AND($D72&gt;=AK$10,$D72&lt;=AK$12),$Q72*(AK$13+1-DAY($D72))/AK$13,IF(AND($E72&gt;=AK$10,$E72&lt;=AK$12),$Q72*DAY($E72)/AK$13,0))),2)</f>
        <v>8125</v>
      </c>
      <c r="AL72" s="64">
        <f>ROUND(IF(AND($D72&lt;AL$10,$E72&gt;AL$12),$Q72,IF(AND($D72&gt;=AL$10,$D72&lt;=AL$12),$Q72*(AL$13+1-DAY($D72))/AL$13,IF(AND($E72&gt;=AL$10,$E72&lt;=AL$12),$Q72*DAY($E72)/AL$13,0))),2)</f>
        <v>8125</v>
      </c>
      <c r="AM72" s="64">
        <f>ROUND(IF(AND($D72&lt;AM$10,$E72&gt;AM$12),$Q72,IF(AND($D72&gt;=AM$10,$D72&lt;=AM$12),$Q72*(AM$13+1-DAY($D72))/AM$13,IF(AND($E72&gt;=AM$10,$E72&lt;=AM$12),$Q72*DAY($E72)/AM$13,0))),2)</f>
        <v>8125</v>
      </c>
      <c r="AN72" s="64">
        <f>ROUND(IF(AND($D72&lt;AN$10,$E72&gt;AN$12),$Q72,IF(AND($D72&gt;=AN$10,$D72&lt;=AN$12),$Q72*(AN$13+1-DAY($D72))/AN$13,IF(AND($E72&gt;=AN$10,$E72&lt;=AN$12),$Q72*DAY($E72)/AN$13,0))),2)</f>
        <v>8125</v>
      </c>
      <c r="AO72" s="64">
        <f>ROUND(IF(AND($D72&lt;AO$10,$E72&gt;AO$12),$Q72,IF(AND($D72&gt;=AO$10,$D72&lt;=AO$12),$Q72*(AO$13+1-DAY($D72))/AO$13,IF(AND($E72&gt;=AO$10,$E72&lt;=AO$12),$Q72*DAY($E72)/AO$13,0))),2)</f>
        <v>8125</v>
      </c>
      <c r="AP72" s="64">
        <f>ROUND(IF(AND($D72&lt;AP$10,$E72&gt;AP$12),$Q72,IF(AND($D72&gt;=AP$10,$D72&lt;=AP$12),$Q72*(AP$13+1-DAY($D72))/AP$13,IF(AND($E72&gt;=AP$10,$E72&lt;=AP$12),$Q72*DAY($E72)/AP$13,0))),2)</f>
        <v>8125</v>
      </c>
      <c r="AQ72" s="64">
        <f>ROUND(IF(AND($D72&lt;AQ$10,$E72&gt;AQ$12),$Q72,IF(AND($D72&gt;=AQ$10,$D72&lt;=AQ$12),$Q72*(AQ$13+1-DAY($D72))/AQ$13,IF(AND($E72&gt;=AQ$10,$E72&lt;=AQ$12),$Q72*DAY($E72)/AQ$13,0))),2)</f>
        <v>8125</v>
      </c>
      <c r="AR72" s="64">
        <f>ROUND(IF(AND($D72&lt;AR$10,$E72&gt;AR$12),$Q72,IF(AND($D72&gt;=AR$10,$D72&lt;=AR$12),$Q72*(AR$13+1-DAY($D72))/AR$13,IF(AND($E72&gt;=AR$10,$E72&lt;=AR$12),$Q72*DAY($E72)/AR$13,0))),2)</f>
        <v>8125</v>
      </c>
      <c r="AS72" s="64">
        <f>ROUND(IF(AND($D72&lt;AS$10,$E72&gt;AS$12),$Q72,IF(AND($D72&gt;=AS$10,$D72&lt;=AS$12),$Q72*(AS$13+1-DAY($D72))/AS$13,IF(AND($E72&gt;=AS$10,$E72&lt;=AS$12),$Q72*DAY($E72)/AS$13,0))),2)</f>
        <v>8125</v>
      </c>
      <c r="AT72" s="64">
        <f>ROUND(IF(AND($D72&lt;AT$10,$E72&gt;AT$12),$Q72,IF(AND($D72&gt;=AT$10,$D72&lt;=AT$12),$Q72*(AT$13+1-DAY($D72))/AT$13,IF(AND($E72&gt;=AT$10,$E72&lt;=AT$12),$Q72*DAY($E72)/AT$13,0))),2)</f>
        <v>8125</v>
      </c>
      <c r="AU72" s="64">
        <f>ROUND(IF(AND($D72&lt;AU$10,$E72&gt;AU$12),$Q72,IF(AND($D72&gt;=AU$10,$D72&lt;=AU$12),$Q72*(AU$13+1-DAY($D72))/AU$13,IF(AND($E72&gt;=AU$10,$E72&lt;=AU$12),$Q72*DAY($E72)/AU$13,0))),2)</f>
        <v>8125</v>
      </c>
      <c r="AV72" s="64">
        <f>ROUND(IF(AND($D72&lt;AV$10,$E72&gt;AV$12),$Q72,IF(AND($D72&gt;=AV$10,$D72&lt;=AV$12),$Q72*(AV$13+1-DAY($D72))/AV$13,IF(AND($E72&gt;=AV$10,$E72&lt;=AV$12),$Q72*DAY($E72)/AV$13,0))),2)</f>
        <v>8125</v>
      </c>
      <c r="AW72" s="64">
        <f>ROUND(IF(AND($D72&lt;AW$10,$E72&gt;AW$12),$Q72,IF(AND($D72&gt;=AW$10,$D72&lt;=AW$12),$Q72*(AW$13+1-DAY($D72))/AW$13,IF(AND($E72&gt;=AW$10,$E72&lt;=AW$12),$Q72*DAY($E72)/AW$13,0))),2)</f>
        <v>8125</v>
      </c>
      <c r="AX72" s="64">
        <f>ROUND(IF(AND($D72&lt;AX$10,$E72&gt;AX$12),$Q72,IF(AND($D72&gt;=AX$10,$D72&lt;=AX$12),$Q72*(AX$13+1-DAY($D72))/AX$13,IF(AND($E72&gt;=AX$10,$E72&lt;=AX$12),$Q72*DAY($E72)/AX$13,0))),2)</f>
        <v>8125</v>
      </c>
      <c r="AY72" s="64">
        <f>ROUND(IF(AND($D72&lt;AY$10,$E72&gt;AY$12),$Q72,IF(AND($D72&gt;=AY$10,$D72&lt;=AY$12),$Q72*(AY$13+1-DAY($D72))/AY$13,IF(AND($E72&gt;=AY$10,$E72&lt;=AY$12),$Q72*DAY($E72)/AY$13,0))),2)</f>
        <v>8125</v>
      </c>
      <c r="AZ72" s="64">
        <f>ROUND(IF(AND($D72&lt;AZ$10,$E72&gt;AZ$12),$Q72,IF(AND($D72&gt;=AZ$10,$D72&lt;=AZ$12),$Q72*(AZ$13+1-DAY($D72))/AZ$13,IF(AND($E72&gt;=AZ$10,$E72&lt;=AZ$12),$Q72*DAY($E72)/AZ$13,0))),2)</f>
        <v>8125</v>
      </c>
      <c r="BA72" s="64">
        <f>ROUND(IF(AND($D72&lt;BA$10,$E72&gt;BA$12),$Q72,IF(AND($D72&gt;=BA$10,$D72&lt;=BA$12),$Q72*(BA$13+1-DAY($D72))/BA$13,IF(AND($E72&gt;=BA$10,$E72&lt;=BA$12),$Q72*DAY($E72)/BA$13,0))),2)</f>
        <v>8125</v>
      </c>
      <c r="BB72" s="64">
        <f>ROUND(IF(AND($D72&lt;BB$10,$E72&gt;BB$12),$Q72,IF(AND($D72&gt;=BB$10,$D72&lt;=BB$12),$Q72*(BB$13+1-DAY($D72))/BB$13,IF(AND($E72&gt;=BB$10,$E72&lt;=BB$12),$Q72*DAY($E72)/BB$13,0))),2)</f>
        <v>8125</v>
      </c>
      <c r="BC72" s="108"/>
      <c r="BD72" s="64">
        <f t="shared" si="113"/>
        <v>0</v>
      </c>
      <c r="BE72" s="64">
        <f t="shared" si="113"/>
        <v>16520.830000000002</v>
      </c>
      <c r="BF72" s="64">
        <f t="shared" si="113"/>
        <v>24375</v>
      </c>
      <c r="BG72" s="64">
        <f t="shared" si="113"/>
        <v>24375</v>
      </c>
      <c r="BH72" s="64">
        <f t="shared" si="113"/>
        <v>24375</v>
      </c>
      <c r="BI72" s="64">
        <f t="shared" si="113"/>
        <v>24375</v>
      </c>
      <c r="BJ72" s="64">
        <f t="shared" si="113"/>
        <v>24375</v>
      </c>
      <c r="BK72" s="64">
        <f t="shared" si="113"/>
        <v>24375</v>
      </c>
      <c r="BL72" s="64">
        <f t="shared" si="113"/>
        <v>24375</v>
      </c>
      <c r="BM72" s="64">
        <f t="shared" si="113"/>
        <v>24375</v>
      </c>
      <c r="BN72" s="64">
        <f t="shared" si="113"/>
        <v>24375</v>
      </c>
      <c r="BO72" s="64">
        <f t="shared" si="113"/>
        <v>24375</v>
      </c>
      <c r="BP72" s="65"/>
      <c r="BQ72" s="79">
        <f t="shared" si="34"/>
        <v>0</v>
      </c>
      <c r="BR72" s="79">
        <f t="shared" si="35"/>
        <v>0</v>
      </c>
      <c r="BS72" s="79">
        <f t="shared" si="36"/>
        <v>0</v>
      </c>
      <c r="BT72" s="79">
        <f t="shared" si="37"/>
        <v>3.3332923076923072E-2</v>
      </c>
      <c r="BU72" s="79">
        <f t="shared" si="38"/>
        <v>1</v>
      </c>
      <c r="BV72" s="79">
        <f t="shared" si="39"/>
        <v>1</v>
      </c>
      <c r="BW72" s="79">
        <f t="shared" si="40"/>
        <v>1</v>
      </c>
      <c r="BX72" s="79">
        <f t="shared" si="41"/>
        <v>1</v>
      </c>
      <c r="BY72" s="79">
        <f t="shared" si="42"/>
        <v>1</v>
      </c>
      <c r="BZ72" s="79">
        <f t="shared" si="43"/>
        <v>1</v>
      </c>
      <c r="CA72" s="79">
        <f t="shared" si="44"/>
        <v>1</v>
      </c>
      <c r="CB72" s="79">
        <f t="shared" si="45"/>
        <v>1</v>
      </c>
      <c r="CC72" s="79">
        <f t="shared" si="46"/>
        <v>1</v>
      </c>
      <c r="CD72" s="79">
        <f t="shared" si="47"/>
        <v>1</v>
      </c>
      <c r="CE72" s="79">
        <f t="shared" si="48"/>
        <v>1</v>
      </c>
      <c r="CF72" s="79">
        <f t="shared" si="49"/>
        <v>1</v>
      </c>
      <c r="CG72" s="79">
        <f t="shared" si="50"/>
        <v>1</v>
      </c>
      <c r="CH72" s="79">
        <f t="shared" si="51"/>
        <v>1</v>
      </c>
      <c r="CI72" s="79">
        <f t="shared" si="52"/>
        <v>1</v>
      </c>
      <c r="CJ72" s="79">
        <f t="shared" si="53"/>
        <v>1</v>
      </c>
      <c r="CK72" s="79">
        <f t="shared" si="54"/>
        <v>1</v>
      </c>
      <c r="CL72" s="79">
        <f t="shared" si="55"/>
        <v>1</v>
      </c>
      <c r="CM72" s="79">
        <f t="shared" si="56"/>
        <v>1</v>
      </c>
      <c r="CN72" s="79">
        <f t="shared" si="57"/>
        <v>1</v>
      </c>
      <c r="CO72" s="79">
        <f t="shared" si="58"/>
        <v>1</v>
      </c>
      <c r="CP72" s="79">
        <f t="shared" si="59"/>
        <v>1</v>
      </c>
      <c r="CQ72" s="79">
        <f t="shared" si="60"/>
        <v>1</v>
      </c>
      <c r="CR72" s="79">
        <f t="shared" si="61"/>
        <v>1</v>
      </c>
      <c r="CS72" s="79">
        <f t="shared" si="62"/>
        <v>1</v>
      </c>
      <c r="CT72" s="79">
        <f t="shared" si="63"/>
        <v>1</v>
      </c>
      <c r="CU72" s="79">
        <f t="shared" si="64"/>
        <v>1</v>
      </c>
      <c r="CV72" s="79">
        <f t="shared" si="65"/>
        <v>1</v>
      </c>
      <c r="CW72" s="79">
        <f t="shared" si="66"/>
        <v>1</v>
      </c>
      <c r="CX72" s="79">
        <f t="shared" si="67"/>
        <v>1</v>
      </c>
      <c r="CY72" s="79">
        <f t="shared" si="68"/>
        <v>1</v>
      </c>
      <c r="CZ72" s="79">
        <f t="shared" si="69"/>
        <v>1</v>
      </c>
      <c r="DB72" s="83">
        <f t="shared" si="70"/>
        <v>0</v>
      </c>
      <c r="DC72" s="83">
        <f t="shared" si="71"/>
        <v>1</v>
      </c>
      <c r="DD72" s="83">
        <f t="shared" si="72"/>
        <v>1</v>
      </c>
      <c r="DE72" s="83">
        <f t="shared" si="73"/>
        <v>1</v>
      </c>
      <c r="DF72" s="83">
        <f t="shared" si="74"/>
        <v>1</v>
      </c>
      <c r="DG72" s="83">
        <f t="shared" si="75"/>
        <v>1</v>
      </c>
      <c r="DH72" s="83">
        <f t="shared" si="76"/>
        <v>1</v>
      </c>
      <c r="DI72" s="83">
        <f t="shared" si="77"/>
        <v>1</v>
      </c>
      <c r="DJ72" s="83">
        <f t="shared" si="78"/>
        <v>1</v>
      </c>
      <c r="DK72" s="83">
        <f t="shared" si="79"/>
        <v>1</v>
      </c>
      <c r="DL72" s="83">
        <f t="shared" si="80"/>
        <v>1</v>
      </c>
      <c r="DM72" s="83">
        <f t="shared" si="81"/>
        <v>1</v>
      </c>
      <c r="DO72" s="83">
        <f t="shared" si="111"/>
        <v>0</v>
      </c>
      <c r="DP72" s="83">
        <f t="shared" si="20"/>
        <v>1</v>
      </c>
      <c r="DQ72" s="83">
        <f t="shared" si="21"/>
        <v>1</v>
      </c>
      <c r="DR72" s="83">
        <f t="shared" si="22"/>
        <v>1</v>
      </c>
      <c r="DS72" s="83">
        <f t="shared" si="23"/>
        <v>1</v>
      </c>
      <c r="DT72" s="83">
        <f t="shared" si="24"/>
        <v>1</v>
      </c>
      <c r="DU72" s="83">
        <f t="shared" si="25"/>
        <v>1</v>
      </c>
      <c r="DV72" s="83">
        <f t="shared" si="26"/>
        <v>1</v>
      </c>
      <c r="DW72" s="83">
        <f t="shared" si="27"/>
        <v>1</v>
      </c>
      <c r="DX72" s="83">
        <f t="shared" si="28"/>
        <v>1</v>
      </c>
      <c r="DY72" s="83">
        <f t="shared" si="29"/>
        <v>1</v>
      </c>
      <c r="DZ72" s="83">
        <f t="shared" si="30"/>
        <v>1</v>
      </c>
      <c r="EB72" s="115"/>
      <c r="EC72" s="36">
        <f t="shared" si="82"/>
        <v>1</v>
      </c>
      <c r="ED72" s="36">
        <f t="shared" si="95"/>
        <v>0</v>
      </c>
      <c r="EE72" s="36">
        <f t="shared" si="96"/>
        <v>0</v>
      </c>
      <c r="EF72" s="36">
        <f t="shared" si="97"/>
        <v>0</v>
      </c>
      <c r="EG72" s="36">
        <f t="shared" si="98"/>
        <v>0</v>
      </c>
      <c r="EH72" s="36">
        <f t="shared" si="99"/>
        <v>0</v>
      </c>
      <c r="EI72" s="36">
        <f t="shared" si="100"/>
        <v>0</v>
      </c>
      <c r="EJ72" s="36">
        <f t="shared" si="101"/>
        <v>0</v>
      </c>
      <c r="EK72" s="36">
        <f t="shared" si="102"/>
        <v>0</v>
      </c>
      <c r="EL72" s="36">
        <f t="shared" si="103"/>
        <v>0</v>
      </c>
      <c r="EM72" s="36">
        <f t="shared" si="104"/>
        <v>0</v>
      </c>
      <c r="EO72" s="115"/>
      <c r="EP72" s="36">
        <f t="shared" si="83"/>
        <v>0</v>
      </c>
      <c r="EQ72" s="36">
        <f t="shared" si="84"/>
        <v>0</v>
      </c>
      <c r="ER72" s="36">
        <f t="shared" si="85"/>
        <v>0</v>
      </c>
      <c r="ES72" s="36">
        <f t="shared" si="86"/>
        <v>0</v>
      </c>
      <c r="ET72" s="36">
        <f t="shared" si="87"/>
        <v>0</v>
      </c>
      <c r="EU72" s="36">
        <f t="shared" si="88"/>
        <v>0</v>
      </c>
      <c r="EV72" s="36">
        <f t="shared" si="89"/>
        <v>0</v>
      </c>
      <c r="EW72" s="36">
        <f t="shared" si="90"/>
        <v>0</v>
      </c>
      <c r="EX72" s="36">
        <f t="shared" si="91"/>
        <v>0</v>
      </c>
      <c r="EY72" s="36">
        <f t="shared" si="92"/>
        <v>0</v>
      </c>
      <c r="EZ72" s="36">
        <f t="shared" si="93"/>
        <v>0</v>
      </c>
    </row>
    <row r="73" spans="1:156" s="36" customFormat="1" ht="16" x14ac:dyDescent="0.2">
      <c r="A73" s="50"/>
      <c r="B73" s="56" t="s">
        <v>17</v>
      </c>
      <c r="C73" s="49" t="s">
        <v>69</v>
      </c>
      <c r="D73" s="57">
        <v>45808</v>
      </c>
      <c r="E73" s="57">
        <v>51500</v>
      </c>
      <c r="F73" s="58">
        <v>175000</v>
      </c>
      <c r="G73" s="56" t="s">
        <v>110</v>
      </c>
      <c r="H73" s="59">
        <v>33619</v>
      </c>
      <c r="I73" s="59" t="s">
        <v>15</v>
      </c>
      <c r="J73" s="60">
        <v>0.2</v>
      </c>
      <c r="K73" s="60">
        <v>0.1</v>
      </c>
      <c r="L73" s="61"/>
      <c r="M73" s="62">
        <f t="shared" si="107"/>
        <v>1</v>
      </c>
      <c r="N73" s="63">
        <f t="shared" si="108"/>
        <v>14583.333333333334</v>
      </c>
      <c r="O73" s="63">
        <f t="shared" si="109"/>
        <v>1458.3333333333335</v>
      </c>
      <c r="P73" s="63">
        <f t="shared" si="110"/>
        <v>2916.666666666667</v>
      </c>
      <c r="Q73" s="63">
        <f t="shared" si="33"/>
        <v>18958.330000000002</v>
      </c>
      <c r="R73" s="111"/>
      <c r="S73" s="64">
        <f>ROUND(IF(AND($D73&lt;S$10,$E73&gt;S$12),$Q73,IF(AND($D73&gt;=S$10,$D73&lt;=S$12),$Q73*(S$13+1-DAY($D73))/S$13,IF(AND($E73&gt;=S$10,$E73&lt;=S$12),$Q73*DAY($E73)/S$13,0))),2)</f>
        <v>0</v>
      </c>
      <c r="T73" s="64">
        <f>ROUND(IF(AND($D73&lt;T$10,$E73&gt;T$12),$Q73,IF(AND($D73&gt;=T$10,$D73&lt;=T$12),$Q73*(T$13+1-DAY($D73))/T$13,IF(AND($E73&gt;=T$10,$E73&lt;=T$12),$Q73*DAY($E73)/T$13,0))),2)</f>
        <v>0</v>
      </c>
      <c r="U73" s="64">
        <f>ROUND(IF(AND($D73&lt;U$10,$E73&gt;U$12),$Q73,IF(AND($D73&gt;=U$10,$D73&lt;=U$12),$Q73*(U$13+1-DAY($D73))/U$13,IF(AND($E73&gt;=U$10,$E73&lt;=U$12),$Q73*DAY($E73)/U$13,0))),2)</f>
        <v>0</v>
      </c>
      <c r="V73" s="64">
        <f>ROUND(IF(AND($D73&lt;V$10,$E73&gt;V$12),$Q73,IF(AND($D73&gt;=V$10,$D73&lt;=V$12),$Q73*(V$13+1-DAY($D73))/V$13,IF(AND($E73&gt;=V$10,$E73&lt;=V$12),$Q73*DAY($E73)/V$13,0))),2)</f>
        <v>0</v>
      </c>
      <c r="W73" s="64">
        <f>ROUND(IF(AND($D73&lt;W$10,$E73&gt;W$12),$Q73,IF(AND($D73&gt;=W$10,$D73&lt;=W$12),$Q73*(W$13+1-DAY($D73))/W$13,IF(AND($E73&gt;=W$10,$E73&lt;=W$12),$Q73*DAY($E73)/W$13,0))),2)</f>
        <v>611.55999999999995</v>
      </c>
      <c r="X73" s="64">
        <f>ROUND(IF(AND($D73&lt;X$10,$E73&gt;X$12),$Q73,IF(AND($D73&gt;=X$10,$D73&lt;=X$12),$Q73*(X$13+1-DAY($D73))/X$13,IF(AND($E73&gt;=X$10,$E73&lt;=X$12),$Q73*DAY($E73)/X$13,0))),2)</f>
        <v>18958.330000000002</v>
      </c>
      <c r="Y73" s="64">
        <f>ROUND(IF(AND($D73&lt;Y$10,$E73&gt;Y$12),$Q73,IF(AND($D73&gt;=Y$10,$D73&lt;=Y$12),$Q73*(Y$13+1-DAY($D73))/Y$13,IF(AND($E73&gt;=Y$10,$E73&lt;=Y$12),$Q73*DAY($E73)/Y$13,0))),2)</f>
        <v>18958.330000000002</v>
      </c>
      <c r="Z73" s="64">
        <f>ROUND(IF(AND($D73&lt;Z$10,$E73&gt;Z$12),$Q73,IF(AND($D73&gt;=Z$10,$D73&lt;=Z$12),$Q73*(Z$13+1-DAY($D73))/Z$13,IF(AND($E73&gt;=Z$10,$E73&lt;=Z$12),$Q73*DAY($E73)/Z$13,0))),2)</f>
        <v>18958.330000000002</v>
      </c>
      <c r="AA73" s="64">
        <f>ROUND(IF(AND($D73&lt;AA$10,$E73&gt;AA$12),$Q73,IF(AND($D73&gt;=AA$10,$D73&lt;=AA$12),$Q73*(AA$13+1-DAY($D73))/AA$13,IF(AND($E73&gt;=AA$10,$E73&lt;=AA$12),$Q73*DAY($E73)/AA$13,0))),2)</f>
        <v>18958.330000000002</v>
      </c>
      <c r="AB73" s="64">
        <f>ROUND(IF(AND($D73&lt;AB$10,$E73&gt;AB$12),$Q73,IF(AND($D73&gt;=AB$10,$D73&lt;=AB$12),$Q73*(AB$13+1-DAY($D73))/AB$13,IF(AND($E73&gt;=AB$10,$E73&lt;=AB$12),$Q73*DAY($E73)/AB$13,0))),2)</f>
        <v>18958.330000000002</v>
      </c>
      <c r="AC73" s="64">
        <f>ROUND(IF(AND($D73&lt;AC$10,$E73&gt;AC$12),$Q73,IF(AND($D73&gt;=AC$10,$D73&lt;=AC$12),$Q73*(AC$13+1-DAY($D73))/AC$13,IF(AND($E73&gt;=AC$10,$E73&lt;=AC$12),$Q73*DAY($E73)/AC$13,0))),2)</f>
        <v>18958.330000000002</v>
      </c>
      <c r="AD73" s="64">
        <f>ROUND(IF(AND($D73&lt;AD$10,$E73&gt;AD$12),$Q73,IF(AND($D73&gt;=AD$10,$D73&lt;=AD$12),$Q73*(AD$13+1-DAY($D73))/AD$13,IF(AND($E73&gt;=AD$10,$E73&lt;=AD$12),$Q73*DAY($E73)/AD$13,0))),2)</f>
        <v>18958.330000000002</v>
      </c>
      <c r="AE73" s="64">
        <f>ROUND(IF(AND($D73&lt;AE$10,$E73&gt;AE$12),$Q73,IF(AND($D73&gt;=AE$10,$D73&lt;=AE$12),$Q73*(AE$13+1-DAY($D73))/AE$13,IF(AND($E73&gt;=AE$10,$E73&lt;=AE$12),$Q73*DAY($E73)/AE$13,0))),2)</f>
        <v>18958.330000000002</v>
      </c>
      <c r="AF73" s="64">
        <f>ROUND(IF(AND($D73&lt;AF$10,$E73&gt;AF$12),$Q73,IF(AND($D73&gt;=AF$10,$D73&lt;=AF$12),$Q73*(AF$13+1-DAY($D73))/AF$13,IF(AND($E73&gt;=AF$10,$E73&lt;=AF$12),$Q73*DAY($E73)/AF$13,0))),2)</f>
        <v>18958.330000000002</v>
      </c>
      <c r="AG73" s="64">
        <f>ROUND(IF(AND($D73&lt;AG$10,$E73&gt;AG$12),$Q73,IF(AND($D73&gt;=AG$10,$D73&lt;=AG$12),$Q73*(AG$13+1-DAY($D73))/AG$13,IF(AND($E73&gt;=AG$10,$E73&lt;=AG$12),$Q73*DAY($E73)/AG$13,0))),2)</f>
        <v>18958.330000000002</v>
      </c>
      <c r="AH73" s="64">
        <f>ROUND(IF(AND($D73&lt;AH$10,$E73&gt;AH$12),$Q73,IF(AND($D73&gt;=AH$10,$D73&lt;=AH$12),$Q73*(AH$13+1-DAY($D73))/AH$13,IF(AND($E73&gt;=AH$10,$E73&lt;=AH$12),$Q73*DAY($E73)/AH$13,0))),2)</f>
        <v>18958.330000000002</v>
      </c>
      <c r="AI73" s="64">
        <f>ROUND(IF(AND($D73&lt;AI$10,$E73&gt;AI$12),$Q73,IF(AND($D73&gt;=AI$10,$D73&lt;=AI$12),$Q73*(AI$13+1-DAY($D73))/AI$13,IF(AND($E73&gt;=AI$10,$E73&lt;=AI$12),$Q73*DAY($E73)/AI$13,0))),2)</f>
        <v>18958.330000000002</v>
      </c>
      <c r="AJ73" s="64">
        <f>ROUND(IF(AND($D73&lt;AJ$10,$E73&gt;AJ$12),$Q73,IF(AND($D73&gt;=AJ$10,$D73&lt;=AJ$12),$Q73*(AJ$13+1-DAY($D73))/AJ$13,IF(AND($E73&gt;=AJ$10,$E73&lt;=AJ$12),$Q73*DAY($E73)/AJ$13,0))),2)</f>
        <v>18958.330000000002</v>
      </c>
      <c r="AK73" s="64">
        <f>ROUND(IF(AND($D73&lt;AK$10,$E73&gt;AK$12),$Q73,IF(AND($D73&gt;=AK$10,$D73&lt;=AK$12),$Q73*(AK$13+1-DAY($D73))/AK$13,IF(AND($E73&gt;=AK$10,$E73&lt;=AK$12),$Q73*DAY($E73)/AK$13,0))),2)</f>
        <v>18958.330000000002</v>
      </c>
      <c r="AL73" s="64">
        <f>ROUND(IF(AND($D73&lt;AL$10,$E73&gt;AL$12),$Q73,IF(AND($D73&gt;=AL$10,$D73&lt;=AL$12),$Q73*(AL$13+1-DAY($D73))/AL$13,IF(AND($E73&gt;=AL$10,$E73&lt;=AL$12),$Q73*DAY($E73)/AL$13,0))),2)</f>
        <v>18958.330000000002</v>
      </c>
      <c r="AM73" s="64">
        <f>ROUND(IF(AND($D73&lt;AM$10,$E73&gt;AM$12),$Q73,IF(AND($D73&gt;=AM$10,$D73&lt;=AM$12),$Q73*(AM$13+1-DAY($D73))/AM$13,IF(AND($E73&gt;=AM$10,$E73&lt;=AM$12),$Q73*DAY($E73)/AM$13,0))),2)</f>
        <v>18958.330000000002</v>
      </c>
      <c r="AN73" s="64">
        <f>ROUND(IF(AND($D73&lt;AN$10,$E73&gt;AN$12),$Q73,IF(AND($D73&gt;=AN$10,$D73&lt;=AN$12),$Q73*(AN$13+1-DAY($D73))/AN$13,IF(AND($E73&gt;=AN$10,$E73&lt;=AN$12),$Q73*DAY($E73)/AN$13,0))),2)</f>
        <v>18958.330000000002</v>
      </c>
      <c r="AO73" s="64">
        <f>ROUND(IF(AND($D73&lt;AO$10,$E73&gt;AO$12),$Q73,IF(AND($D73&gt;=AO$10,$D73&lt;=AO$12),$Q73*(AO$13+1-DAY($D73))/AO$13,IF(AND($E73&gt;=AO$10,$E73&lt;=AO$12),$Q73*DAY($E73)/AO$13,0))),2)</f>
        <v>18958.330000000002</v>
      </c>
      <c r="AP73" s="64">
        <f>ROUND(IF(AND($D73&lt;AP$10,$E73&gt;AP$12),$Q73,IF(AND($D73&gt;=AP$10,$D73&lt;=AP$12),$Q73*(AP$13+1-DAY($D73))/AP$13,IF(AND($E73&gt;=AP$10,$E73&lt;=AP$12),$Q73*DAY($E73)/AP$13,0))),2)</f>
        <v>18958.330000000002</v>
      </c>
      <c r="AQ73" s="64">
        <f>ROUND(IF(AND($D73&lt;AQ$10,$E73&gt;AQ$12),$Q73,IF(AND($D73&gt;=AQ$10,$D73&lt;=AQ$12),$Q73*(AQ$13+1-DAY($D73))/AQ$13,IF(AND($E73&gt;=AQ$10,$E73&lt;=AQ$12),$Q73*DAY($E73)/AQ$13,0))),2)</f>
        <v>18958.330000000002</v>
      </c>
      <c r="AR73" s="64">
        <f>ROUND(IF(AND($D73&lt;AR$10,$E73&gt;AR$12),$Q73,IF(AND($D73&gt;=AR$10,$D73&lt;=AR$12),$Q73*(AR$13+1-DAY($D73))/AR$13,IF(AND($E73&gt;=AR$10,$E73&lt;=AR$12),$Q73*DAY($E73)/AR$13,0))),2)</f>
        <v>18958.330000000002</v>
      </c>
      <c r="AS73" s="64">
        <f>ROUND(IF(AND($D73&lt;AS$10,$E73&gt;AS$12),$Q73,IF(AND($D73&gt;=AS$10,$D73&lt;=AS$12),$Q73*(AS$13+1-DAY($D73))/AS$13,IF(AND($E73&gt;=AS$10,$E73&lt;=AS$12),$Q73*DAY($E73)/AS$13,0))),2)</f>
        <v>18958.330000000002</v>
      </c>
      <c r="AT73" s="64">
        <f>ROUND(IF(AND($D73&lt;AT$10,$E73&gt;AT$12),$Q73,IF(AND($D73&gt;=AT$10,$D73&lt;=AT$12),$Q73*(AT$13+1-DAY($D73))/AT$13,IF(AND($E73&gt;=AT$10,$E73&lt;=AT$12),$Q73*DAY($E73)/AT$13,0))),2)</f>
        <v>18958.330000000002</v>
      </c>
      <c r="AU73" s="64">
        <f>ROUND(IF(AND($D73&lt;AU$10,$E73&gt;AU$12),$Q73,IF(AND($D73&gt;=AU$10,$D73&lt;=AU$12),$Q73*(AU$13+1-DAY($D73))/AU$13,IF(AND($E73&gt;=AU$10,$E73&lt;=AU$12),$Q73*DAY($E73)/AU$13,0))),2)</f>
        <v>18958.330000000002</v>
      </c>
      <c r="AV73" s="64">
        <f>ROUND(IF(AND($D73&lt;AV$10,$E73&gt;AV$12),$Q73,IF(AND($D73&gt;=AV$10,$D73&lt;=AV$12),$Q73*(AV$13+1-DAY($D73))/AV$13,IF(AND($E73&gt;=AV$10,$E73&lt;=AV$12),$Q73*DAY($E73)/AV$13,0))),2)</f>
        <v>18958.330000000002</v>
      </c>
      <c r="AW73" s="64">
        <f>ROUND(IF(AND($D73&lt;AW$10,$E73&gt;AW$12),$Q73,IF(AND($D73&gt;=AW$10,$D73&lt;=AW$12),$Q73*(AW$13+1-DAY($D73))/AW$13,IF(AND($E73&gt;=AW$10,$E73&lt;=AW$12),$Q73*DAY($E73)/AW$13,0))),2)</f>
        <v>18958.330000000002</v>
      </c>
      <c r="AX73" s="64">
        <f>ROUND(IF(AND($D73&lt;AX$10,$E73&gt;AX$12),$Q73,IF(AND($D73&gt;=AX$10,$D73&lt;=AX$12),$Q73*(AX$13+1-DAY($D73))/AX$13,IF(AND($E73&gt;=AX$10,$E73&lt;=AX$12),$Q73*DAY($E73)/AX$13,0))),2)</f>
        <v>18958.330000000002</v>
      </c>
      <c r="AY73" s="64">
        <f>ROUND(IF(AND($D73&lt;AY$10,$E73&gt;AY$12),$Q73,IF(AND($D73&gt;=AY$10,$D73&lt;=AY$12),$Q73*(AY$13+1-DAY($D73))/AY$13,IF(AND($E73&gt;=AY$10,$E73&lt;=AY$12),$Q73*DAY($E73)/AY$13,0))),2)</f>
        <v>18958.330000000002</v>
      </c>
      <c r="AZ73" s="64">
        <f>ROUND(IF(AND($D73&lt;AZ$10,$E73&gt;AZ$12),$Q73,IF(AND($D73&gt;=AZ$10,$D73&lt;=AZ$12),$Q73*(AZ$13+1-DAY($D73))/AZ$13,IF(AND($E73&gt;=AZ$10,$E73&lt;=AZ$12),$Q73*DAY($E73)/AZ$13,0))),2)</f>
        <v>18958.330000000002</v>
      </c>
      <c r="BA73" s="64">
        <f>ROUND(IF(AND($D73&lt;BA$10,$E73&gt;BA$12),$Q73,IF(AND($D73&gt;=BA$10,$D73&lt;=BA$12),$Q73*(BA$13+1-DAY($D73))/BA$13,IF(AND($E73&gt;=BA$10,$E73&lt;=BA$12),$Q73*DAY($E73)/BA$13,0))),2)</f>
        <v>18958.330000000002</v>
      </c>
      <c r="BB73" s="64">
        <f>ROUND(IF(AND($D73&lt;BB$10,$E73&gt;BB$12),$Q73,IF(AND($D73&gt;=BB$10,$D73&lt;=BB$12),$Q73*(BB$13+1-DAY($D73))/BB$13,IF(AND($E73&gt;=BB$10,$E73&lt;=BB$12),$Q73*DAY($E73)/BB$13,0))),2)</f>
        <v>18958.330000000002</v>
      </c>
      <c r="BC73" s="108"/>
      <c r="BD73" s="64">
        <f t="shared" si="113"/>
        <v>0</v>
      </c>
      <c r="BE73" s="64">
        <f t="shared" si="113"/>
        <v>19569.890000000003</v>
      </c>
      <c r="BF73" s="64">
        <f t="shared" si="113"/>
        <v>56874.990000000005</v>
      </c>
      <c r="BG73" s="64">
        <f t="shared" si="113"/>
        <v>56874.990000000005</v>
      </c>
      <c r="BH73" s="64">
        <f t="shared" si="113"/>
        <v>56874.990000000005</v>
      </c>
      <c r="BI73" s="64">
        <f t="shared" si="113"/>
        <v>56874.990000000005</v>
      </c>
      <c r="BJ73" s="64">
        <f t="shared" si="113"/>
        <v>56874.990000000005</v>
      </c>
      <c r="BK73" s="64">
        <f t="shared" si="113"/>
        <v>56874.990000000005</v>
      </c>
      <c r="BL73" s="64">
        <f t="shared" si="113"/>
        <v>56874.990000000005</v>
      </c>
      <c r="BM73" s="64">
        <f t="shared" si="113"/>
        <v>56874.990000000005</v>
      </c>
      <c r="BN73" s="64">
        <f t="shared" si="113"/>
        <v>56874.990000000005</v>
      </c>
      <c r="BO73" s="64">
        <f t="shared" si="113"/>
        <v>56874.990000000005</v>
      </c>
      <c r="BP73" s="65"/>
      <c r="BQ73" s="79">
        <f t="shared" si="34"/>
        <v>0</v>
      </c>
      <c r="BR73" s="79">
        <f t="shared" si="35"/>
        <v>0</v>
      </c>
      <c r="BS73" s="79">
        <f t="shared" si="36"/>
        <v>0</v>
      </c>
      <c r="BT73" s="79">
        <f t="shared" si="37"/>
        <v>0</v>
      </c>
      <c r="BU73" s="79">
        <f t="shared" si="38"/>
        <v>3.2258115561866467E-2</v>
      </c>
      <c r="BV73" s="79">
        <f t="shared" si="39"/>
        <v>1</v>
      </c>
      <c r="BW73" s="79">
        <f t="shared" si="40"/>
        <v>1</v>
      </c>
      <c r="BX73" s="79">
        <f t="shared" si="41"/>
        <v>1</v>
      </c>
      <c r="BY73" s="79">
        <f t="shared" si="42"/>
        <v>1</v>
      </c>
      <c r="BZ73" s="79">
        <f t="shared" si="43"/>
        <v>1</v>
      </c>
      <c r="CA73" s="79">
        <f t="shared" si="44"/>
        <v>1</v>
      </c>
      <c r="CB73" s="79">
        <f t="shared" si="45"/>
        <v>1</v>
      </c>
      <c r="CC73" s="79">
        <f t="shared" si="46"/>
        <v>1</v>
      </c>
      <c r="CD73" s="79">
        <f t="shared" si="47"/>
        <v>1</v>
      </c>
      <c r="CE73" s="79">
        <f t="shared" si="48"/>
        <v>1</v>
      </c>
      <c r="CF73" s="79">
        <f t="shared" si="49"/>
        <v>1</v>
      </c>
      <c r="CG73" s="79">
        <f t="shared" si="50"/>
        <v>1</v>
      </c>
      <c r="CH73" s="79">
        <f t="shared" si="51"/>
        <v>1</v>
      </c>
      <c r="CI73" s="79">
        <f t="shared" si="52"/>
        <v>1</v>
      </c>
      <c r="CJ73" s="79">
        <f t="shared" si="53"/>
        <v>1</v>
      </c>
      <c r="CK73" s="79">
        <f t="shared" si="54"/>
        <v>1</v>
      </c>
      <c r="CL73" s="79">
        <f t="shared" si="55"/>
        <v>1</v>
      </c>
      <c r="CM73" s="79">
        <f t="shared" si="56"/>
        <v>1</v>
      </c>
      <c r="CN73" s="79">
        <f t="shared" si="57"/>
        <v>1</v>
      </c>
      <c r="CO73" s="79">
        <f t="shared" si="58"/>
        <v>1</v>
      </c>
      <c r="CP73" s="79">
        <f t="shared" si="59"/>
        <v>1</v>
      </c>
      <c r="CQ73" s="79">
        <f t="shared" si="60"/>
        <v>1</v>
      </c>
      <c r="CR73" s="79">
        <f t="shared" si="61"/>
        <v>1</v>
      </c>
      <c r="CS73" s="79">
        <f t="shared" si="62"/>
        <v>1</v>
      </c>
      <c r="CT73" s="79">
        <f t="shared" si="63"/>
        <v>1</v>
      </c>
      <c r="CU73" s="79">
        <f t="shared" si="64"/>
        <v>1</v>
      </c>
      <c r="CV73" s="79">
        <f t="shared" si="65"/>
        <v>1</v>
      </c>
      <c r="CW73" s="79">
        <f t="shared" si="66"/>
        <v>1</v>
      </c>
      <c r="CX73" s="79">
        <f t="shared" si="67"/>
        <v>1</v>
      </c>
      <c r="CY73" s="79">
        <f t="shared" si="68"/>
        <v>1</v>
      </c>
      <c r="CZ73" s="79">
        <f t="shared" si="69"/>
        <v>1</v>
      </c>
      <c r="DB73" s="83">
        <f t="shared" si="70"/>
        <v>0</v>
      </c>
      <c r="DC73" s="83">
        <f t="shared" si="71"/>
        <v>1</v>
      </c>
      <c r="DD73" s="83">
        <f t="shared" si="72"/>
        <v>1</v>
      </c>
      <c r="DE73" s="83">
        <f t="shared" si="73"/>
        <v>1</v>
      </c>
      <c r="DF73" s="83">
        <f t="shared" si="74"/>
        <v>1</v>
      </c>
      <c r="DG73" s="83">
        <f t="shared" si="75"/>
        <v>1</v>
      </c>
      <c r="DH73" s="83">
        <f t="shared" si="76"/>
        <v>1</v>
      </c>
      <c r="DI73" s="83">
        <f t="shared" si="77"/>
        <v>1</v>
      </c>
      <c r="DJ73" s="83">
        <f t="shared" si="78"/>
        <v>1</v>
      </c>
      <c r="DK73" s="83">
        <f t="shared" si="79"/>
        <v>1</v>
      </c>
      <c r="DL73" s="83">
        <f t="shared" si="80"/>
        <v>1</v>
      </c>
      <c r="DM73" s="83">
        <f t="shared" si="81"/>
        <v>1</v>
      </c>
      <c r="DO73" s="83">
        <f t="shared" si="111"/>
        <v>0</v>
      </c>
      <c r="DP73" s="83">
        <f t="shared" si="20"/>
        <v>1</v>
      </c>
      <c r="DQ73" s="83">
        <f t="shared" si="21"/>
        <v>1</v>
      </c>
      <c r="DR73" s="83">
        <f t="shared" si="22"/>
        <v>1</v>
      </c>
      <c r="DS73" s="83">
        <f t="shared" si="23"/>
        <v>1</v>
      </c>
      <c r="DT73" s="83">
        <f t="shared" si="24"/>
        <v>1</v>
      </c>
      <c r="DU73" s="83">
        <f t="shared" si="25"/>
        <v>1</v>
      </c>
      <c r="DV73" s="83">
        <f t="shared" si="26"/>
        <v>1</v>
      </c>
      <c r="DW73" s="83">
        <f t="shared" si="27"/>
        <v>1</v>
      </c>
      <c r="DX73" s="83">
        <f t="shared" si="28"/>
        <v>1</v>
      </c>
      <c r="DY73" s="83">
        <f t="shared" si="29"/>
        <v>1</v>
      </c>
      <c r="DZ73" s="83">
        <f t="shared" si="30"/>
        <v>1</v>
      </c>
      <c r="EB73" s="115"/>
      <c r="EC73" s="36">
        <f t="shared" si="82"/>
        <v>1</v>
      </c>
      <c r="ED73" s="36">
        <f t="shared" si="95"/>
        <v>0</v>
      </c>
      <c r="EE73" s="36">
        <f t="shared" si="96"/>
        <v>0</v>
      </c>
      <c r="EF73" s="36">
        <f t="shared" si="97"/>
        <v>0</v>
      </c>
      <c r="EG73" s="36">
        <f t="shared" si="98"/>
        <v>0</v>
      </c>
      <c r="EH73" s="36">
        <f t="shared" si="99"/>
        <v>0</v>
      </c>
      <c r="EI73" s="36">
        <f t="shared" si="100"/>
        <v>0</v>
      </c>
      <c r="EJ73" s="36">
        <f t="shared" si="101"/>
        <v>0</v>
      </c>
      <c r="EK73" s="36">
        <f t="shared" si="102"/>
        <v>0</v>
      </c>
      <c r="EL73" s="36">
        <f t="shared" si="103"/>
        <v>0</v>
      </c>
      <c r="EM73" s="36">
        <f t="shared" si="104"/>
        <v>0</v>
      </c>
      <c r="EO73" s="115"/>
      <c r="EP73" s="36">
        <f t="shared" si="83"/>
        <v>0</v>
      </c>
      <c r="EQ73" s="36">
        <f t="shared" si="84"/>
        <v>0</v>
      </c>
      <c r="ER73" s="36">
        <f t="shared" si="85"/>
        <v>0</v>
      </c>
      <c r="ES73" s="36">
        <f t="shared" si="86"/>
        <v>0</v>
      </c>
      <c r="ET73" s="36">
        <f t="shared" si="87"/>
        <v>0</v>
      </c>
      <c r="EU73" s="36">
        <f t="shared" si="88"/>
        <v>0</v>
      </c>
      <c r="EV73" s="36">
        <f t="shared" si="89"/>
        <v>0</v>
      </c>
      <c r="EW73" s="36">
        <f t="shared" si="90"/>
        <v>0</v>
      </c>
      <c r="EX73" s="36">
        <f t="shared" si="91"/>
        <v>0</v>
      </c>
      <c r="EY73" s="36">
        <f t="shared" si="92"/>
        <v>0</v>
      </c>
      <c r="EZ73" s="36">
        <f t="shared" si="93"/>
        <v>0</v>
      </c>
    </row>
    <row r="74" spans="1:156" s="36" customFormat="1" ht="16" x14ac:dyDescent="0.2">
      <c r="A74" s="50"/>
      <c r="B74" s="56" t="s">
        <v>17</v>
      </c>
      <c r="C74" s="49" t="s">
        <v>69</v>
      </c>
      <c r="D74" s="57">
        <v>45808</v>
      </c>
      <c r="E74" s="57">
        <v>51500</v>
      </c>
      <c r="F74" s="58">
        <v>125000</v>
      </c>
      <c r="G74" s="56" t="s">
        <v>80</v>
      </c>
      <c r="H74" s="59">
        <v>72817</v>
      </c>
      <c r="I74" s="59" t="s">
        <v>15</v>
      </c>
      <c r="J74" s="60">
        <v>0.2</v>
      </c>
      <c r="K74" s="60">
        <v>0.1</v>
      </c>
      <c r="L74" s="61"/>
      <c r="M74" s="62">
        <f t="shared" si="107"/>
        <v>1</v>
      </c>
      <c r="N74" s="63">
        <f t="shared" si="108"/>
        <v>10416.666666666666</v>
      </c>
      <c r="O74" s="63">
        <f t="shared" si="109"/>
        <v>1041.6666666666667</v>
      </c>
      <c r="P74" s="63">
        <f t="shared" si="110"/>
        <v>2083.3333333333335</v>
      </c>
      <c r="Q74" s="63">
        <f t="shared" si="33"/>
        <v>13541.67</v>
      </c>
      <c r="R74" s="111"/>
      <c r="S74" s="64">
        <f>ROUND(IF(AND($D74&lt;S$10,$E74&gt;S$12),$Q74,IF(AND($D74&gt;=S$10,$D74&lt;=S$12),$Q74*(S$13+1-DAY($D74))/S$13,IF(AND($E74&gt;=S$10,$E74&lt;=S$12),$Q74*DAY($E74)/S$13,0))),2)</f>
        <v>0</v>
      </c>
      <c r="T74" s="64">
        <f>ROUND(IF(AND($D74&lt;T$10,$E74&gt;T$12),$Q74,IF(AND($D74&gt;=T$10,$D74&lt;=T$12),$Q74*(T$13+1-DAY($D74))/T$13,IF(AND($E74&gt;=T$10,$E74&lt;=T$12),$Q74*DAY($E74)/T$13,0))),2)</f>
        <v>0</v>
      </c>
      <c r="U74" s="64">
        <f>ROUND(IF(AND($D74&lt;U$10,$E74&gt;U$12),$Q74,IF(AND($D74&gt;=U$10,$D74&lt;=U$12),$Q74*(U$13+1-DAY($D74))/U$13,IF(AND($E74&gt;=U$10,$E74&lt;=U$12),$Q74*DAY($E74)/U$13,0))),2)</f>
        <v>0</v>
      </c>
      <c r="V74" s="64">
        <f>ROUND(IF(AND($D74&lt;V$10,$E74&gt;V$12),$Q74,IF(AND($D74&gt;=V$10,$D74&lt;=V$12),$Q74*(V$13+1-DAY($D74))/V$13,IF(AND($E74&gt;=V$10,$E74&lt;=V$12),$Q74*DAY($E74)/V$13,0))),2)</f>
        <v>0</v>
      </c>
      <c r="W74" s="64">
        <f>ROUND(IF(AND($D74&lt;W$10,$E74&gt;W$12),$Q74,IF(AND($D74&gt;=W$10,$D74&lt;=W$12),$Q74*(W$13+1-DAY($D74))/W$13,IF(AND($E74&gt;=W$10,$E74&lt;=W$12),$Q74*DAY($E74)/W$13,0))),2)</f>
        <v>436.83</v>
      </c>
      <c r="X74" s="64">
        <f>ROUND(IF(AND($D74&lt;X$10,$E74&gt;X$12),$Q74,IF(AND($D74&gt;=X$10,$D74&lt;=X$12),$Q74*(X$13+1-DAY($D74))/X$13,IF(AND($E74&gt;=X$10,$E74&lt;=X$12),$Q74*DAY($E74)/X$13,0))),2)</f>
        <v>13541.67</v>
      </c>
      <c r="Y74" s="64">
        <f>ROUND(IF(AND($D74&lt;Y$10,$E74&gt;Y$12),$Q74,IF(AND($D74&gt;=Y$10,$D74&lt;=Y$12),$Q74*(Y$13+1-DAY($D74))/Y$13,IF(AND($E74&gt;=Y$10,$E74&lt;=Y$12),$Q74*DAY($E74)/Y$13,0))),2)</f>
        <v>13541.67</v>
      </c>
      <c r="Z74" s="64">
        <f>ROUND(IF(AND($D74&lt;Z$10,$E74&gt;Z$12),$Q74,IF(AND($D74&gt;=Z$10,$D74&lt;=Z$12),$Q74*(Z$13+1-DAY($D74))/Z$13,IF(AND($E74&gt;=Z$10,$E74&lt;=Z$12),$Q74*DAY($E74)/Z$13,0))),2)</f>
        <v>13541.67</v>
      </c>
      <c r="AA74" s="64">
        <f>ROUND(IF(AND($D74&lt;AA$10,$E74&gt;AA$12),$Q74,IF(AND($D74&gt;=AA$10,$D74&lt;=AA$12),$Q74*(AA$13+1-DAY($D74))/AA$13,IF(AND($E74&gt;=AA$10,$E74&lt;=AA$12),$Q74*DAY($E74)/AA$13,0))),2)</f>
        <v>13541.67</v>
      </c>
      <c r="AB74" s="64">
        <f>ROUND(IF(AND($D74&lt;AB$10,$E74&gt;AB$12),$Q74,IF(AND($D74&gt;=AB$10,$D74&lt;=AB$12),$Q74*(AB$13+1-DAY($D74))/AB$13,IF(AND($E74&gt;=AB$10,$E74&lt;=AB$12),$Q74*DAY($E74)/AB$13,0))),2)</f>
        <v>13541.67</v>
      </c>
      <c r="AC74" s="64">
        <f>ROUND(IF(AND($D74&lt;AC$10,$E74&gt;AC$12),$Q74,IF(AND($D74&gt;=AC$10,$D74&lt;=AC$12),$Q74*(AC$13+1-DAY($D74))/AC$13,IF(AND($E74&gt;=AC$10,$E74&lt;=AC$12),$Q74*DAY($E74)/AC$13,0))),2)</f>
        <v>13541.67</v>
      </c>
      <c r="AD74" s="64">
        <f>ROUND(IF(AND($D74&lt;AD$10,$E74&gt;AD$12),$Q74,IF(AND($D74&gt;=AD$10,$D74&lt;=AD$12),$Q74*(AD$13+1-DAY($D74))/AD$13,IF(AND($E74&gt;=AD$10,$E74&lt;=AD$12),$Q74*DAY($E74)/AD$13,0))),2)</f>
        <v>13541.67</v>
      </c>
      <c r="AE74" s="64">
        <f>ROUND(IF(AND($D74&lt;AE$10,$E74&gt;AE$12),$Q74,IF(AND($D74&gt;=AE$10,$D74&lt;=AE$12),$Q74*(AE$13+1-DAY($D74))/AE$13,IF(AND($E74&gt;=AE$10,$E74&lt;=AE$12),$Q74*DAY($E74)/AE$13,0))),2)</f>
        <v>13541.67</v>
      </c>
      <c r="AF74" s="64">
        <f>ROUND(IF(AND($D74&lt;AF$10,$E74&gt;AF$12),$Q74,IF(AND($D74&gt;=AF$10,$D74&lt;=AF$12),$Q74*(AF$13+1-DAY($D74))/AF$13,IF(AND($E74&gt;=AF$10,$E74&lt;=AF$12),$Q74*DAY($E74)/AF$13,0))),2)</f>
        <v>13541.67</v>
      </c>
      <c r="AG74" s="64">
        <f>ROUND(IF(AND($D74&lt;AG$10,$E74&gt;AG$12),$Q74,IF(AND($D74&gt;=AG$10,$D74&lt;=AG$12),$Q74*(AG$13+1-DAY($D74))/AG$13,IF(AND($E74&gt;=AG$10,$E74&lt;=AG$12),$Q74*DAY($E74)/AG$13,0))),2)</f>
        <v>13541.67</v>
      </c>
      <c r="AH74" s="64">
        <f>ROUND(IF(AND($D74&lt;AH$10,$E74&gt;AH$12),$Q74,IF(AND($D74&gt;=AH$10,$D74&lt;=AH$12),$Q74*(AH$13+1-DAY($D74))/AH$13,IF(AND($E74&gt;=AH$10,$E74&lt;=AH$12),$Q74*DAY($E74)/AH$13,0))),2)</f>
        <v>13541.67</v>
      </c>
      <c r="AI74" s="64">
        <f>ROUND(IF(AND($D74&lt;AI$10,$E74&gt;AI$12),$Q74,IF(AND($D74&gt;=AI$10,$D74&lt;=AI$12),$Q74*(AI$13+1-DAY($D74))/AI$13,IF(AND($E74&gt;=AI$10,$E74&lt;=AI$12),$Q74*DAY($E74)/AI$13,0))),2)</f>
        <v>13541.67</v>
      </c>
      <c r="AJ74" s="64">
        <f>ROUND(IF(AND($D74&lt;AJ$10,$E74&gt;AJ$12),$Q74,IF(AND($D74&gt;=AJ$10,$D74&lt;=AJ$12),$Q74*(AJ$13+1-DAY($D74))/AJ$13,IF(AND($E74&gt;=AJ$10,$E74&lt;=AJ$12),$Q74*DAY($E74)/AJ$13,0))),2)</f>
        <v>13541.67</v>
      </c>
      <c r="AK74" s="64">
        <f>ROUND(IF(AND($D74&lt;AK$10,$E74&gt;AK$12),$Q74,IF(AND($D74&gt;=AK$10,$D74&lt;=AK$12),$Q74*(AK$13+1-DAY($D74))/AK$13,IF(AND($E74&gt;=AK$10,$E74&lt;=AK$12),$Q74*DAY($E74)/AK$13,0))),2)</f>
        <v>13541.67</v>
      </c>
      <c r="AL74" s="64">
        <f>ROUND(IF(AND($D74&lt;AL$10,$E74&gt;AL$12),$Q74,IF(AND($D74&gt;=AL$10,$D74&lt;=AL$12),$Q74*(AL$13+1-DAY($D74))/AL$13,IF(AND($E74&gt;=AL$10,$E74&lt;=AL$12),$Q74*DAY($E74)/AL$13,0))),2)</f>
        <v>13541.67</v>
      </c>
      <c r="AM74" s="64">
        <f>ROUND(IF(AND($D74&lt;AM$10,$E74&gt;AM$12),$Q74,IF(AND($D74&gt;=AM$10,$D74&lt;=AM$12),$Q74*(AM$13+1-DAY($D74))/AM$13,IF(AND($E74&gt;=AM$10,$E74&lt;=AM$12),$Q74*DAY($E74)/AM$13,0))),2)</f>
        <v>13541.67</v>
      </c>
      <c r="AN74" s="64">
        <f>ROUND(IF(AND($D74&lt;AN$10,$E74&gt;AN$12),$Q74,IF(AND($D74&gt;=AN$10,$D74&lt;=AN$12),$Q74*(AN$13+1-DAY($D74))/AN$13,IF(AND($E74&gt;=AN$10,$E74&lt;=AN$12),$Q74*DAY($E74)/AN$13,0))),2)</f>
        <v>13541.67</v>
      </c>
      <c r="AO74" s="64">
        <f>ROUND(IF(AND($D74&lt;AO$10,$E74&gt;AO$12),$Q74,IF(AND($D74&gt;=AO$10,$D74&lt;=AO$12),$Q74*(AO$13+1-DAY($D74))/AO$13,IF(AND($E74&gt;=AO$10,$E74&lt;=AO$12),$Q74*DAY($E74)/AO$13,0))),2)</f>
        <v>13541.67</v>
      </c>
      <c r="AP74" s="64">
        <f>ROUND(IF(AND($D74&lt;AP$10,$E74&gt;AP$12),$Q74,IF(AND($D74&gt;=AP$10,$D74&lt;=AP$12),$Q74*(AP$13+1-DAY($D74))/AP$13,IF(AND($E74&gt;=AP$10,$E74&lt;=AP$12),$Q74*DAY($E74)/AP$13,0))),2)</f>
        <v>13541.67</v>
      </c>
      <c r="AQ74" s="64">
        <f>ROUND(IF(AND($D74&lt;AQ$10,$E74&gt;AQ$12),$Q74,IF(AND($D74&gt;=AQ$10,$D74&lt;=AQ$12),$Q74*(AQ$13+1-DAY($D74))/AQ$13,IF(AND($E74&gt;=AQ$10,$E74&lt;=AQ$12),$Q74*DAY($E74)/AQ$13,0))),2)</f>
        <v>13541.67</v>
      </c>
      <c r="AR74" s="64">
        <f>ROUND(IF(AND($D74&lt;AR$10,$E74&gt;AR$12),$Q74,IF(AND($D74&gt;=AR$10,$D74&lt;=AR$12),$Q74*(AR$13+1-DAY($D74))/AR$13,IF(AND($E74&gt;=AR$10,$E74&lt;=AR$12),$Q74*DAY($E74)/AR$13,0))),2)</f>
        <v>13541.67</v>
      </c>
      <c r="AS74" s="64">
        <f>ROUND(IF(AND($D74&lt;AS$10,$E74&gt;AS$12),$Q74,IF(AND($D74&gt;=AS$10,$D74&lt;=AS$12),$Q74*(AS$13+1-DAY($D74))/AS$13,IF(AND($E74&gt;=AS$10,$E74&lt;=AS$12),$Q74*DAY($E74)/AS$13,0))),2)</f>
        <v>13541.67</v>
      </c>
      <c r="AT74" s="64">
        <f>ROUND(IF(AND($D74&lt;AT$10,$E74&gt;AT$12),$Q74,IF(AND($D74&gt;=AT$10,$D74&lt;=AT$12),$Q74*(AT$13+1-DAY($D74))/AT$13,IF(AND($E74&gt;=AT$10,$E74&lt;=AT$12),$Q74*DAY($E74)/AT$13,0))),2)</f>
        <v>13541.67</v>
      </c>
      <c r="AU74" s="64">
        <f>ROUND(IF(AND($D74&lt;AU$10,$E74&gt;AU$12),$Q74,IF(AND($D74&gt;=AU$10,$D74&lt;=AU$12),$Q74*(AU$13+1-DAY($D74))/AU$13,IF(AND($E74&gt;=AU$10,$E74&lt;=AU$12),$Q74*DAY($E74)/AU$13,0))),2)</f>
        <v>13541.67</v>
      </c>
      <c r="AV74" s="64">
        <f>ROUND(IF(AND($D74&lt;AV$10,$E74&gt;AV$12),$Q74,IF(AND($D74&gt;=AV$10,$D74&lt;=AV$12),$Q74*(AV$13+1-DAY($D74))/AV$13,IF(AND($E74&gt;=AV$10,$E74&lt;=AV$12),$Q74*DAY($E74)/AV$13,0))),2)</f>
        <v>13541.67</v>
      </c>
      <c r="AW74" s="64">
        <f>ROUND(IF(AND($D74&lt;AW$10,$E74&gt;AW$12),$Q74,IF(AND($D74&gt;=AW$10,$D74&lt;=AW$12),$Q74*(AW$13+1-DAY($D74))/AW$13,IF(AND($E74&gt;=AW$10,$E74&lt;=AW$12),$Q74*DAY($E74)/AW$13,0))),2)</f>
        <v>13541.67</v>
      </c>
      <c r="AX74" s="64">
        <f>ROUND(IF(AND($D74&lt;AX$10,$E74&gt;AX$12),$Q74,IF(AND($D74&gt;=AX$10,$D74&lt;=AX$12),$Q74*(AX$13+1-DAY($D74))/AX$13,IF(AND($E74&gt;=AX$10,$E74&lt;=AX$12),$Q74*DAY($E74)/AX$13,0))),2)</f>
        <v>13541.67</v>
      </c>
      <c r="AY74" s="64">
        <f>ROUND(IF(AND($D74&lt;AY$10,$E74&gt;AY$12),$Q74,IF(AND($D74&gt;=AY$10,$D74&lt;=AY$12),$Q74*(AY$13+1-DAY($D74))/AY$13,IF(AND($E74&gt;=AY$10,$E74&lt;=AY$12),$Q74*DAY($E74)/AY$13,0))),2)</f>
        <v>13541.67</v>
      </c>
      <c r="AZ74" s="64">
        <f>ROUND(IF(AND($D74&lt;AZ$10,$E74&gt;AZ$12),$Q74,IF(AND($D74&gt;=AZ$10,$D74&lt;=AZ$12),$Q74*(AZ$13+1-DAY($D74))/AZ$13,IF(AND($E74&gt;=AZ$10,$E74&lt;=AZ$12),$Q74*DAY($E74)/AZ$13,0))),2)</f>
        <v>13541.67</v>
      </c>
      <c r="BA74" s="64">
        <f>ROUND(IF(AND($D74&lt;BA$10,$E74&gt;BA$12),$Q74,IF(AND($D74&gt;=BA$10,$D74&lt;=BA$12),$Q74*(BA$13+1-DAY($D74))/BA$13,IF(AND($E74&gt;=BA$10,$E74&lt;=BA$12),$Q74*DAY($E74)/BA$13,0))),2)</f>
        <v>13541.67</v>
      </c>
      <c r="BB74" s="64">
        <f>ROUND(IF(AND($D74&lt;BB$10,$E74&gt;BB$12),$Q74,IF(AND($D74&gt;=BB$10,$D74&lt;=BB$12),$Q74*(BB$13+1-DAY($D74))/BB$13,IF(AND($E74&gt;=BB$10,$E74&lt;=BB$12),$Q74*DAY($E74)/BB$13,0))),2)</f>
        <v>13541.67</v>
      </c>
      <c r="BC74" s="108"/>
      <c r="BD74" s="64">
        <f t="shared" si="113"/>
        <v>0</v>
      </c>
      <c r="BE74" s="64">
        <f t="shared" si="113"/>
        <v>13978.5</v>
      </c>
      <c r="BF74" s="64">
        <f t="shared" si="113"/>
        <v>40625.01</v>
      </c>
      <c r="BG74" s="64">
        <f t="shared" si="113"/>
        <v>40625.01</v>
      </c>
      <c r="BH74" s="64">
        <f t="shared" si="113"/>
        <v>40625.01</v>
      </c>
      <c r="BI74" s="64">
        <f t="shared" si="113"/>
        <v>40625.01</v>
      </c>
      <c r="BJ74" s="64">
        <f t="shared" si="113"/>
        <v>40625.01</v>
      </c>
      <c r="BK74" s="64">
        <f t="shared" si="113"/>
        <v>40625.01</v>
      </c>
      <c r="BL74" s="64">
        <f t="shared" si="113"/>
        <v>40625.01</v>
      </c>
      <c r="BM74" s="64">
        <f t="shared" si="113"/>
        <v>40625.01</v>
      </c>
      <c r="BN74" s="64">
        <f t="shared" si="113"/>
        <v>40625.01</v>
      </c>
      <c r="BO74" s="64">
        <f t="shared" si="113"/>
        <v>40625.01</v>
      </c>
      <c r="BP74" s="65"/>
      <c r="BQ74" s="79">
        <f t="shared" si="34"/>
        <v>0</v>
      </c>
      <c r="BR74" s="79">
        <f t="shared" si="35"/>
        <v>0</v>
      </c>
      <c r="BS74" s="79">
        <f t="shared" si="36"/>
        <v>0</v>
      </c>
      <c r="BT74" s="79">
        <f t="shared" si="37"/>
        <v>0</v>
      </c>
      <c r="BU74" s="79">
        <f t="shared" si="38"/>
        <v>3.2258207444133553E-2</v>
      </c>
      <c r="BV74" s="79">
        <f t="shared" si="39"/>
        <v>1</v>
      </c>
      <c r="BW74" s="79">
        <f t="shared" si="40"/>
        <v>1</v>
      </c>
      <c r="BX74" s="79">
        <f t="shared" si="41"/>
        <v>1</v>
      </c>
      <c r="BY74" s="79">
        <f t="shared" si="42"/>
        <v>1</v>
      </c>
      <c r="BZ74" s="79">
        <f t="shared" si="43"/>
        <v>1</v>
      </c>
      <c r="CA74" s="79">
        <f t="shared" si="44"/>
        <v>1</v>
      </c>
      <c r="CB74" s="79">
        <f t="shared" si="45"/>
        <v>1</v>
      </c>
      <c r="CC74" s="79">
        <f t="shared" si="46"/>
        <v>1</v>
      </c>
      <c r="CD74" s="79">
        <f t="shared" si="47"/>
        <v>1</v>
      </c>
      <c r="CE74" s="79">
        <f t="shared" si="48"/>
        <v>1</v>
      </c>
      <c r="CF74" s="79">
        <f t="shared" si="49"/>
        <v>1</v>
      </c>
      <c r="CG74" s="79">
        <f t="shared" si="50"/>
        <v>1</v>
      </c>
      <c r="CH74" s="79">
        <f t="shared" si="51"/>
        <v>1</v>
      </c>
      <c r="CI74" s="79">
        <f t="shared" si="52"/>
        <v>1</v>
      </c>
      <c r="CJ74" s="79">
        <f t="shared" si="53"/>
        <v>1</v>
      </c>
      <c r="CK74" s="79">
        <f t="shared" si="54"/>
        <v>1</v>
      </c>
      <c r="CL74" s="79">
        <f t="shared" si="55"/>
        <v>1</v>
      </c>
      <c r="CM74" s="79">
        <f t="shared" si="56"/>
        <v>1</v>
      </c>
      <c r="CN74" s="79">
        <f t="shared" si="57"/>
        <v>1</v>
      </c>
      <c r="CO74" s="79">
        <f t="shared" si="58"/>
        <v>1</v>
      </c>
      <c r="CP74" s="79">
        <f t="shared" si="59"/>
        <v>1</v>
      </c>
      <c r="CQ74" s="79">
        <f t="shared" si="60"/>
        <v>1</v>
      </c>
      <c r="CR74" s="79">
        <f t="shared" si="61"/>
        <v>1</v>
      </c>
      <c r="CS74" s="79">
        <f t="shared" si="62"/>
        <v>1</v>
      </c>
      <c r="CT74" s="79">
        <f t="shared" si="63"/>
        <v>1</v>
      </c>
      <c r="CU74" s="79">
        <f t="shared" si="64"/>
        <v>1</v>
      </c>
      <c r="CV74" s="79">
        <f t="shared" si="65"/>
        <v>1</v>
      </c>
      <c r="CW74" s="79">
        <f t="shared" si="66"/>
        <v>1</v>
      </c>
      <c r="CX74" s="79">
        <f t="shared" si="67"/>
        <v>1</v>
      </c>
      <c r="CY74" s="79">
        <f t="shared" si="68"/>
        <v>1</v>
      </c>
      <c r="CZ74" s="79">
        <f t="shared" si="69"/>
        <v>1</v>
      </c>
      <c r="DB74" s="83">
        <f t="shared" si="70"/>
        <v>0</v>
      </c>
      <c r="DC74" s="83">
        <f t="shared" si="71"/>
        <v>1</v>
      </c>
      <c r="DD74" s="83">
        <f t="shared" si="72"/>
        <v>1</v>
      </c>
      <c r="DE74" s="83">
        <f t="shared" si="73"/>
        <v>1</v>
      </c>
      <c r="DF74" s="83">
        <f t="shared" si="74"/>
        <v>1</v>
      </c>
      <c r="DG74" s="83">
        <f t="shared" si="75"/>
        <v>1</v>
      </c>
      <c r="DH74" s="83">
        <f t="shared" si="76"/>
        <v>1</v>
      </c>
      <c r="DI74" s="83">
        <f t="shared" si="77"/>
        <v>1</v>
      </c>
      <c r="DJ74" s="83">
        <f t="shared" si="78"/>
        <v>1</v>
      </c>
      <c r="DK74" s="83">
        <f t="shared" si="79"/>
        <v>1</v>
      </c>
      <c r="DL74" s="83">
        <f t="shared" si="80"/>
        <v>1</v>
      </c>
      <c r="DM74" s="83">
        <f t="shared" si="81"/>
        <v>1</v>
      </c>
      <c r="DO74" s="83">
        <f t="shared" si="111"/>
        <v>0</v>
      </c>
      <c r="DP74" s="83">
        <f t="shared" si="20"/>
        <v>1</v>
      </c>
      <c r="DQ74" s="83">
        <f t="shared" si="21"/>
        <v>1</v>
      </c>
      <c r="DR74" s="83">
        <f t="shared" si="22"/>
        <v>1</v>
      </c>
      <c r="DS74" s="83">
        <f t="shared" si="23"/>
        <v>1</v>
      </c>
      <c r="DT74" s="83">
        <f t="shared" si="24"/>
        <v>1</v>
      </c>
      <c r="DU74" s="83">
        <f t="shared" si="25"/>
        <v>1</v>
      </c>
      <c r="DV74" s="83">
        <f t="shared" si="26"/>
        <v>1</v>
      </c>
      <c r="DW74" s="83">
        <f t="shared" si="27"/>
        <v>1</v>
      </c>
      <c r="DX74" s="83">
        <f t="shared" si="28"/>
        <v>1</v>
      </c>
      <c r="DY74" s="83">
        <f t="shared" si="29"/>
        <v>1</v>
      </c>
      <c r="DZ74" s="83">
        <f t="shared" si="30"/>
        <v>1</v>
      </c>
      <c r="EB74" s="115"/>
      <c r="EC74" s="36">
        <f t="shared" si="82"/>
        <v>1</v>
      </c>
      <c r="ED74" s="36">
        <f t="shared" si="95"/>
        <v>0</v>
      </c>
      <c r="EE74" s="36">
        <f t="shared" si="96"/>
        <v>0</v>
      </c>
      <c r="EF74" s="36">
        <f t="shared" si="97"/>
        <v>0</v>
      </c>
      <c r="EG74" s="36">
        <f t="shared" si="98"/>
        <v>0</v>
      </c>
      <c r="EH74" s="36">
        <f t="shared" si="99"/>
        <v>0</v>
      </c>
      <c r="EI74" s="36">
        <f t="shared" si="100"/>
        <v>0</v>
      </c>
      <c r="EJ74" s="36">
        <f t="shared" si="101"/>
        <v>0</v>
      </c>
      <c r="EK74" s="36">
        <f t="shared" si="102"/>
        <v>0</v>
      </c>
      <c r="EL74" s="36">
        <f t="shared" si="103"/>
        <v>0</v>
      </c>
      <c r="EM74" s="36">
        <f t="shared" si="104"/>
        <v>0</v>
      </c>
      <c r="EO74" s="115"/>
      <c r="EP74" s="36">
        <f t="shared" si="83"/>
        <v>0</v>
      </c>
      <c r="EQ74" s="36">
        <f t="shared" si="84"/>
        <v>0</v>
      </c>
      <c r="ER74" s="36">
        <f t="shared" si="85"/>
        <v>0</v>
      </c>
      <c r="ES74" s="36">
        <f t="shared" si="86"/>
        <v>0</v>
      </c>
      <c r="ET74" s="36">
        <f t="shared" si="87"/>
        <v>0</v>
      </c>
      <c r="EU74" s="36">
        <f t="shared" si="88"/>
        <v>0</v>
      </c>
      <c r="EV74" s="36">
        <f t="shared" si="89"/>
        <v>0</v>
      </c>
      <c r="EW74" s="36">
        <f t="shared" si="90"/>
        <v>0</v>
      </c>
      <c r="EX74" s="36">
        <f t="shared" si="91"/>
        <v>0</v>
      </c>
      <c r="EY74" s="36">
        <f t="shared" si="92"/>
        <v>0</v>
      </c>
      <c r="EZ74" s="36">
        <f t="shared" si="93"/>
        <v>0</v>
      </c>
    </row>
    <row r="75" spans="1:156" s="36" customFormat="1" ht="16" x14ac:dyDescent="0.2">
      <c r="A75" s="50"/>
      <c r="B75" s="56" t="s">
        <v>17</v>
      </c>
      <c r="C75" s="49" t="s">
        <v>70</v>
      </c>
      <c r="D75" s="57">
        <v>45808</v>
      </c>
      <c r="E75" s="57">
        <v>51500</v>
      </c>
      <c r="F75" s="58">
        <v>115000</v>
      </c>
      <c r="G75" s="56" t="s">
        <v>98</v>
      </c>
      <c r="H75" s="59">
        <v>32285</v>
      </c>
      <c r="I75" s="59" t="s">
        <v>15</v>
      </c>
      <c r="J75" s="60">
        <v>0.2</v>
      </c>
      <c r="K75" s="60">
        <v>0.1</v>
      </c>
      <c r="L75" s="61"/>
      <c r="M75" s="62">
        <f t="shared" si="107"/>
        <v>1</v>
      </c>
      <c r="N75" s="63">
        <f t="shared" si="108"/>
        <v>9583.3333333333339</v>
      </c>
      <c r="O75" s="63">
        <f t="shared" si="109"/>
        <v>958.33333333333348</v>
      </c>
      <c r="P75" s="63">
        <f t="shared" si="110"/>
        <v>1916.666666666667</v>
      </c>
      <c r="Q75" s="63">
        <f t="shared" si="33"/>
        <v>12458.33</v>
      </c>
      <c r="R75" s="111"/>
      <c r="S75" s="64">
        <f>ROUND(IF(AND($D75&lt;S$10,$E75&gt;S$12),$Q75,IF(AND($D75&gt;=S$10,$D75&lt;=S$12),$Q75*(S$13+1-DAY($D75))/S$13,IF(AND($E75&gt;=S$10,$E75&lt;=S$12),$Q75*DAY($E75)/S$13,0))),2)</f>
        <v>0</v>
      </c>
      <c r="T75" s="64">
        <f>ROUND(IF(AND($D75&lt;T$10,$E75&gt;T$12),$Q75,IF(AND($D75&gt;=T$10,$D75&lt;=T$12),$Q75*(T$13+1-DAY($D75))/T$13,IF(AND($E75&gt;=T$10,$E75&lt;=T$12),$Q75*DAY($E75)/T$13,0))),2)</f>
        <v>0</v>
      </c>
      <c r="U75" s="64">
        <f>ROUND(IF(AND($D75&lt;U$10,$E75&gt;U$12),$Q75,IF(AND($D75&gt;=U$10,$D75&lt;=U$12),$Q75*(U$13+1-DAY($D75))/U$13,IF(AND($E75&gt;=U$10,$E75&lt;=U$12),$Q75*DAY($E75)/U$13,0))),2)</f>
        <v>0</v>
      </c>
      <c r="V75" s="64">
        <f>ROUND(IF(AND($D75&lt;V$10,$E75&gt;V$12),$Q75,IF(AND($D75&gt;=V$10,$D75&lt;=V$12),$Q75*(V$13+1-DAY($D75))/V$13,IF(AND($E75&gt;=V$10,$E75&lt;=V$12),$Q75*DAY($E75)/V$13,0))),2)</f>
        <v>0</v>
      </c>
      <c r="W75" s="64">
        <f>ROUND(IF(AND($D75&lt;W$10,$E75&gt;W$12),$Q75,IF(AND($D75&gt;=W$10,$D75&lt;=W$12),$Q75*(W$13+1-DAY($D75))/W$13,IF(AND($E75&gt;=W$10,$E75&lt;=W$12),$Q75*DAY($E75)/W$13,0))),2)</f>
        <v>401.88</v>
      </c>
      <c r="X75" s="64">
        <f>ROUND(IF(AND($D75&lt;X$10,$E75&gt;X$12),$Q75,IF(AND($D75&gt;=X$10,$D75&lt;=X$12),$Q75*(X$13+1-DAY($D75))/X$13,IF(AND($E75&gt;=X$10,$E75&lt;=X$12),$Q75*DAY($E75)/X$13,0))),2)</f>
        <v>12458.33</v>
      </c>
      <c r="Y75" s="64">
        <f>ROUND(IF(AND($D75&lt;Y$10,$E75&gt;Y$12),$Q75,IF(AND($D75&gt;=Y$10,$D75&lt;=Y$12),$Q75*(Y$13+1-DAY($D75))/Y$13,IF(AND($E75&gt;=Y$10,$E75&lt;=Y$12),$Q75*DAY($E75)/Y$13,0))),2)</f>
        <v>12458.33</v>
      </c>
      <c r="Z75" s="64">
        <f>ROUND(IF(AND($D75&lt;Z$10,$E75&gt;Z$12),$Q75,IF(AND($D75&gt;=Z$10,$D75&lt;=Z$12),$Q75*(Z$13+1-DAY($D75))/Z$13,IF(AND($E75&gt;=Z$10,$E75&lt;=Z$12),$Q75*DAY($E75)/Z$13,0))),2)</f>
        <v>12458.33</v>
      </c>
      <c r="AA75" s="64">
        <f>ROUND(IF(AND($D75&lt;AA$10,$E75&gt;AA$12),$Q75,IF(AND($D75&gt;=AA$10,$D75&lt;=AA$12),$Q75*(AA$13+1-DAY($D75))/AA$13,IF(AND($E75&gt;=AA$10,$E75&lt;=AA$12),$Q75*DAY($E75)/AA$13,0))),2)</f>
        <v>12458.33</v>
      </c>
      <c r="AB75" s="64">
        <f>ROUND(IF(AND($D75&lt;AB$10,$E75&gt;AB$12),$Q75,IF(AND($D75&gt;=AB$10,$D75&lt;=AB$12),$Q75*(AB$13+1-DAY($D75))/AB$13,IF(AND($E75&gt;=AB$10,$E75&lt;=AB$12),$Q75*DAY($E75)/AB$13,0))),2)</f>
        <v>12458.33</v>
      </c>
      <c r="AC75" s="64">
        <f>ROUND(IF(AND($D75&lt;AC$10,$E75&gt;AC$12),$Q75,IF(AND($D75&gt;=AC$10,$D75&lt;=AC$12),$Q75*(AC$13+1-DAY($D75))/AC$13,IF(AND($E75&gt;=AC$10,$E75&lt;=AC$12),$Q75*DAY($E75)/AC$13,0))),2)</f>
        <v>12458.33</v>
      </c>
      <c r="AD75" s="64">
        <f>ROUND(IF(AND($D75&lt;AD$10,$E75&gt;AD$12),$Q75,IF(AND($D75&gt;=AD$10,$D75&lt;=AD$12),$Q75*(AD$13+1-DAY($D75))/AD$13,IF(AND($E75&gt;=AD$10,$E75&lt;=AD$12),$Q75*DAY($E75)/AD$13,0))),2)</f>
        <v>12458.33</v>
      </c>
      <c r="AE75" s="64">
        <f>ROUND(IF(AND($D75&lt;AE$10,$E75&gt;AE$12),$Q75,IF(AND($D75&gt;=AE$10,$D75&lt;=AE$12),$Q75*(AE$13+1-DAY($D75))/AE$13,IF(AND($E75&gt;=AE$10,$E75&lt;=AE$12),$Q75*DAY($E75)/AE$13,0))),2)</f>
        <v>12458.33</v>
      </c>
      <c r="AF75" s="64">
        <f>ROUND(IF(AND($D75&lt;AF$10,$E75&gt;AF$12),$Q75,IF(AND($D75&gt;=AF$10,$D75&lt;=AF$12),$Q75*(AF$13+1-DAY($D75))/AF$13,IF(AND($E75&gt;=AF$10,$E75&lt;=AF$12),$Q75*DAY($E75)/AF$13,0))),2)</f>
        <v>12458.33</v>
      </c>
      <c r="AG75" s="64">
        <f>ROUND(IF(AND($D75&lt;AG$10,$E75&gt;AG$12),$Q75,IF(AND($D75&gt;=AG$10,$D75&lt;=AG$12),$Q75*(AG$13+1-DAY($D75))/AG$13,IF(AND($E75&gt;=AG$10,$E75&lt;=AG$12),$Q75*DAY($E75)/AG$13,0))),2)</f>
        <v>12458.33</v>
      </c>
      <c r="AH75" s="64">
        <f>ROUND(IF(AND($D75&lt;AH$10,$E75&gt;AH$12),$Q75,IF(AND($D75&gt;=AH$10,$D75&lt;=AH$12),$Q75*(AH$13+1-DAY($D75))/AH$13,IF(AND($E75&gt;=AH$10,$E75&lt;=AH$12),$Q75*DAY($E75)/AH$13,0))),2)</f>
        <v>12458.33</v>
      </c>
      <c r="AI75" s="64">
        <f>ROUND(IF(AND($D75&lt;AI$10,$E75&gt;AI$12),$Q75,IF(AND($D75&gt;=AI$10,$D75&lt;=AI$12),$Q75*(AI$13+1-DAY($D75))/AI$13,IF(AND($E75&gt;=AI$10,$E75&lt;=AI$12),$Q75*DAY($E75)/AI$13,0))),2)</f>
        <v>12458.33</v>
      </c>
      <c r="AJ75" s="64">
        <f>ROUND(IF(AND($D75&lt;AJ$10,$E75&gt;AJ$12),$Q75,IF(AND($D75&gt;=AJ$10,$D75&lt;=AJ$12),$Q75*(AJ$13+1-DAY($D75))/AJ$13,IF(AND($E75&gt;=AJ$10,$E75&lt;=AJ$12),$Q75*DAY($E75)/AJ$13,0))),2)</f>
        <v>12458.33</v>
      </c>
      <c r="AK75" s="64">
        <f>ROUND(IF(AND($D75&lt;AK$10,$E75&gt;AK$12),$Q75,IF(AND($D75&gt;=AK$10,$D75&lt;=AK$12),$Q75*(AK$13+1-DAY($D75))/AK$13,IF(AND($E75&gt;=AK$10,$E75&lt;=AK$12),$Q75*DAY($E75)/AK$13,0))),2)</f>
        <v>12458.33</v>
      </c>
      <c r="AL75" s="64">
        <f>ROUND(IF(AND($D75&lt;AL$10,$E75&gt;AL$12),$Q75,IF(AND($D75&gt;=AL$10,$D75&lt;=AL$12),$Q75*(AL$13+1-DAY($D75))/AL$13,IF(AND($E75&gt;=AL$10,$E75&lt;=AL$12),$Q75*DAY($E75)/AL$13,0))),2)</f>
        <v>12458.33</v>
      </c>
      <c r="AM75" s="64">
        <f>ROUND(IF(AND($D75&lt;AM$10,$E75&gt;AM$12),$Q75,IF(AND($D75&gt;=AM$10,$D75&lt;=AM$12),$Q75*(AM$13+1-DAY($D75))/AM$13,IF(AND($E75&gt;=AM$10,$E75&lt;=AM$12),$Q75*DAY($E75)/AM$13,0))),2)</f>
        <v>12458.33</v>
      </c>
      <c r="AN75" s="64">
        <f>ROUND(IF(AND($D75&lt;AN$10,$E75&gt;AN$12),$Q75,IF(AND($D75&gt;=AN$10,$D75&lt;=AN$12),$Q75*(AN$13+1-DAY($D75))/AN$13,IF(AND($E75&gt;=AN$10,$E75&lt;=AN$12),$Q75*DAY($E75)/AN$13,0))),2)</f>
        <v>12458.33</v>
      </c>
      <c r="AO75" s="64">
        <f>ROUND(IF(AND($D75&lt;AO$10,$E75&gt;AO$12),$Q75,IF(AND($D75&gt;=AO$10,$D75&lt;=AO$12),$Q75*(AO$13+1-DAY($D75))/AO$13,IF(AND($E75&gt;=AO$10,$E75&lt;=AO$12),$Q75*DAY($E75)/AO$13,0))),2)</f>
        <v>12458.33</v>
      </c>
      <c r="AP75" s="64">
        <f>ROUND(IF(AND($D75&lt;AP$10,$E75&gt;AP$12),$Q75,IF(AND($D75&gt;=AP$10,$D75&lt;=AP$12),$Q75*(AP$13+1-DAY($D75))/AP$13,IF(AND($E75&gt;=AP$10,$E75&lt;=AP$12),$Q75*DAY($E75)/AP$13,0))),2)</f>
        <v>12458.33</v>
      </c>
      <c r="AQ75" s="64">
        <f>ROUND(IF(AND($D75&lt;AQ$10,$E75&gt;AQ$12),$Q75,IF(AND($D75&gt;=AQ$10,$D75&lt;=AQ$12),$Q75*(AQ$13+1-DAY($D75))/AQ$13,IF(AND($E75&gt;=AQ$10,$E75&lt;=AQ$12),$Q75*DAY($E75)/AQ$13,0))),2)</f>
        <v>12458.33</v>
      </c>
      <c r="AR75" s="64">
        <f>ROUND(IF(AND($D75&lt;AR$10,$E75&gt;AR$12),$Q75,IF(AND($D75&gt;=AR$10,$D75&lt;=AR$12),$Q75*(AR$13+1-DAY($D75))/AR$13,IF(AND($E75&gt;=AR$10,$E75&lt;=AR$12),$Q75*DAY($E75)/AR$13,0))),2)</f>
        <v>12458.33</v>
      </c>
      <c r="AS75" s="64">
        <f>ROUND(IF(AND($D75&lt;AS$10,$E75&gt;AS$12),$Q75,IF(AND($D75&gt;=AS$10,$D75&lt;=AS$12),$Q75*(AS$13+1-DAY($D75))/AS$13,IF(AND($E75&gt;=AS$10,$E75&lt;=AS$12),$Q75*DAY($E75)/AS$13,0))),2)</f>
        <v>12458.33</v>
      </c>
      <c r="AT75" s="64">
        <f>ROUND(IF(AND($D75&lt;AT$10,$E75&gt;AT$12),$Q75,IF(AND($D75&gt;=AT$10,$D75&lt;=AT$12),$Q75*(AT$13+1-DAY($D75))/AT$13,IF(AND($E75&gt;=AT$10,$E75&lt;=AT$12),$Q75*DAY($E75)/AT$13,0))),2)</f>
        <v>12458.33</v>
      </c>
      <c r="AU75" s="64">
        <f>ROUND(IF(AND($D75&lt;AU$10,$E75&gt;AU$12),$Q75,IF(AND($D75&gt;=AU$10,$D75&lt;=AU$12),$Q75*(AU$13+1-DAY($D75))/AU$13,IF(AND($E75&gt;=AU$10,$E75&lt;=AU$12),$Q75*DAY($E75)/AU$13,0))),2)</f>
        <v>12458.33</v>
      </c>
      <c r="AV75" s="64">
        <f>ROUND(IF(AND($D75&lt;AV$10,$E75&gt;AV$12),$Q75,IF(AND($D75&gt;=AV$10,$D75&lt;=AV$12),$Q75*(AV$13+1-DAY($D75))/AV$13,IF(AND($E75&gt;=AV$10,$E75&lt;=AV$12),$Q75*DAY($E75)/AV$13,0))),2)</f>
        <v>12458.33</v>
      </c>
      <c r="AW75" s="64">
        <f>ROUND(IF(AND($D75&lt;AW$10,$E75&gt;AW$12),$Q75,IF(AND($D75&gt;=AW$10,$D75&lt;=AW$12),$Q75*(AW$13+1-DAY($D75))/AW$13,IF(AND($E75&gt;=AW$10,$E75&lt;=AW$12),$Q75*DAY($E75)/AW$13,0))),2)</f>
        <v>12458.33</v>
      </c>
      <c r="AX75" s="64">
        <f>ROUND(IF(AND($D75&lt;AX$10,$E75&gt;AX$12),$Q75,IF(AND($D75&gt;=AX$10,$D75&lt;=AX$12),$Q75*(AX$13+1-DAY($D75))/AX$13,IF(AND($E75&gt;=AX$10,$E75&lt;=AX$12),$Q75*DAY($E75)/AX$13,0))),2)</f>
        <v>12458.33</v>
      </c>
      <c r="AY75" s="64">
        <f>ROUND(IF(AND($D75&lt;AY$10,$E75&gt;AY$12),$Q75,IF(AND($D75&gt;=AY$10,$D75&lt;=AY$12),$Q75*(AY$13+1-DAY($D75))/AY$13,IF(AND($E75&gt;=AY$10,$E75&lt;=AY$12),$Q75*DAY($E75)/AY$13,0))),2)</f>
        <v>12458.33</v>
      </c>
      <c r="AZ75" s="64">
        <f>ROUND(IF(AND($D75&lt;AZ$10,$E75&gt;AZ$12),$Q75,IF(AND($D75&gt;=AZ$10,$D75&lt;=AZ$12),$Q75*(AZ$13+1-DAY($D75))/AZ$13,IF(AND($E75&gt;=AZ$10,$E75&lt;=AZ$12),$Q75*DAY($E75)/AZ$13,0))),2)</f>
        <v>12458.33</v>
      </c>
      <c r="BA75" s="64">
        <f>ROUND(IF(AND($D75&lt;BA$10,$E75&gt;BA$12),$Q75,IF(AND($D75&gt;=BA$10,$D75&lt;=BA$12),$Q75*(BA$13+1-DAY($D75))/BA$13,IF(AND($E75&gt;=BA$10,$E75&lt;=BA$12),$Q75*DAY($E75)/BA$13,0))),2)</f>
        <v>12458.33</v>
      </c>
      <c r="BB75" s="64">
        <f>ROUND(IF(AND($D75&lt;BB$10,$E75&gt;BB$12),$Q75,IF(AND($D75&gt;=BB$10,$D75&lt;=BB$12),$Q75*(BB$13+1-DAY($D75))/BB$13,IF(AND($E75&gt;=BB$10,$E75&lt;=BB$12),$Q75*DAY($E75)/BB$13,0))),2)</f>
        <v>12458.33</v>
      </c>
      <c r="BC75" s="108"/>
      <c r="BD75" s="64">
        <f t="shared" si="113"/>
        <v>0</v>
      </c>
      <c r="BE75" s="64">
        <f t="shared" si="113"/>
        <v>12860.21</v>
      </c>
      <c r="BF75" s="64">
        <f t="shared" si="113"/>
        <v>37374.99</v>
      </c>
      <c r="BG75" s="64">
        <f t="shared" si="113"/>
        <v>37374.99</v>
      </c>
      <c r="BH75" s="64">
        <f t="shared" si="113"/>
        <v>37374.99</v>
      </c>
      <c r="BI75" s="64">
        <f t="shared" si="113"/>
        <v>37374.99</v>
      </c>
      <c r="BJ75" s="64">
        <f t="shared" si="113"/>
        <v>37374.99</v>
      </c>
      <c r="BK75" s="64">
        <f t="shared" si="113"/>
        <v>37374.99</v>
      </c>
      <c r="BL75" s="64">
        <f t="shared" si="113"/>
        <v>37374.99</v>
      </c>
      <c r="BM75" s="64">
        <f t="shared" si="113"/>
        <v>37374.99</v>
      </c>
      <c r="BN75" s="64">
        <f t="shared" si="113"/>
        <v>37374.99</v>
      </c>
      <c r="BO75" s="64">
        <f t="shared" si="113"/>
        <v>37374.99</v>
      </c>
      <c r="BP75" s="65"/>
      <c r="BQ75" s="79">
        <f t="shared" si="34"/>
        <v>0</v>
      </c>
      <c r="BR75" s="79">
        <f t="shared" si="35"/>
        <v>0</v>
      </c>
      <c r="BS75" s="79">
        <f t="shared" si="36"/>
        <v>0</v>
      </c>
      <c r="BT75" s="79">
        <f t="shared" si="37"/>
        <v>0</v>
      </c>
      <c r="BU75" s="79">
        <f t="shared" si="38"/>
        <v>3.2257935052290312E-2</v>
      </c>
      <c r="BV75" s="79">
        <f t="shared" si="39"/>
        <v>1</v>
      </c>
      <c r="BW75" s="79">
        <f t="shared" si="40"/>
        <v>1</v>
      </c>
      <c r="BX75" s="79">
        <f t="shared" si="41"/>
        <v>1</v>
      </c>
      <c r="BY75" s="79">
        <f t="shared" si="42"/>
        <v>1</v>
      </c>
      <c r="BZ75" s="79">
        <f t="shared" si="43"/>
        <v>1</v>
      </c>
      <c r="CA75" s="79">
        <f t="shared" si="44"/>
        <v>1</v>
      </c>
      <c r="CB75" s="79">
        <f t="shared" si="45"/>
        <v>1</v>
      </c>
      <c r="CC75" s="79">
        <f t="shared" si="46"/>
        <v>1</v>
      </c>
      <c r="CD75" s="79">
        <f t="shared" si="47"/>
        <v>1</v>
      </c>
      <c r="CE75" s="79">
        <f t="shared" si="48"/>
        <v>1</v>
      </c>
      <c r="CF75" s="79">
        <f t="shared" si="49"/>
        <v>1</v>
      </c>
      <c r="CG75" s="79">
        <f t="shared" si="50"/>
        <v>1</v>
      </c>
      <c r="CH75" s="79">
        <f t="shared" si="51"/>
        <v>1</v>
      </c>
      <c r="CI75" s="79">
        <f t="shared" si="52"/>
        <v>1</v>
      </c>
      <c r="CJ75" s="79">
        <f t="shared" si="53"/>
        <v>1</v>
      </c>
      <c r="CK75" s="79">
        <f t="shared" si="54"/>
        <v>1</v>
      </c>
      <c r="CL75" s="79">
        <f t="shared" si="55"/>
        <v>1</v>
      </c>
      <c r="CM75" s="79">
        <f t="shared" si="56"/>
        <v>1</v>
      </c>
      <c r="CN75" s="79">
        <f t="shared" si="57"/>
        <v>1</v>
      </c>
      <c r="CO75" s="79">
        <f t="shared" si="58"/>
        <v>1</v>
      </c>
      <c r="CP75" s="79">
        <f t="shared" si="59"/>
        <v>1</v>
      </c>
      <c r="CQ75" s="79">
        <f t="shared" si="60"/>
        <v>1</v>
      </c>
      <c r="CR75" s="79">
        <f t="shared" si="61"/>
        <v>1</v>
      </c>
      <c r="CS75" s="79">
        <f t="shared" si="62"/>
        <v>1</v>
      </c>
      <c r="CT75" s="79">
        <f t="shared" si="63"/>
        <v>1</v>
      </c>
      <c r="CU75" s="79">
        <f t="shared" si="64"/>
        <v>1</v>
      </c>
      <c r="CV75" s="79">
        <f t="shared" si="65"/>
        <v>1</v>
      </c>
      <c r="CW75" s="79">
        <f t="shared" si="66"/>
        <v>1</v>
      </c>
      <c r="CX75" s="79">
        <f t="shared" si="67"/>
        <v>1</v>
      </c>
      <c r="CY75" s="79">
        <f t="shared" si="68"/>
        <v>1</v>
      </c>
      <c r="CZ75" s="79">
        <f t="shared" si="69"/>
        <v>1</v>
      </c>
      <c r="DB75" s="83">
        <f t="shared" si="70"/>
        <v>0</v>
      </c>
      <c r="DC75" s="83">
        <f t="shared" si="71"/>
        <v>1</v>
      </c>
      <c r="DD75" s="83">
        <f t="shared" si="72"/>
        <v>1</v>
      </c>
      <c r="DE75" s="83">
        <f t="shared" si="73"/>
        <v>1</v>
      </c>
      <c r="DF75" s="83">
        <f t="shared" si="74"/>
        <v>1</v>
      </c>
      <c r="DG75" s="83">
        <f t="shared" si="75"/>
        <v>1</v>
      </c>
      <c r="DH75" s="83">
        <f t="shared" si="76"/>
        <v>1</v>
      </c>
      <c r="DI75" s="83">
        <f t="shared" si="77"/>
        <v>1</v>
      </c>
      <c r="DJ75" s="83">
        <f t="shared" si="78"/>
        <v>1</v>
      </c>
      <c r="DK75" s="83">
        <f t="shared" si="79"/>
        <v>1</v>
      </c>
      <c r="DL75" s="83">
        <f t="shared" si="80"/>
        <v>1</v>
      </c>
      <c r="DM75" s="83">
        <f t="shared" si="81"/>
        <v>1</v>
      </c>
      <c r="DO75" s="83">
        <f t="shared" si="111"/>
        <v>0</v>
      </c>
      <c r="DP75" s="83">
        <f t="shared" si="20"/>
        <v>1</v>
      </c>
      <c r="DQ75" s="83">
        <f t="shared" si="21"/>
        <v>1</v>
      </c>
      <c r="DR75" s="83">
        <f t="shared" si="22"/>
        <v>1</v>
      </c>
      <c r="DS75" s="83">
        <f t="shared" si="23"/>
        <v>1</v>
      </c>
      <c r="DT75" s="83">
        <f t="shared" si="24"/>
        <v>1</v>
      </c>
      <c r="DU75" s="83">
        <f t="shared" si="25"/>
        <v>1</v>
      </c>
      <c r="DV75" s="83">
        <f t="shared" si="26"/>
        <v>1</v>
      </c>
      <c r="DW75" s="83">
        <f t="shared" si="27"/>
        <v>1</v>
      </c>
      <c r="DX75" s="83">
        <f t="shared" si="28"/>
        <v>1</v>
      </c>
      <c r="DY75" s="83">
        <f t="shared" si="29"/>
        <v>1</v>
      </c>
      <c r="DZ75" s="83">
        <f t="shared" si="30"/>
        <v>1</v>
      </c>
      <c r="EB75" s="115"/>
      <c r="EC75" s="36">
        <f t="shared" si="82"/>
        <v>1</v>
      </c>
      <c r="ED75" s="36">
        <f t="shared" si="95"/>
        <v>0</v>
      </c>
      <c r="EE75" s="36">
        <f t="shared" si="96"/>
        <v>0</v>
      </c>
      <c r="EF75" s="36">
        <f t="shared" si="97"/>
        <v>0</v>
      </c>
      <c r="EG75" s="36">
        <f t="shared" si="98"/>
        <v>0</v>
      </c>
      <c r="EH75" s="36">
        <f t="shared" si="99"/>
        <v>0</v>
      </c>
      <c r="EI75" s="36">
        <f t="shared" si="100"/>
        <v>0</v>
      </c>
      <c r="EJ75" s="36">
        <f t="shared" si="101"/>
        <v>0</v>
      </c>
      <c r="EK75" s="36">
        <f t="shared" si="102"/>
        <v>0</v>
      </c>
      <c r="EL75" s="36">
        <f t="shared" si="103"/>
        <v>0</v>
      </c>
      <c r="EM75" s="36">
        <f t="shared" si="104"/>
        <v>0</v>
      </c>
      <c r="EO75" s="115"/>
      <c r="EP75" s="36">
        <f t="shared" si="83"/>
        <v>0</v>
      </c>
      <c r="EQ75" s="36">
        <f t="shared" si="84"/>
        <v>0</v>
      </c>
      <c r="ER75" s="36">
        <f t="shared" si="85"/>
        <v>0</v>
      </c>
      <c r="ES75" s="36">
        <f t="shared" si="86"/>
        <v>0</v>
      </c>
      <c r="ET75" s="36">
        <f t="shared" si="87"/>
        <v>0</v>
      </c>
      <c r="EU75" s="36">
        <f t="shared" si="88"/>
        <v>0</v>
      </c>
      <c r="EV75" s="36">
        <f t="shared" si="89"/>
        <v>0</v>
      </c>
      <c r="EW75" s="36">
        <f t="shared" si="90"/>
        <v>0</v>
      </c>
      <c r="EX75" s="36">
        <f t="shared" si="91"/>
        <v>0</v>
      </c>
      <c r="EY75" s="36">
        <f t="shared" si="92"/>
        <v>0</v>
      </c>
      <c r="EZ75" s="36">
        <f t="shared" si="93"/>
        <v>0</v>
      </c>
    </row>
    <row r="76" spans="1:156" s="36" customFormat="1" ht="16" x14ac:dyDescent="0.2">
      <c r="A76" s="50"/>
      <c r="B76" s="56" t="s">
        <v>17</v>
      </c>
      <c r="C76" s="49" t="s">
        <v>69</v>
      </c>
      <c r="D76" s="57">
        <v>45838</v>
      </c>
      <c r="E76" s="57">
        <v>51500</v>
      </c>
      <c r="F76" s="58">
        <v>160000</v>
      </c>
      <c r="G76" s="56" t="s">
        <v>79</v>
      </c>
      <c r="H76" s="59">
        <v>99621</v>
      </c>
      <c r="I76" s="59" t="s">
        <v>15</v>
      </c>
      <c r="J76" s="60">
        <v>0.2</v>
      </c>
      <c r="K76" s="60">
        <v>0.1</v>
      </c>
      <c r="L76" s="61"/>
      <c r="M76" s="62">
        <f t="shared" si="107"/>
        <v>1</v>
      </c>
      <c r="N76" s="63">
        <f t="shared" si="108"/>
        <v>13333.333333333334</v>
      </c>
      <c r="O76" s="63">
        <f t="shared" si="109"/>
        <v>1333.3333333333335</v>
      </c>
      <c r="P76" s="63">
        <f t="shared" si="110"/>
        <v>2666.666666666667</v>
      </c>
      <c r="Q76" s="63">
        <f t="shared" si="33"/>
        <v>17333.330000000002</v>
      </c>
      <c r="R76" s="111"/>
      <c r="S76" s="64">
        <f>ROUND(IF(AND($D76&lt;S$10,$E76&gt;S$12),$Q76,IF(AND($D76&gt;=S$10,$D76&lt;=S$12),$Q76*(S$13+1-DAY($D76))/S$13,IF(AND($E76&gt;=S$10,$E76&lt;=S$12),$Q76*DAY($E76)/S$13,0))),2)</f>
        <v>0</v>
      </c>
      <c r="T76" s="64">
        <f>ROUND(IF(AND($D76&lt;T$10,$E76&gt;T$12),$Q76,IF(AND($D76&gt;=T$10,$D76&lt;=T$12),$Q76*(T$13+1-DAY($D76))/T$13,IF(AND($E76&gt;=T$10,$E76&lt;=T$12),$Q76*DAY($E76)/T$13,0))),2)</f>
        <v>0</v>
      </c>
      <c r="U76" s="64">
        <f>ROUND(IF(AND($D76&lt;U$10,$E76&gt;U$12),$Q76,IF(AND($D76&gt;=U$10,$D76&lt;=U$12),$Q76*(U$13+1-DAY($D76))/U$13,IF(AND($E76&gt;=U$10,$E76&lt;=U$12),$Q76*DAY($E76)/U$13,0))),2)</f>
        <v>0</v>
      </c>
      <c r="V76" s="64">
        <f>ROUND(IF(AND($D76&lt;V$10,$E76&gt;V$12),$Q76,IF(AND($D76&gt;=V$10,$D76&lt;=V$12),$Q76*(V$13+1-DAY($D76))/V$13,IF(AND($E76&gt;=V$10,$E76&lt;=V$12),$Q76*DAY($E76)/V$13,0))),2)</f>
        <v>0</v>
      </c>
      <c r="W76" s="64">
        <f>ROUND(IF(AND($D76&lt;W$10,$E76&gt;W$12),$Q76,IF(AND($D76&gt;=W$10,$D76&lt;=W$12),$Q76*(W$13+1-DAY($D76))/W$13,IF(AND($E76&gt;=W$10,$E76&lt;=W$12),$Q76*DAY($E76)/W$13,0))),2)</f>
        <v>0</v>
      </c>
      <c r="X76" s="64">
        <f>ROUND(IF(AND($D76&lt;X$10,$E76&gt;X$12),$Q76,IF(AND($D76&gt;=X$10,$D76&lt;=X$12),$Q76*(X$13+1-DAY($D76))/X$13,IF(AND($E76&gt;=X$10,$E76&lt;=X$12),$Q76*DAY($E76)/X$13,0))),2)</f>
        <v>577.78</v>
      </c>
      <c r="Y76" s="64">
        <f>ROUND(IF(AND($D76&lt;Y$10,$E76&gt;Y$12),$Q76,IF(AND($D76&gt;=Y$10,$D76&lt;=Y$12),$Q76*(Y$13+1-DAY($D76))/Y$13,IF(AND($E76&gt;=Y$10,$E76&lt;=Y$12),$Q76*DAY($E76)/Y$13,0))),2)</f>
        <v>17333.330000000002</v>
      </c>
      <c r="Z76" s="64">
        <f>ROUND(IF(AND($D76&lt;Z$10,$E76&gt;Z$12),$Q76,IF(AND($D76&gt;=Z$10,$D76&lt;=Z$12),$Q76*(Z$13+1-DAY($D76))/Z$13,IF(AND($E76&gt;=Z$10,$E76&lt;=Z$12),$Q76*DAY($E76)/Z$13,0))),2)</f>
        <v>17333.330000000002</v>
      </c>
      <c r="AA76" s="64">
        <f>ROUND(IF(AND($D76&lt;AA$10,$E76&gt;AA$12),$Q76,IF(AND($D76&gt;=AA$10,$D76&lt;=AA$12),$Q76*(AA$13+1-DAY($D76))/AA$13,IF(AND($E76&gt;=AA$10,$E76&lt;=AA$12),$Q76*DAY($E76)/AA$13,0))),2)</f>
        <v>17333.330000000002</v>
      </c>
      <c r="AB76" s="64">
        <f>ROUND(IF(AND($D76&lt;AB$10,$E76&gt;AB$12),$Q76,IF(AND($D76&gt;=AB$10,$D76&lt;=AB$12),$Q76*(AB$13+1-DAY($D76))/AB$13,IF(AND($E76&gt;=AB$10,$E76&lt;=AB$12),$Q76*DAY($E76)/AB$13,0))),2)</f>
        <v>17333.330000000002</v>
      </c>
      <c r="AC76" s="64">
        <f>ROUND(IF(AND($D76&lt;AC$10,$E76&gt;AC$12),$Q76,IF(AND($D76&gt;=AC$10,$D76&lt;=AC$12),$Q76*(AC$13+1-DAY($D76))/AC$13,IF(AND($E76&gt;=AC$10,$E76&lt;=AC$12),$Q76*DAY($E76)/AC$13,0))),2)</f>
        <v>17333.330000000002</v>
      </c>
      <c r="AD76" s="64">
        <f>ROUND(IF(AND($D76&lt;AD$10,$E76&gt;AD$12),$Q76,IF(AND($D76&gt;=AD$10,$D76&lt;=AD$12),$Q76*(AD$13+1-DAY($D76))/AD$13,IF(AND($E76&gt;=AD$10,$E76&lt;=AD$12),$Q76*DAY($E76)/AD$13,0))),2)</f>
        <v>17333.330000000002</v>
      </c>
      <c r="AE76" s="64">
        <f>ROUND(IF(AND($D76&lt;AE$10,$E76&gt;AE$12),$Q76,IF(AND($D76&gt;=AE$10,$D76&lt;=AE$12),$Q76*(AE$13+1-DAY($D76))/AE$13,IF(AND($E76&gt;=AE$10,$E76&lt;=AE$12),$Q76*DAY($E76)/AE$13,0))),2)</f>
        <v>17333.330000000002</v>
      </c>
      <c r="AF76" s="64">
        <f>ROUND(IF(AND($D76&lt;AF$10,$E76&gt;AF$12),$Q76,IF(AND($D76&gt;=AF$10,$D76&lt;=AF$12),$Q76*(AF$13+1-DAY($D76))/AF$13,IF(AND($E76&gt;=AF$10,$E76&lt;=AF$12),$Q76*DAY($E76)/AF$13,0))),2)</f>
        <v>17333.330000000002</v>
      </c>
      <c r="AG76" s="64">
        <f>ROUND(IF(AND($D76&lt;AG$10,$E76&gt;AG$12),$Q76,IF(AND($D76&gt;=AG$10,$D76&lt;=AG$12),$Q76*(AG$13+1-DAY($D76))/AG$13,IF(AND($E76&gt;=AG$10,$E76&lt;=AG$12),$Q76*DAY($E76)/AG$13,0))),2)</f>
        <v>17333.330000000002</v>
      </c>
      <c r="AH76" s="64">
        <f>ROUND(IF(AND($D76&lt;AH$10,$E76&gt;AH$12),$Q76,IF(AND($D76&gt;=AH$10,$D76&lt;=AH$12),$Q76*(AH$13+1-DAY($D76))/AH$13,IF(AND($E76&gt;=AH$10,$E76&lt;=AH$12),$Q76*DAY($E76)/AH$13,0))),2)</f>
        <v>17333.330000000002</v>
      </c>
      <c r="AI76" s="64">
        <f>ROUND(IF(AND($D76&lt;AI$10,$E76&gt;AI$12),$Q76,IF(AND($D76&gt;=AI$10,$D76&lt;=AI$12),$Q76*(AI$13+1-DAY($D76))/AI$13,IF(AND($E76&gt;=AI$10,$E76&lt;=AI$12),$Q76*DAY($E76)/AI$13,0))),2)</f>
        <v>17333.330000000002</v>
      </c>
      <c r="AJ76" s="64">
        <f>ROUND(IF(AND($D76&lt;AJ$10,$E76&gt;AJ$12),$Q76,IF(AND($D76&gt;=AJ$10,$D76&lt;=AJ$12),$Q76*(AJ$13+1-DAY($D76))/AJ$13,IF(AND($E76&gt;=AJ$10,$E76&lt;=AJ$12),$Q76*DAY($E76)/AJ$13,0))),2)</f>
        <v>17333.330000000002</v>
      </c>
      <c r="AK76" s="64">
        <f>ROUND(IF(AND($D76&lt;AK$10,$E76&gt;AK$12),$Q76,IF(AND($D76&gt;=AK$10,$D76&lt;=AK$12),$Q76*(AK$13+1-DAY($D76))/AK$13,IF(AND($E76&gt;=AK$10,$E76&lt;=AK$12),$Q76*DAY($E76)/AK$13,0))),2)</f>
        <v>17333.330000000002</v>
      </c>
      <c r="AL76" s="64">
        <f>ROUND(IF(AND($D76&lt;AL$10,$E76&gt;AL$12),$Q76,IF(AND($D76&gt;=AL$10,$D76&lt;=AL$12),$Q76*(AL$13+1-DAY($D76))/AL$13,IF(AND($E76&gt;=AL$10,$E76&lt;=AL$12),$Q76*DAY($E76)/AL$13,0))),2)</f>
        <v>17333.330000000002</v>
      </c>
      <c r="AM76" s="64">
        <f>ROUND(IF(AND($D76&lt;AM$10,$E76&gt;AM$12),$Q76,IF(AND($D76&gt;=AM$10,$D76&lt;=AM$12),$Q76*(AM$13+1-DAY($D76))/AM$13,IF(AND($E76&gt;=AM$10,$E76&lt;=AM$12),$Q76*DAY($E76)/AM$13,0))),2)</f>
        <v>17333.330000000002</v>
      </c>
      <c r="AN76" s="64">
        <f>ROUND(IF(AND($D76&lt;AN$10,$E76&gt;AN$12),$Q76,IF(AND($D76&gt;=AN$10,$D76&lt;=AN$12),$Q76*(AN$13+1-DAY($D76))/AN$13,IF(AND($E76&gt;=AN$10,$E76&lt;=AN$12),$Q76*DAY($E76)/AN$13,0))),2)</f>
        <v>17333.330000000002</v>
      </c>
      <c r="AO76" s="64">
        <f>ROUND(IF(AND($D76&lt;AO$10,$E76&gt;AO$12),$Q76,IF(AND($D76&gt;=AO$10,$D76&lt;=AO$12),$Q76*(AO$13+1-DAY($D76))/AO$13,IF(AND($E76&gt;=AO$10,$E76&lt;=AO$12),$Q76*DAY($E76)/AO$13,0))),2)</f>
        <v>17333.330000000002</v>
      </c>
      <c r="AP76" s="64">
        <f>ROUND(IF(AND($D76&lt;AP$10,$E76&gt;AP$12),$Q76,IF(AND($D76&gt;=AP$10,$D76&lt;=AP$12),$Q76*(AP$13+1-DAY($D76))/AP$13,IF(AND($E76&gt;=AP$10,$E76&lt;=AP$12),$Q76*DAY($E76)/AP$13,0))),2)</f>
        <v>17333.330000000002</v>
      </c>
      <c r="AQ76" s="64">
        <f>ROUND(IF(AND($D76&lt;AQ$10,$E76&gt;AQ$12),$Q76,IF(AND($D76&gt;=AQ$10,$D76&lt;=AQ$12),$Q76*(AQ$13+1-DAY($D76))/AQ$13,IF(AND($E76&gt;=AQ$10,$E76&lt;=AQ$12),$Q76*DAY($E76)/AQ$13,0))),2)</f>
        <v>17333.330000000002</v>
      </c>
      <c r="AR76" s="64">
        <f>ROUND(IF(AND($D76&lt;AR$10,$E76&gt;AR$12),$Q76,IF(AND($D76&gt;=AR$10,$D76&lt;=AR$12),$Q76*(AR$13+1-DAY($D76))/AR$13,IF(AND($E76&gt;=AR$10,$E76&lt;=AR$12),$Q76*DAY($E76)/AR$13,0))),2)</f>
        <v>17333.330000000002</v>
      </c>
      <c r="AS76" s="64">
        <f>ROUND(IF(AND($D76&lt;AS$10,$E76&gt;AS$12),$Q76,IF(AND($D76&gt;=AS$10,$D76&lt;=AS$12),$Q76*(AS$13+1-DAY($D76))/AS$13,IF(AND($E76&gt;=AS$10,$E76&lt;=AS$12),$Q76*DAY($E76)/AS$13,0))),2)</f>
        <v>17333.330000000002</v>
      </c>
      <c r="AT76" s="64">
        <f>ROUND(IF(AND($D76&lt;AT$10,$E76&gt;AT$12),$Q76,IF(AND($D76&gt;=AT$10,$D76&lt;=AT$12),$Q76*(AT$13+1-DAY($D76))/AT$13,IF(AND($E76&gt;=AT$10,$E76&lt;=AT$12),$Q76*DAY($E76)/AT$13,0))),2)</f>
        <v>17333.330000000002</v>
      </c>
      <c r="AU76" s="64">
        <f>ROUND(IF(AND($D76&lt;AU$10,$E76&gt;AU$12),$Q76,IF(AND($D76&gt;=AU$10,$D76&lt;=AU$12),$Q76*(AU$13+1-DAY($D76))/AU$13,IF(AND($E76&gt;=AU$10,$E76&lt;=AU$12),$Q76*DAY($E76)/AU$13,0))),2)</f>
        <v>17333.330000000002</v>
      </c>
      <c r="AV76" s="64">
        <f>ROUND(IF(AND($D76&lt;AV$10,$E76&gt;AV$12),$Q76,IF(AND($D76&gt;=AV$10,$D76&lt;=AV$12),$Q76*(AV$13+1-DAY($D76))/AV$13,IF(AND($E76&gt;=AV$10,$E76&lt;=AV$12),$Q76*DAY($E76)/AV$13,0))),2)</f>
        <v>17333.330000000002</v>
      </c>
      <c r="AW76" s="64">
        <f>ROUND(IF(AND($D76&lt;AW$10,$E76&gt;AW$12),$Q76,IF(AND($D76&gt;=AW$10,$D76&lt;=AW$12),$Q76*(AW$13+1-DAY($D76))/AW$13,IF(AND($E76&gt;=AW$10,$E76&lt;=AW$12),$Q76*DAY($E76)/AW$13,0))),2)</f>
        <v>17333.330000000002</v>
      </c>
      <c r="AX76" s="64">
        <f>ROUND(IF(AND($D76&lt;AX$10,$E76&gt;AX$12),$Q76,IF(AND($D76&gt;=AX$10,$D76&lt;=AX$12),$Q76*(AX$13+1-DAY($D76))/AX$13,IF(AND($E76&gt;=AX$10,$E76&lt;=AX$12),$Q76*DAY($E76)/AX$13,0))),2)</f>
        <v>17333.330000000002</v>
      </c>
      <c r="AY76" s="64">
        <f>ROUND(IF(AND($D76&lt;AY$10,$E76&gt;AY$12),$Q76,IF(AND($D76&gt;=AY$10,$D76&lt;=AY$12),$Q76*(AY$13+1-DAY($D76))/AY$13,IF(AND($E76&gt;=AY$10,$E76&lt;=AY$12),$Q76*DAY($E76)/AY$13,0))),2)</f>
        <v>17333.330000000002</v>
      </c>
      <c r="AZ76" s="64">
        <f>ROUND(IF(AND($D76&lt;AZ$10,$E76&gt;AZ$12),$Q76,IF(AND($D76&gt;=AZ$10,$D76&lt;=AZ$12),$Q76*(AZ$13+1-DAY($D76))/AZ$13,IF(AND($E76&gt;=AZ$10,$E76&lt;=AZ$12),$Q76*DAY($E76)/AZ$13,0))),2)</f>
        <v>17333.330000000002</v>
      </c>
      <c r="BA76" s="64">
        <f>ROUND(IF(AND($D76&lt;BA$10,$E76&gt;BA$12),$Q76,IF(AND($D76&gt;=BA$10,$D76&lt;=BA$12),$Q76*(BA$13+1-DAY($D76))/BA$13,IF(AND($E76&gt;=BA$10,$E76&lt;=BA$12),$Q76*DAY($E76)/BA$13,0))),2)</f>
        <v>17333.330000000002</v>
      </c>
      <c r="BB76" s="64">
        <f>ROUND(IF(AND($D76&lt;BB$10,$E76&gt;BB$12),$Q76,IF(AND($D76&gt;=BB$10,$D76&lt;=BB$12),$Q76*(BB$13+1-DAY($D76))/BB$13,IF(AND($E76&gt;=BB$10,$E76&lt;=BB$12),$Q76*DAY($E76)/BB$13,0))),2)</f>
        <v>17333.330000000002</v>
      </c>
      <c r="BC76" s="108"/>
      <c r="BD76" s="64">
        <f t="shared" si="113"/>
        <v>0</v>
      </c>
      <c r="BE76" s="64">
        <f t="shared" si="113"/>
        <v>577.78</v>
      </c>
      <c r="BF76" s="64">
        <f t="shared" si="113"/>
        <v>51999.990000000005</v>
      </c>
      <c r="BG76" s="64">
        <f t="shared" si="113"/>
        <v>51999.990000000005</v>
      </c>
      <c r="BH76" s="64">
        <f t="shared" si="113"/>
        <v>51999.990000000005</v>
      </c>
      <c r="BI76" s="64">
        <f t="shared" si="113"/>
        <v>51999.990000000005</v>
      </c>
      <c r="BJ76" s="64">
        <f t="shared" si="113"/>
        <v>51999.990000000005</v>
      </c>
      <c r="BK76" s="64">
        <f t="shared" si="113"/>
        <v>51999.990000000005</v>
      </c>
      <c r="BL76" s="64">
        <f t="shared" si="113"/>
        <v>51999.990000000005</v>
      </c>
      <c r="BM76" s="64">
        <f t="shared" si="113"/>
        <v>51999.990000000005</v>
      </c>
      <c r="BN76" s="64">
        <f t="shared" si="113"/>
        <v>51999.990000000005</v>
      </c>
      <c r="BO76" s="64">
        <f t="shared" si="113"/>
        <v>51999.990000000005</v>
      </c>
      <c r="BP76" s="65"/>
      <c r="BQ76" s="79">
        <f t="shared" si="34"/>
        <v>0</v>
      </c>
      <c r="BR76" s="79">
        <f t="shared" si="35"/>
        <v>0</v>
      </c>
      <c r="BS76" s="79">
        <f t="shared" si="36"/>
        <v>0</v>
      </c>
      <c r="BT76" s="79">
        <f t="shared" si="37"/>
        <v>0</v>
      </c>
      <c r="BU76" s="79">
        <f t="shared" si="38"/>
        <v>0</v>
      </c>
      <c r="BV76" s="79">
        <f t="shared" si="39"/>
        <v>3.3333467948743832E-2</v>
      </c>
      <c r="BW76" s="79">
        <f t="shared" si="40"/>
        <v>1</v>
      </c>
      <c r="BX76" s="79">
        <f t="shared" si="41"/>
        <v>1</v>
      </c>
      <c r="BY76" s="79">
        <f t="shared" si="42"/>
        <v>1</v>
      </c>
      <c r="BZ76" s="79">
        <f t="shared" si="43"/>
        <v>1</v>
      </c>
      <c r="CA76" s="79">
        <f t="shared" si="44"/>
        <v>1</v>
      </c>
      <c r="CB76" s="79">
        <f t="shared" si="45"/>
        <v>1</v>
      </c>
      <c r="CC76" s="79">
        <f t="shared" si="46"/>
        <v>1</v>
      </c>
      <c r="CD76" s="79">
        <f t="shared" si="47"/>
        <v>1</v>
      </c>
      <c r="CE76" s="79">
        <f t="shared" si="48"/>
        <v>1</v>
      </c>
      <c r="CF76" s="79">
        <f t="shared" si="49"/>
        <v>1</v>
      </c>
      <c r="CG76" s="79">
        <f t="shared" si="50"/>
        <v>1</v>
      </c>
      <c r="CH76" s="79">
        <f t="shared" si="51"/>
        <v>1</v>
      </c>
      <c r="CI76" s="79">
        <f t="shared" si="52"/>
        <v>1</v>
      </c>
      <c r="CJ76" s="79">
        <f t="shared" si="53"/>
        <v>1</v>
      </c>
      <c r="CK76" s="79">
        <f t="shared" si="54"/>
        <v>1</v>
      </c>
      <c r="CL76" s="79">
        <f t="shared" si="55"/>
        <v>1</v>
      </c>
      <c r="CM76" s="79">
        <f t="shared" si="56"/>
        <v>1</v>
      </c>
      <c r="CN76" s="79">
        <f t="shared" si="57"/>
        <v>1</v>
      </c>
      <c r="CO76" s="79">
        <f t="shared" si="58"/>
        <v>1</v>
      </c>
      <c r="CP76" s="79">
        <f t="shared" si="59"/>
        <v>1</v>
      </c>
      <c r="CQ76" s="79">
        <f t="shared" si="60"/>
        <v>1</v>
      </c>
      <c r="CR76" s="79">
        <f t="shared" si="61"/>
        <v>1</v>
      </c>
      <c r="CS76" s="79">
        <f t="shared" si="62"/>
        <v>1</v>
      </c>
      <c r="CT76" s="79">
        <f t="shared" si="63"/>
        <v>1</v>
      </c>
      <c r="CU76" s="79">
        <f t="shared" si="64"/>
        <v>1</v>
      </c>
      <c r="CV76" s="79">
        <f t="shared" si="65"/>
        <v>1</v>
      </c>
      <c r="CW76" s="79">
        <f t="shared" si="66"/>
        <v>1</v>
      </c>
      <c r="CX76" s="79">
        <f t="shared" si="67"/>
        <v>1</v>
      </c>
      <c r="CY76" s="79">
        <f t="shared" si="68"/>
        <v>1</v>
      </c>
      <c r="CZ76" s="79">
        <f t="shared" si="69"/>
        <v>1</v>
      </c>
      <c r="DB76" s="83">
        <f t="shared" si="70"/>
        <v>0</v>
      </c>
      <c r="DC76" s="83">
        <f t="shared" si="71"/>
        <v>3.3333467948743832E-2</v>
      </c>
      <c r="DD76" s="83">
        <f t="shared" si="72"/>
        <v>1</v>
      </c>
      <c r="DE76" s="83">
        <f t="shared" si="73"/>
        <v>1</v>
      </c>
      <c r="DF76" s="83">
        <f t="shared" si="74"/>
        <v>1</v>
      </c>
      <c r="DG76" s="83">
        <f t="shared" si="75"/>
        <v>1</v>
      </c>
      <c r="DH76" s="83">
        <f t="shared" si="76"/>
        <v>1</v>
      </c>
      <c r="DI76" s="83">
        <f t="shared" si="77"/>
        <v>1</v>
      </c>
      <c r="DJ76" s="83">
        <f t="shared" si="78"/>
        <v>1</v>
      </c>
      <c r="DK76" s="83">
        <f t="shared" si="79"/>
        <v>1</v>
      </c>
      <c r="DL76" s="83">
        <f t="shared" si="80"/>
        <v>1</v>
      </c>
      <c r="DM76" s="83">
        <f t="shared" si="81"/>
        <v>1</v>
      </c>
      <c r="DO76" s="83">
        <f t="shared" si="111"/>
        <v>0</v>
      </c>
      <c r="DP76" s="83">
        <f t="shared" si="20"/>
        <v>1</v>
      </c>
      <c r="DQ76" s="83">
        <f t="shared" si="21"/>
        <v>1</v>
      </c>
      <c r="DR76" s="83">
        <f t="shared" si="22"/>
        <v>1</v>
      </c>
      <c r="DS76" s="83">
        <f t="shared" si="23"/>
        <v>1</v>
      </c>
      <c r="DT76" s="83">
        <f t="shared" si="24"/>
        <v>1</v>
      </c>
      <c r="DU76" s="83">
        <f t="shared" si="25"/>
        <v>1</v>
      </c>
      <c r="DV76" s="83">
        <f t="shared" si="26"/>
        <v>1</v>
      </c>
      <c r="DW76" s="83">
        <f t="shared" si="27"/>
        <v>1</v>
      </c>
      <c r="DX76" s="83">
        <f t="shared" si="28"/>
        <v>1</v>
      </c>
      <c r="DY76" s="83">
        <f t="shared" si="29"/>
        <v>1</v>
      </c>
      <c r="DZ76" s="83">
        <f t="shared" si="30"/>
        <v>1</v>
      </c>
      <c r="EB76" s="115"/>
      <c r="EC76" s="36">
        <f t="shared" si="82"/>
        <v>1</v>
      </c>
      <c r="ED76" s="36">
        <f t="shared" si="95"/>
        <v>0</v>
      </c>
      <c r="EE76" s="36">
        <f t="shared" si="96"/>
        <v>0</v>
      </c>
      <c r="EF76" s="36">
        <f t="shared" si="97"/>
        <v>0</v>
      </c>
      <c r="EG76" s="36">
        <f t="shared" si="98"/>
        <v>0</v>
      </c>
      <c r="EH76" s="36">
        <f t="shared" si="99"/>
        <v>0</v>
      </c>
      <c r="EI76" s="36">
        <f t="shared" si="100"/>
        <v>0</v>
      </c>
      <c r="EJ76" s="36">
        <f t="shared" si="101"/>
        <v>0</v>
      </c>
      <c r="EK76" s="36">
        <f t="shared" si="102"/>
        <v>0</v>
      </c>
      <c r="EL76" s="36">
        <f t="shared" si="103"/>
        <v>0</v>
      </c>
      <c r="EM76" s="36">
        <f t="shared" si="104"/>
        <v>0</v>
      </c>
      <c r="EO76" s="115"/>
      <c r="EP76" s="36">
        <f t="shared" si="83"/>
        <v>1</v>
      </c>
      <c r="EQ76" s="36">
        <f t="shared" si="84"/>
        <v>0</v>
      </c>
      <c r="ER76" s="36">
        <f t="shared" si="85"/>
        <v>0</v>
      </c>
      <c r="ES76" s="36">
        <f t="shared" si="86"/>
        <v>0</v>
      </c>
      <c r="ET76" s="36">
        <f t="shared" si="87"/>
        <v>0</v>
      </c>
      <c r="EU76" s="36">
        <f t="shared" si="88"/>
        <v>0</v>
      </c>
      <c r="EV76" s="36">
        <f t="shared" si="89"/>
        <v>0</v>
      </c>
      <c r="EW76" s="36">
        <f t="shared" si="90"/>
        <v>0</v>
      </c>
      <c r="EX76" s="36">
        <f t="shared" si="91"/>
        <v>0</v>
      </c>
      <c r="EY76" s="36">
        <f t="shared" si="92"/>
        <v>0</v>
      </c>
      <c r="EZ76" s="36">
        <f t="shared" si="93"/>
        <v>0</v>
      </c>
    </row>
    <row r="77" spans="1:156" s="36" customFormat="1" ht="16" x14ac:dyDescent="0.2">
      <c r="A77" s="50"/>
      <c r="B77" s="56" t="s">
        <v>17</v>
      </c>
      <c r="C77" s="49" t="s">
        <v>94</v>
      </c>
      <c r="D77" s="57">
        <v>45838</v>
      </c>
      <c r="E77" s="57">
        <v>51500</v>
      </c>
      <c r="F77" s="58">
        <v>115000</v>
      </c>
      <c r="G77" s="56" t="s">
        <v>96</v>
      </c>
      <c r="H77" s="59">
        <v>40197</v>
      </c>
      <c r="I77" s="59" t="s">
        <v>15</v>
      </c>
      <c r="J77" s="60">
        <v>0.2</v>
      </c>
      <c r="K77" s="60">
        <v>0.1</v>
      </c>
      <c r="L77" s="61"/>
      <c r="M77" s="62">
        <f t="shared" si="107"/>
        <v>1</v>
      </c>
      <c r="N77" s="63">
        <f t="shared" si="108"/>
        <v>9583.3333333333339</v>
      </c>
      <c r="O77" s="63">
        <f t="shared" si="109"/>
        <v>958.33333333333348</v>
      </c>
      <c r="P77" s="63">
        <f t="shared" si="110"/>
        <v>1916.666666666667</v>
      </c>
      <c r="Q77" s="63">
        <f t="shared" si="33"/>
        <v>12458.33</v>
      </c>
      <c r="R77" s="111"/>
      <c r="S77" s="64">
        <f>ROUND(IF(AND($D77&lt;S$10,$E77&gt;S$12),$Q77,IF(AND($D77&gt;=S$10,$D77&lt;=S$12),$Q77*(S$13+1-DAY($D77))/S$13,IF(AND($E77&gt;=S$10,$E77&lt;=S$12),$Q77*DAY($E77)/S$13,0))),2)</f>
        <v>0</v>
      </c>
      <c r="T77" s="64">
        <f>ROUND(IF(AND($D77&lt;T$10,$E77&gt;T$12),$Q77,IF(AND($D77&gt;=T$10,$D77&lt;=T$12),$Q77*(T$13+1-DAY($D77))/T$13,IF(AND($E77&gt;=T$10,$E77&lt;=T$12),$Q77*DAY($E77)/T$13,0))),2)</f>
        <v>0</v>
      </c>
      <c r="U77" s="64">
        <f>ROUND(IF(AND($D77&lt;U$10,$E77&gt;U$12),$Q77,IF(AND($D77&gt;=U$10,$D77&lt;=U$12),$Q77*(U$13+1-DAY($D77))/U$13,IF(AND($E77&gt;=U$10,$E77&lt;=U$12),$Q77*DAY($E77)/U$13,0))),2)</f>
        <v>0</v>
      </c>
      <c r="V77" s="64">
        <f>ROUND(IF(AND($D77&lt;V$10,$E77&gt;V$12),$Q77,IF(AND($D77&gt;=V$10,$D77&lt;=V$12),$Q77*(V$13+1-DAY($D77))/V$13,IF(AND($E77&gt;=V$10,$E77&lt;=V$12),$Q77*DAY($E77)/V$13,0))),2)</f>
        <v>0</v>
      </c>
      <c r="W77" s="64">
        <f>ROUND(IF(AND($D77&lt;W$10,$E77&gt;W$12),$Q77,IF(AND($D77&gt;=W$10,$D77&lt;=W$12),$Q77*(W$13+1-DAY($D77))/W$13,IF(AND($E77&gt;=W$10,$E77&lt;=W$12),$Q77*DAY($E77)/W$13,0))),2)</f>
        <v>0</v>
      </c>
      <c r="X77" s="64">
        <f>ROUND(IF(AND($D77&lt;X$10,$E77&gt;X$12),$Q77,IF(AND($D77&gt;=X$10,$D77&lt;=X$12),$Q77*(X$13+1-DAY($D77))/X$13,IF(AND($E77&gt;=X$10,$E77&lt;=X$12),$Q77*DAY($E77)/X$13,0))),2)</f>
        <v>415.28</v>
      </c>
      <c r="Y77" s="64">
        <f>ROUND(IF(AND($D77&lt;Y$10,$E77&gt;Y$12),$Q77,IF(AND($D77&gt;=Y$10,$D77&lt;=Y$12),$Q77*(Y$13+1-DAY($D77))/Y$13,IF(AND($E77&gt;=Y$10,$E77&lt;=Y$12),$Q77*DAY($E77)/Y$13,0))),2)</f>
        <v>12458.33</v>
      </c>
      <c r="Z77" s="64">
        <f>ROUND(IF(AND($D77&lt;Z$10,$E77&gt;Z$12),$Q77,IF(AND($D77&gt;=Z$10,$D77&lt;=Z$12),$Q77*(Z$13+1-DAY($D77))/Z$13,IF(AND($E77&gt;=Z$10,$E77&lt;=Z$12),$Q77*DAY($E77)/Z$13,0))),2)</f>
        <v>12458.33</v>
      </c>
      <c r="AA77" s="64">
        <f>ROUND(IF(AND($D77&lt;AA$10,$E77&gt;AA$12),$Q77,IF(AND($D77&gt;=AA$10,$D77&lt;=AA$12),$Q77*(AA$13+1-DAY($D77))/AA$13,IF(AND($E77&gt;=AA$10,$E77&lt;=AA$12),$Q77*DAY($E77)/AA$13,0))),2)</f>
        <v>12458.33</v>
      </c>
      <c r="AB77" s="64">
        <f>ROUND(IF(AND($D77&lt;AB$10,$E77&gt;AB$12),$Q77,IF(AND($D77&gt;=AB$10,$D77&lt;=AB$12),$Q77*(AB$13+1-DAY($D77))/AB$13,IF(AND($E77&gt;=AB$10,$E77&lt;=AB$12),$Q77*DAY($E77)/AB$13,0))),2)</f>
        <v>12458.33</v>
      </c>
      <c r="AC77" s="64">
        <f>ROUND(IF(AND($D77&lt;AC$10,$E77&gt;AC$12),$Q77,IF(AND($D77&gt;=AC$10,$D77&lt;=AC$12),$Q77*(AC$13+1-DAY($D77))/AC$13,IF(AND($E77&gt;=AC$10,$E77&lt;=AC$12),$Q77*DAY($E77)/AC$13,0))),2)</f>
        <v>12458.33</v>
      </c>
      <c r="AD77" s="64">
        <f>ROUND(IF(AND($D77&lt;AD$10,$E77&gt;AD$12),$Q77,IF(AND($D77&gt;=AD$10,$D77&lt;=AD$12),$Q77*(AD$13+1-DAY($D77))/AD$13,IF(AND($E77&gt;=AD$10,$E77&lt;=AD$12),$Q77*DAY($E77)/AD$13,0))),2)</f>
        <v>12458.33</v>
      </c>
      <c r="AE77" s="64">
        <f>ROUND(IF(AND($D77&lt;AE$10,$E77&gt;AE$12),$Q77,IF(AND($D77&gt;=AE$10,$D77&lt;=AE$12),$Q77*(AE$13+1-DAY($D77))/AE$13,IF(AND($E77&gt;=AE$10,$E77&lt;=AE$12),$Q77*DAY($E77)/AE$13,0))),2)</f>
        <v>12458.33</v>
      </c>
      <c r="AF77" s="64">
        <f>ROUND(IF(AND($D77&lt;AF$10,$E77&gt;AF$12),$Q77,IF(AND($D77&gt;=AF$10,$D77&lt;=AF$12),$Q77*(AF$13+1-DAY($D77))/AF$13,IF(AND($E77&gt;=AF$10,$E77&lt;=AF$12),$Q77*DAY($E77)/AF$13,0))),2)</f>
        <v>12458.33</v>
      </c>
      <c r="AG77" s="64">
        <f>ROUND(IF(AND($D77&lt;AG$10,$E77&gt;AG$12),$Q77,IF(AND($D77&gt;=AG$10,$D77&lt;=AG$12),$Q77*(AG$13+1-DAY($D77))/AG$13,IF(AND($E77&gt;=AG$10,$E77&lt;=AG$12),$Q77*DAY($E77)/AG$13,0))),2)</f>
        <v>12458.33</v>
      </c>
      <c r="AH77" s="64">
        <f>ROUND(IF(AND($D77&lt;AH$10,$E77&gt;AH$12),$Q77,IF(AND($D77&gt;=AH$10,$D77&lt;=AH$12),$Q77*(AH$13+1-DAY($D77))/AH$13,IF(AND($E77&gt;=AH$10,$E77&lt;=AH$12),$Q77*DAY($E77)/AH$13,0))),2)</f>
        <v>12458.33</v>
      </c>
      <c r="AI77" s="64">
        <f>ROUND(IF(AND($D77&lt;AI$10,$E77&gt;AI$12),$Q77,IF(AND($D77&gt;=AI$10,$D77&lt;=AI$12),$Q77*(AI$13+1-DAY($D77))/AI$13,IF(AND($E77&gt;=AI$10,$E77&lt;=AI$12),$Q77*DAY($E77)/AI$13,0))),2)</f>
        <v>12458.33</v>
      </c>
      <c r="AJ77" s="64">
        <f>ROUND(IF(AND($D77&lt;AJ$10,$E77&gt;AJ$12),$Q77,IF(AND($D77&gt;=AJ$10,$D77&lt;=AJ$12),$Q77*(AJ$13+1-DAY($D77))/AJ$13,IF(AND($E77&gt;=AJ$10,$E77&lt;=AJ$12),$Q77*DAY($E77)/AJ$13,0))),2)</f>
        <v>12458.33</v>
      </c>
      <c r="AK77" s="64">
        <f>ROUND(IF(AND($D77&lt;AK$10,$E77&gt;AK$12),$Q77,IF(AND($D77&gt;=AK$10,$D77&lt;=AK$12),$Q77*(AK$13+1-DAY($D77))/AK$13,IF(AND($E77&gt;=AK$10,$E77&lt;=AK$12),$Q77*DAY($E77)/AK$13,0))),2)</f>
        <v>12458.33</v>
      </c>
      <c r="AL77" s="64">
        <f>ROUND(IF(AND($D77&lt;AL$10,$E77&gt;AL$12),$Q77,IF(AND($D77&gt;=AL$10,$D77&lt;=AL$12),$Q77*(AL$13+1-DAY($D77))/AL$13,IF(AND($E77&gt;=AL$10,$E77&lt;=AL$12),$Q77*DAY($E77)/AL$13,0))),2)</f>
        <v>12458.33</v>
      </c>
      <c r="AM77" s="64">
        <f>ROUND(IF(AND($D77&lt;AM$10,$E77&gt;AM$12),$Q77,IF(AND($D77&gt;=AM$10,$D77&lt;=AM$12),$Q77*(AM$13+1-DAY($D77))/AM$13,IF(AND($E77&gt;=AM$10,$E77&lt;=AM$12),$Q77*DAY($E77)/AM$13,0))),2)</f>
        <v>12458.33</v>
      </c>
      <c r="AN77" s="64">
        <f>ROUND(IF(AND($D77&lt;AN$10,$E77&gt;AN$12),$Q77,IF(AND($D77&gt;=AN$10,$D77&lt;=AN$12),$Q77*(AN$13+1-DAY($D77))/AN$13,IF(AND($E77&gt;=AN$10,$E77&lt;=AN$12),$Q77*DAY($E77)/AN$13,0))),2)</f>
        <v>12458.33</v>
      </c>
      <c r="AO77" s="64">
        <f>ROUND(IF(AND($D77&lt;AO$10,$E77&gt;AO$12),$Q77,IF(AND($D77&gt;=AO$10,$D77&lt;=AO$12),$Q77*(AO$13+1-DAY($D77))/AO$13,IF(AND($E77&gt;=AO$10,$E77&lt;=AO$12),$Q77*DAY($E77)/AO$13,0))),2)</f>
        <v>12458.33</v>
      </c>
      <c r="AP77" s="64">
        <f>ROUND(IF(AND($D77&lt;AP$10,$E77&gt;AP$12),$Q77,IF(AND($D77&gt;=AP$10,$D77&lt;=AP$12),$Q77*(AP$13+1-DAY($D77))/AP$13,IF(AND($E77&gt;=AP$10,$E77&lt;=AP$12),$Q77*DAY($E77)/AP$13,0))),2)</f>
        <v>12458.33</v>
      </c>
      <c r="AQ77" s="64">
        <f>ROUND(IF(AND($D77&lt;AQ$10,$E77&gt;AQ$12),$Q77,IF(AND($D77&gt;=AQ$10,$D77&lt;=AQ$12),$Q77*(AQ$13+1-DAY($D77))/AQ$13,IF(AND($E77&gt;=AQ$10,$E77&lt;=AQ$12),$Q77*DAY($E77)/AQ$13,0))),2)</f>
        <v>12458.33</v>
      </c>
      <c r="AR77" s="64">
        <f>ROUND(IF(AND($D77&lt;AR$10,$E77&gt;AR$12),$Q77,IF(AND($D77&gt;=AR$10,$D77&lt;=AR$12),$Q77*(AR$13+1-DAY($D77))/AR$13,IF(AND($E77&gt;=AR$10,$E77&lt;=AR$12),$Q77*DAY($E77)/AR$13,0))),2)</f>
        <v>12458.33</v>
      </c>
      <c r="AS77" s="64">
        <f>ROUND(IF(AND($D77&lt;AS$10,$E77&gt;AS$12),$Q77,IF(AND($D77&gt;=AS$10,$D77&lt;=AS$12),$Q77*(AS$13+1-DAY($D77))/AS$13,IF(AND($E77&gt;=AS$10,$E77&lt;=AS$12),$Q77*DAY($E77)/AS$13,0))),2)</f>
        <v>12458.33</v>
      </c>
      <c r="AT77" s="64">
        <f>ROUND(IF(AND($D77&lt;AT$10,$E77&gt;AT$12),$Q77,IF(AND($D77&gt;=AT$10,$D77&lt;=AT$12),$Q77*(AT$13+1-DAY($D77))/AT$13,IF(AND($E77&gt;=AT$10,$E77&lt;=AT$12),$Q77*DAY($E77)/AT$13,0))),2)</f>
        <v>12458.33</v>
      </c>
      <c r="AU77" s="64">
        <f>ROUND(IF(AND($D77&lt;AU$10,$E77&gt;AU$12),$Q77,IF(AND($D77&gt;=AU$10,$D77&lt;=AU$12),$Q77*(AU$13+1-DAY($D77))/AU$13,IF(AND($E77&gt;=AU$10,$E77&lt;=AU$12),$Q77*DAY($E77)/AU$13,0))),2)</f>
        <v>12458.33</v>
      </c>
      <c r="AV77" s="64">
        <f>ROUND(IF(AND($D77&lt;AV$10,$E77&gt;AV$12),$Q77,IF(AND($D77&gt;=AV$10,$D77&lt;=AV$12),$Q77*(AV$13+1-DAY($D77))/AV$13,IF(AND($E77&gt;=AV$10,$E77&lt;=AV$12),$Q77*DAY($E77)/AV$13,0))),2)</f>
        <v>12458.33</v>
      </c>
      <c r="AW77" s="64">
        <f>ROUND(IF(AND($D77&lt;AW$10,$E77&gt;AW$12),$Q77,IF(AND($D77&gt;=AW$10,$D77&lt;=AW$12),$Q77*(AW$13+1-DAY($D77))/AW$13,IF(AND($E77&gt;=AW$10,$E77&lt;=AW$12),$Q77*DAY($E77)/AW$13,0))),2)</f>
        <v>12458.33</v>
      </c>
      <c r="AX77" s="64">
        <f>ROUND(IF(AND($D77&lt;AX$10,$E77&gt;AX$12),$Q77,IF(AND($D77&gt;=AX$10,$D77&lt;=AX$12),$Q77*(AX$13+1-DAY($D77))/AX$13,IF(AND($E77&gt;=AX$10,$E77&lt;=AX$12),$Q77*DAY($E77)/AX$13,0))),2)</f>
        <v>12458.33</v>
      </c>
      <c r="AY77" s="64">
        <f>ROUND(IF(AND($D77&lt;AY$10,$E77&gt;AY$12),$Q77,IF(AND($D77&gt;=AY$10,$D77&lt;=AY$12),$Q77*(AY$13+1-DAY($D77))/AY$13,IF(AND($E77&gt;=AY$10,$E77&lt;=AY$12),$Q77*DAY($E77)/AY$13,0))),2)</f>
        <v>12458.33</v>
      </c>
      <c r="AZ77" s="64">
        <f>ROUND(IF(AND($D77&lt;AZ$10,$E77&gt;AZ$12),$Q77,IF(AND($D77&gt;=AZ$10,$D77&lt;=AZ$12),$Q77*(AZ$13+1-DAY($D77))/AZ$13,IF(AND($E77&gt;=AZ$10,$E77&lt;=AZ$12),$Q77*DAY($E77)/AZ$13,0))),2)</f>
        <v>12458.33</v>
      </c>
      <c r="BA77" s="64">
        <f>ROUND(IF(AND($D77&lt;BA$10,$E77&gt;BA$12),$Q77,IF(AND($D77&gt;=BA$10,$D77&lt;=BA$12),$Q77*(BA$13+1-DAY($D77))/BA$13,IF(AND($E77&gt;=BA$10,$E77&lt;=BA$12),$Q77*DAY($E77)/BA$13,0))),2)</f>
        <v>12458.33</v>
      </c>
      <c r="BB77" s="64">
        <f>ROUND(IF(AND($D77&lt;BB$10,$E77&gt;BB$12),$Q77,IF(AND($D77&gt;=BB$10,$D77&lt;=BB$12),$Q77*(BB$13+1-DAY($D77))/BB$13,IF(AND($E77&gt;=BB$10,$E77&lt;=BB$12),$Q77*DAY($E77)/BB$13,0))),2)</f>
        <v>12458.33</v>
      </c>
      <c r="BC77" s="108"/>
      <c r="BD77" s="64">
        <f t="shared" ref="BD77:BO86" si="114">SUMIFS($S77:$BB77,$S$14:$BB$14,BD$14,$S$15:$BB$15,BD$15)</f>
        <v>0</v>
      </c>
      <c r="BE77" s="64">
        <f t="shared" si="114"/>
        <v>415.28</v>
      </c>
      <c r="BF77" s="64">
        <f t="shared" si="114"/>
        <v>37374.99</v>
      </c>
      <c r="BG77" s="64">
        <f t="shared" si="114"/>
        <v>37374.99</v>
      </c>
      <c r="BH77" s="64">
        <f t="shared" si="114"/>
        <v>37374.99</v>
      </c>
      <c r="BI77" s="64">
        <f t="shared" si="114"/>
        <v>37374.99</v>
      </c>
      <c r="BJ77" s="64">
        <f t="shared" si="114"/>
        <v>37374.99</v>
      </c>
      <c r="BK77" s="64">
        <f t="shared" si="114"/>
        <v>37374.99</v>
      </c>
      <c r="BL77" s="64">
        <f t="shared" si="114"/>
        <v>37374.99</v>
      </c>
      <c r="BM77" s="64">
        <f t="shared" si="114"/>
        <v>37374.99</v>
      </c>
      <c r="BN77" s="64">
        <f t="shared" si="114"/>
        <v>37374.99</v>
      </c>
      <c r="BO77" s="64">
        <f t="shared" si="114"/>
        <v>37374.99</v>
      </c>
      <c r="BP77" s="65"/>
      <c r="BQ77" s="79">
        <f t="shared" si="34"/>
        <v>0</v>
      </c>
      <c r="BR77" s="79">
        <f t="shared" si="35"/>
        <v>0</v>
      </c>
      <c r="BS77" s="79">
        <f t="shared" si="36"/>
        <v>0</v>
      </c>
      <c r="BT77" s="79">
        <f t="shared" si="37"/>
        <v>0</v>
      </c>
      <c r="BU77" s="79">
        <f t="shared" si="38"/>
        <v>0</v>
      </c>
      <c r="BV77" s="79">
        <f t="shared" si="39"/>
        <v>3.3333520624353345E-2</v>
      </c>
      <c r="BW77" s="79">
        <f t="shared" si="40"/>
        <v>1</v>
      </c>
      <c r="BX77" s="79">
        <f t="shared" si="41"/>
        <v>1</v>
      </c>
      <c r="BY77" s="79">
        <f t="shared" si="42"/>
        <v>1</v>
      </c>
      <c r="BZ77" s="79">
        <f t="shared" si="43"/>
        <v>1</v>
      </c>
      <c r="CA77" s="79">
        <f t="shared" si="44"/>
        <v>1</v>
      </c>
      <c r="CB77" s="79">
        <f t="shared" si="45"/>
        <v>1</v>
      </c>
      <c r="CC77" s="79">
        <f t="shared" si="46"/>
        <v>1</v>
      </c>
      <c r="CD77" s="79">
        <f t="shared" si="47"/>
        <v>1</v>
      </c>
      <c r="CE77" s="79">
        <f t="shared" si="48"/>
        <v>1</v>
      </c>
      <c r="CF77" s="79">
        <f t="shared" si="49"/>
        <v>1</v>
      </c>
      <c r="CG77" s="79">
        <f t="shared" si="50"/>
        <v>1</v>
      </c>
      <c r="CH77" s="79">
        <f t="shared" si="51"/>
        <v>1</v>
      </c>
      <c r="CI77" s="79">
        <f t="shared" si="52"/>
        <v>1</v>
      </c>
      <c r="CJ77" s="79">
        <f t="shared" si="53"/>
        <v>1</v>
      </c>
      <c r="CK77" s="79">
        <f t="shared" si="54"/>
        <v>1</v>
      </c>
      <c r="CL77" s="79">
        <f t="shared" si="55"/>
        <v>1</v>
      </c>
      <c r="CM77" s="79">
        <f t="shared" si="56"/>
        <v>1</v>
      </c>
      <c r="CN77" s="79">
        <f t="shared" si="57"/>
        <v>1</v>
      </c>
      <c r="CO77" s="79">
        <f t="shared" si="58"/>
        <v>1</v>
      </c>
      <c r="CP77" s="79">
        <f t="shared" si="59"/>
        <v>1</v>
      </c>
      <c r="CQ77" s="79">
        <f t="shared" si="60"/>
        <v>1</v>
      </c>
      <c r="CR77" s="79">
        <f t="shared" si="61"/>
        <v>1</v>
      </c>
      <c r="CS77" s="79">
        <f t="shared" si="62"/>
        <v>1</v>
      </c>
      <c r="CT77" s="79">
        <f t="shared" si="63"/>
        <v>1</v>
      </c>
      <c r="CU77" s="79">
        <f t="shared" si="64"/>
        <v>1</v>
      </c>
      <c r="CV77" s="79">
        <f t="shared" si="65"/>
        <v>1</v>
      </c>
      <c r="CW77" s="79">
        <f t="shared" si="66"/>
        <v>1</v>
      </c>
      <c r="CX77" s="79">
        <f t="shared" si="67"/>
        <v>1</v>
      </c>
      <c r="CY77" s="79">
        <f t="shared" si="68"/>
        <v>1</v>
      </c>
      <c r="CZ77" s="79">
        <f t="shared" si="69"/>
        <v>1</v>
      </c>
      <c r="DB77" s="83">
        <f t="shared" si="70"/>
        <v>0</v>
      </c>
      <c r="DC77" s="83">
        <f t="shared" si="71"/>
        <v>3.3333520624353345E-2</v>
      </c>
      <c r="DD77" s="83">
        <f t="shared" si="72"/>
        <v>1</v>
      </c>
      <c r="DE77" s="83">
        <f t="shared" si="73"/>
        <v>1</v>
      </c>
      <c r="DF77" s="83">
        <f t="shared" si="74"/>
        <v>1</v>
      </c>
      <c r="DG77" s="83">
        <f t="shared" si="75"/>
        <v>1</v>
      </c>
      <c r="DH77" s="83">
        <f t="shared" si="76"/>
        <v>1</v>
      </c>
      <c r="DI77" s="83">
        <f t="shared" si="77"/>
        <v>1</v>
      </c>
      <c r="DJ77" s="83">
        <f t="shared" si="78"/>
        <v>1</v>
      </c>
      <c r="DK77" s="83">
        <f t="shared" si="79"/>
        <v>1</v>
      </c>
      <c r="DL77" s="83">
        <f t="shared" si="80"/>
        <v>1</v>
      </c>
      <c r="DM77" s="83">
        <f t="shared" si="81"/>
        <v>1</v>
      </c>
      <c r="DO77" s="83">
        <f t="shared" si="111"/>
        <v>0</v>
      </c>
      <c r="DP77" s="83">
        <f t="shared" si="20"/>
        <v>1</v>
      </c>
      <c r="DQ77" s="83">
        <f t="shared" si="21"/>
        <v>1</v>
      </c>
      <c r="DR77" s="83">
        <f t="shared" si="22"/>
        <v>1</v>
      </c>
      <c r="DS77" s="83">
        <f t="shared" si="23"/>
        <v>1</v>
      </c>
      <c r="DT77" s="83">
        <f t="shared" si="24"/>
        <v>1</v>
      </c>
      <c r="DU77" s="83">
        <f t="shared" si="25"/>
        <v>1</v>
      </c>
      <c r="DV77" s="83">
        <f t="shared" si="26"/>
        <v>1</v>
      </c>
      <c r="DW77" s="83">
        <f t="shared" si="27"/>
        <v>1</v>
      </c>
      <c r="DX77" s="83">
        <f t="shared" si="28"/>
        <v>1</v>
      </c>
      <c r="DY77" s="83">
        <f t="shared" si="29"/>
        <v>1</v>
      </c>
      <c r="DZ77" s="83">
        <f t="shared" si="30"/>
        <v>1</v>
      </c>
      <c r="EB77" s="115"/>
      <c r="EC77" s="36">
        <f t="shared" si="82"/>
        <v>1</v>
      </c>
      <c r="ED77" s="36">
        <f t="shared" si="95"/>
        <v>0</v>
      </c>
      <c r="EE77" s="36">
        <f t="shared" si="96"/>
        <v>0</v>
      </c>
      <c r="EF77" s="36">
        <f t="shared" si="97"/>
        <v>0</v>
      </c>
      <c r="EG77" s="36">
        <f t="shared" si="98"/>
        <v>0</v>
      </c>
      <c r="EH77" s="36">
        <f t="shared" si="99"/>
        <v>0</v>
      </c>
      <c r="EI77" s="36">
        <f t="shared" si="100"/>
        <v>0</v>
      </c>
      <c r="EJ77" s="36">
        <f t="shared" si="101"/>
        <v>0</v>
      </c>
      <c r="EK77" s="36">
        <f t="shared" si="102"/>
        <v>0</v>
      </c>
      <c r="EL77" s="36">
        <f t="shared" si="103"/>
        <v>0</v>
      </c>
      <c r="EM77" s="36">
        <f t="shared" si="104"/>
        <v>0</v>
      </c>
      <c r="EO77" s="115"/>
      <c r="EP77" s="36">
        <f t="shared" si="83"/>
        <v>1</v>
      </c>
      <c r="EQ77" s="36">
        <f t="shared" si="84"/>
        <v>0</v>
      </c>
      <c r="ER77" s="36">
        <f t="shared" si="85"/>
        <v>0</v>
      </c>
      <c r="ES77" s="36">
        <f t="shared" si="86"/>
        <v>0</v>
      </c>
      <c r="ET77" s="36">
        <f t="shared" si="87"/>
        <v>0</v>
      </c>
      <c r="EU77" s="36">
        <f t="shared" si="88"/>
        <v>0</v>
      </c>
      <c r="EV77" s="36">
        <f t="shared" si="89"/>
        <v>0</v>
      </c>
      <c r="EW77" s="36">
        <f t="shared" si="90"/>
        <v>0</v>
      </c>
      <c r="EX77" s="36">
        <f t="shared" si="91"/>
        <v>0</v>
      </c>
      <c r="EY77" s="36">
        <f t="shared" si="92"/>
        <v>0</v>
      </c>
      <c r="EZ77" s="36">
        <f t="shared" si="93"/>
        <v>0</v>
      </c>
    </row>
    <row r="78" spans="1:156" s="36" customFormat="1" ht="16" x14ac:dyDescent="0.2">
      <c r="A78" s="50"/>
      <c r="B78" s="56" t="s">
        <v>17</v>
      </c>
      <c r="C78" s="49" t="s">
        <v>14</v>
      </c>
      <c r="D78" s="57">
        <v>45838</v>
      </c>
      <c r="E78" s="57">
        <v>51500</v>
      </c>
      <c r="F78" s="58">
        <v>75000</v>
      </c>
      <c r="G78" s="56" t="s">
        <v>85</v>
      </c>
      <c r="H78" s="59">
        <v>79903</v>
      </c>
      <c r="I78" s="59" t="s">
        <v>15</v>
      </c>
      <c r="J78" s="60">
        <v>0.2</v>
      </c>
      <c r="K78" s="60">
        <v>0.1</v>
      </c>
      <c r="L78" s="61"/>
      <c r="M78" s="62">
        <f t="shared" si="107"/>
        <v>1</v>
      </c>
      <c r="N78" s="63">
        <f t="shared" si="108"/>
        <v>6250</v>
      </c>
      <c r="O78" s="63">
        <f t="shared" si="109"/>
        <v>625</v>
      </c>
      <c r="P78" s="63">
        <f t="shared" si="110"/>
        <v>1250</v>
      </c>
      <c r="Q78" s="63">
        <f t="shared" si="33"/>
        <v>8125</v>
      </c>
      <c r="R78" s="111"/>
      <c r="S78" s="64">
        <f>ROUND(IF(AND($D78&lt;S$10,$E78&gt;S$12),$Q78,IF(AND($D78&gt;=S$10,$D78&lt;=S$12),$Q78*(S$13+1-DAY($D78))/S$13,IF(AND($E78&gt;=S$10,$E78&lt;=S$12),$Q78*DAY($E78)/S$13,0))),2)</f>
        <v>0</v>
      </c>
      <c r="T78" s="64">
        <f>ROUND(IF(AND($D78&lt;T$10,$E78&gt;T$12),$Q78,IF(AND($D78&gt;=T$10,$D78&lt;=T$12),$Q78*(T$13+1-DAY($D78))/T$13,IF(AND($E78&gt;=T$10,$E78&lt;=T$12),$Q78*DAY($E78)/T$13,0))),2)</f>
        <v>0</v>
      </c>
      <c r="U78" s="64">
        <f>ROUND(IF(AND($D78&lt;U$10,$E78&gt;U$12),$Q78,IF(AND($D78&gt;=U$10,$D78&lt;=U$12),$Q78*(U$13+1-DAY($D78))/U$13,IF(AND($E78&gt;=U$10,$E78&lt;=U$12),$Q78*DAY($E78)/U$13,0))),2)</f>
        <v>0</v>
      </c>
      <c r="V78" s="64">
        <f>ROUND(IF(AND($D78&lt;V$10,$E78&gt;V$12),$Q78,IF(AND($D78&gt;=V$10,$D78&lt;=V$12),$Q78*(V$13+1-DAY($D78))/V$13,IF(AND($E78&gt;=V$10,$E78&lt;=V$12),$Q78*DAY($E78)/V$13,0))),2)</f>
        <v>0</v>
      </c>
      <c r="W78" s="64">
        <f>ROUND(IF(AND($D78&lt;W$10,$E78&gt;W$12),$Q78,IF(AND($D78&gt;=W$10,$D78&lt;=W$12),$Q78*(W$13+1-DAY($D78))/W$13,IF(AND($E78&gt;=W$10,$E78&lt;=W$12),$Q78*DAY($E78)/W$13,0))),2)</f>
        <v>0</v>
      </c>
      <c r="X78" s="64">
        <f>ROUND(IF(AND($D78&lt;X$10,$E78&gt;X$12),$Q78,IF(AND($D78&gt;=X$10,$D78&lt;=X$12),$Q78*(X$13+1-DAY($D78))/X$13,IF(AND($E78&gt;=X$10,$E78&lt;=X$12),$Q78*DAY($E78)/X$13,0))),2)</f>
        <v>270.83</v>
      </c>
      <c r="Y78" s="64">
        <f>ROUND(IF(AND($D78&lt;Y$10,$E78&gt;Y$12),$Q78,IF(AND($D78&gt;=Y$10,$D78&lt;=Y$12),$Q78*(Y$13+1-DAY($D78))/Y$13,IF(AND($E78&gt;=Y$10,$E78&lt;=Y$12),$Q78*DAY($E78)/Y$13,0))),2)</f>
        <v>8125</v>
      </c>
      <c r="Z78" s="64">
        <f>ROUND(IF(AND($D78&lt;Z$10,$E78&gt;Z$12),$Q78,IF(AND($D78&gt;=Z$10,$D78&lt;=Z$12),$Q78*(Z$13+1-DAY($D78))/Z$13,IF(AND($E78&gt;=Z$10,$E78&lt;=Z$12),$Q78*DAY($E78)/Z$13,0))),2)</f>
        <v>8125</v>
      </c>
      <c r="AA78" s="64">
        <f>ROUND(IF(AND($D78&lt;AA$10,$E78&gt;AA$12),$Q78,IF(AND($D78&gt;=AA$10,$D78&lt;=AA$12),$Q78*(AA$13+1-DAY($D78))/AA$13,IF(AND($E78&gt;=AA$10,$E78&lt;=AA$12),$Q78*DAY($E78)/AA$13,0))),2)</f>
        <v>8125</v>
      </c>
      <c r="AB78" s="64">
        <f>ROUND(IF(AND($D78&lt;AB$10,$E78&gt;AB$12),$Q78,IF(AND($D78&gt;=AB$10,$D78&lt;=AB$12),$Q78*(AB$13+1-DAY($D78))/AB$13,IF(AND($E78&gt;=AB$10,$E78&lt;=AB$12),$Q78*DAY($E78)/AB$13,0))),2)</f>
        <v>8125</v>
      </c>
      <c r="AC78" s="64">
        <f>ROUND(IF(AND($D78&lt;AC$10,$E78&gt;AC$12),$Q78,IF(AND($D78&gt;=AC$10,$D78&lt;=AC$12),$Q78*(AC$13+1-DAY($D78))/AC$13,IF(AND($E78&gt;=AC$10,$E78&lt;=AC$12),$Q78*DAY($E78)/AC$13,0))),2)</f>
        <v>8125</v>
      </c>
      <c r="AD78" s="64">
        <f>ROUND(IF(AND($D78&lt;AD$10,$E78&gt;AD$12),$Q78,IF(AND($D78&gt;=AD$10,$D78&lt;=AD$12),$Q78*(AD$13+1-DAY($D78))/AD$13,IF(AND($E78&gt;=AD$10,$E78&lt;=AD$12),$Q78*DAY($E78)/AD$13,0))),2)</f>
        <v>8125</v>
      </c>
      <c r="AE78" s="64">
        <f>ROUND(IF(AND($D78&lt;AE$10,$E78&gt;AE$12),$Q78,IF(AND($D78&gt;=AE$10,$D78&lt;=AE$12),$Q78*(AE$13+1-DAY($D78))/AE$13,IF(AND($E78&gt;=AE$10,$E78&lt;=AE$12),$Q78*DAY($E78)/AE$13,0))),2)</f>
        <v>8125</v>
      </c>
      <c r="AF78" s="64">
        <f>ROUND(IF(AND($D78&lt;AF$10,$E78&gt;AF$12),$Q78,IF(AND($D78&gt;=AF$10,$D78&lt;=AF$12),$Q78*(AF$13+1-DAY($D78))/AF$13,IF(AND($E78&gt;=AF$10,$E78&lt;=AF$12),$Q78*DAY($E78)/AF$13,0))),2)</f>
        <v>8125</v>
      </c>
      <c r="AG78" s="64">
        <f>ROUND(IF(AND($D78&lt;AG$10,$E78&gt;AG$12),$Q78,IF(AND($D78&gt;=AG$10,$D78&lt;=AG$12),$Q78*(AG$13+1-DAY($D78))/AG$13,IF(AND($E78&gt;=AG$10,$E78&lt;=AG$12),$Q78*DAY($E78)/AG$13,0))),2)</f>
        <v>8125</v>
      </c>
      <c r="AH78" s="64">
        <f>ROUND(IF(AND($D78&lt;AH$10,$E78&gt;AH$12),$Q78,IF(AND($D78&gt;=AH$10,$D78&lt;=AH$12),$Q78*(AH$13+1-DAY($D78))/AH$13,IF(AND($E78&gt;=AH$10,$E78&lt;=AH$12),$Q78*DAY($E78)/AH$13,0))),2)</f>
        <v>8125</v>
      </c>
      <c r="AI78" s="64">
        <f>ROUND(IF(AND($D78&lt;AI$10,$E78&gt;AI$12),$Q78,IF(AND($D78&gt;=AI$10,$D78&lt;=AI$12),$Q78*(AI$13+1-DAY($D78))/AI$13,IF(AND($E78&gt;=AI$10,$E78&lt;=AI$12),$Q78*DAY($E78)/AI$13,0))),2)</f>
        <v>8125</v>
      </c>
      <c r="AJ78" s="64">
        <f>ROUND(IF(AND($D78&lt;AJ$10,$E78&gt;AJ$12),$Q78,IF(AND($D78&gt;=AJ$10,$D78&lt;=AJ$12),$Q78*(AJ$13+1-DAY($D78))/AJ$13,IF(AND($E78&gt;=AJ$10,$E78&lt;=AJ$12),$Q78*DAY($E78)/AJ$13,0))),2)</f>
        <v>8125</v>
      </c>
      <c r="AK78" s="64">
        <f>ROUND(IF(AND($D78&lt;AK$10,$E78&gt;AK$12),$Q78,IF(AND($D78&gt;=AK$10,$D78&lt;=AK$12),$Q78*(AK$13+1-DAY($D78))/AK$13,IF(AND($E78&gt;=AK$10,$E78&lt;=AK$12),$Q78*DAY($E78)/AK$13,0))),2)</f>
        <v>8125</v>
      </c>
      <c r="AL78" s="64">
        <f>ROUND(IF(AND($D78&lt;AL$10,$E78&gt;AL$12),$Q78,IF(AND($D78&gt;=AL$10,$D78&lt;=AL$12),$Q78*(AL$13+1-DAY($D78))/AL$13,IF(AND($E78&gt;=AL$10,$E78&lt;=AL$12),$Q78*DAY($E78)/AL$13,0))),2)</f>
        <v>8125</v>
      </c>
      <c r="AM78" s="64">
        <f>ROUND(IF(AND($D78&lt;AM$10,$E78&gt;AM$12),$Q78,IF(AND($D78&gt;=AM$10,$D78&lt;=AM$12),$Q78*(AM$13+1-DAY($D78))/AM$13,IF(AND($E78&gt;=AM$10,$E78&lt;=AM$12),$Q78*DAY($E78)/AM$13,0))),2)</f>
        <v>8125</v>
      </c>
      <c r="AN78" s="64">
        <f>ROUND(IF(AND($D78&lt;AN$10,$E78&gt;AN$12),$Q78,IF(AND($D78&gt;=AN$10,$D78&lt;=AN$12),$Q78*(AN$13+1-DAY($D78))/AN$13,IF(AND($E78&gt;=AN$10,$E78&lt;=AN$12),$Q78*DAY($E78)/AN$13,0))),2)</f>
        <v>8125</v>
      </c>
      <c r="AO78" s="64">
        <f>ROUND(IF(AND($D78&lt;AO$10,$E78&gt;AO$12),$Q78,IF(AND($D78&gt;=AO$10,$D78&lt;=AO$12),$Q78*(AO$13+1-DAY($D78))/AO$13,IF(AND($E78&gt;=AO$10,$E78&lt;=AO$12),$Q78*DAY($E78)/AO$13,0))),2)</f>
        <v>8125</v>
      </c>
      <c r="AP78" s="64">
        <f>ROUND(IF(AND($D78&lt;AP$10,$E78&gt;AP$12),$Q78,IF(AND($D78&gt;=AP$10,$D78&lt;=AP$12),$Q78*(AP$13+1-DAY($D78))/AP$13,IF(AND($E78&gt;=AP$10,$E78&lt;=AP$12),$Q78*DAY($E78)/AP$13,0))),2)</f>
        <v>8125</v>
      </c>
      <c r="AQ78" s="64">
        <f>ROUND(IF(AND($D78&lt;AQ$10,$E78&gt;AQ$12),$Q78,IF(AND($D78&gt;=AQ$10,$D78&lt;=AQ$12),$Q78*(AQ$13+1-DAY($D78))/AQ$13,IF(AND($E78&gt;=AQ$10,$E78&lt;=AQ$12),$Q78*DAY($E78)/AQ$13,0))),2)</f>
        <v>8125</v>
      </c>
      <c r="AR78" s="64">
        <f>ROUND(IF(AND($D78&lt;AR$10,$E78&gt;AR$12),$Q78,IF(AND($D78&gt;=AR$10,$D78&lt;=AR$12),$Q78*(AR$13+1-DAY($D78))/AR$13,IF(AND($E78&gt;=AR$10,$E78&lt;=AR$12),$Q78*DAY($E78)/AR$13,0))),2)</f>
        <v>8125</v>
      </c>
      <c r="AS78" s="64">
        <f>ROUND(IF(AND($D78&lt;AS$10,$E78&gt;AS$12),$Q78,IF(AND($D78&gt;=AS$10,$D78&lt;=AS$12),$Q78*(AS$13+1-DAY($D78))/AS$13,IF(AND($E78&gt;=AS$10,$E78&lt;=AS$12),$Q78*DAY($E78)/AS$13,0))),2)</f>
        <v>8125</v>
      </c>
      <c r="AT78" s="64">
        <f>ROUND(IF(AND($D78&lt;AT$10,$E78&gt;AT$12),$Q78,IF(AND($D78&gt;=AT$10,$D78&lt;=AT$12),$Q78*(AT$13+1-DAY($D78))/AT$13,IF(AND($E78&gt;=AT$10,$E78&lt;=AT$12),$Q78*DAY($E78)/AT$13,0))),2)</f>
        <v>8125</v>
      </c>
      <c r="AU78" s="64">
        <f>ROUND(IF(AND($D78&lt;AU$10,$E78&gt;AU$12),$Q78,IF(AND($D78&gt;=AU$10,$D78&lt;=AU$12),$Q78*(AU$13+1-DAY($D78))/AU$13,IF(AND($E78&gt;=AU$10,$E78&lt;=AU$12),$Q78*DAY($E78)/AU$13,0))),2)</f>
        <v>8125</v>
      </c>
      <c r="AV78" s="64">
        <f>ROUND(IF(AND($D78&lt;AV$10,$E78&gt;AV$12),$Q78,IF(AND($D78&gt;=AV$10,$D78&lt;=AV$12),$Q78*(AV$13+1-DAY($D78))/AV$13,IF(AND($E78&gt;=AV$10,$E78&lt;=AV$12),$Q78*DAY($E78)/AV$13,0))),2)</f>
        <v>8125</v>
      </c>
      <c r="AW78" s="64">
        <f>ROUND(IF(AND($D78&lt;AW$10,$E78&gt;AW$12),$Q78,IF(AND($D78&gt;=AW$10,$D78&lt;=AW$12),$Q78*(AW$13+1-DAY($D78))/AW$13,IF(AND($E78&gt;=AW$10,$E78&lt;=AW$12),$Q78*DAY($E78)/AW$13,0))),2)</f>
        <v>8125</v>
      </c>
      <c r="AX78" s="64">
        <f>ROUND(IF(AND($D78&lt;AX$10,$E78&gt;AX$12),$Q78,IF(AND($D78&gt;=AX$10,$D78&lt;=AX$12),$Q78*(AX$13+1-DAY($D78))/AX$13,IF(AND($E78&gt;=AX$10,$E78&lt;=AX$12),$Q78*DAY($E78)/AX$13,0))),2)</f>
        <v>8125</v>
      </c>
      <c r="AY78" s="64">
        <f>ROUND(IF(AND($D78&lt;AY$10,$E78&gt;AY$12),$Q78,IF(AND($D78&gt;=AY$10,$D78&lt;=AY$12),$Q78*(AY$13+1-DAY($D78))/AY$13,IF(AND($E78&gt;=AY$10,$E78&lt;=AY$12),$Q78*DAY($E78)/AY$13,0))),2)</f>
        <v>8125</v>
      </c>
      <c r="AZ78" s="64">
        <f>ROUND(IF(AND($D78&lt;AZ$10,$E78&gt;AZ$12),$Q78,IF(AND($D78&gt;=AZ$10,$D78&lt;=AZ$12),$Q78*(AZ$13+1-DAY($D78))/AZ$13,IF(AND($E78&gt;=AZ$10,$E78&lt;=AZ$12),$Q78*DAY($E78)/AZ$13,0))),2)</f>
        <v>8125</v>
      </c>
      <c r="BA78" s="64">
        <f>ROUND(IF(AND($D78&lt;BA$10,$E78&gt;BA$12),$Q78,IF(AND($D78&gt;=BA$10,$D78&lt;=BA$12),$Q78*(BA$13+1-DAY($D78))/BA$13,IF(AND($E78&gt;=BA$10,$E78&lt;=BA$12),$Q78*DAY($E78)/BA$13,0))),2)</f>
        <v>8125</v>
      </c>
      <c r="BB78" s="64">
        <f>ROUND(IF(AND($D78&lt;BB$10,$E78&gt;BB$12),$Q78,IF(AND($D78&gt;=BB$10,$D78&lt;=BB$12),$Q78*(BB$13+1-DAY($D78))/BB$13,IF(AND($E78&gt;=BB$10,$E78&lt;=BB$12),$Q78*DAY($E78)/BB$13,0))),2)</f>
        <v>8125</v>
      </c>
      <c r="BC78" s="108"/>
      <c r="BD78" s="64">
        <f t="shared" si="114"/>
        <v>0</v>
      </c>
      <c r="BE78" s="64">
        <f t="shared" si="114"/>
        <v>270.83</v>
      </c>
      <c r="BF78" s="64">
        <f t="shared" si="114"/>
        <v>24375</v>
      </c>
      <c r="BG78" s="64">
        <f t="shared" si="114"/>
        <v>24375</v>
      </c>
      <c r="BH78" s="64">
        <f t="shared" si="114"/>
        <v>24375</v>
      </c>
      <c r="BI78" s="64">
        <f t="shared" si="114"/>
        <v>24375</v>
      </c>
      <c r="BJ78" s="64">
        <f t="shared" si="114"/>
        <v>24375</v>
      </c>
      <c r="BK78" s="64">
        <f t="shared" si="114"/>
        <v>24375</v>
      </c>
      <c r="BL78" s="64">
        <f t="shared" si="114"/>
        <v>24375</v>
      </c>
      <c r="BM78" s="64">
        <f t="shared" si="114"/>
        <v>24375</v>
      </c>
      <c r="BN78" s="64">
        <f t="shared" si="114"/>
        <v>24375</v>
      </c>
      <c r="BO78" s="64">
        <f t="shared" si="114"/>
        <v>24375</v>
      </c>
      <c r="BP78" s="65"/>
      <c r="BQ78" s="79">
        <f t="shared" si="34"/>
        <v>0</v>
      </c>
      <c r="BR78" s="79">
        <f t="shared" si="35"/>
        <v>0</v>
      </c>
      <c r="BS78" s="79">
        <f t="shared" si="36"/>
        <v>0</v>
      </c>
      <c r="BT78" s="79">
        <f t="shared" si="37"/>
        <v>0</v>
      </c>
      <c r="BU78" s="79">
        <f t="shared" si="38"/>
        <v>0</v>
      </c>
      <c r="BV78" s="79">
        <f t="shared" si="39"/>
        <v>3.3332923076923072E-2</v>
      </c>
      <c r="BW78" s="79">
        <f t="shared" si="40"/>
        <v>1</v>
      </c>
      <c r="BX78" s="79">
        <f t="shared" si="41"/>
        <v>1</v>
      </c>
      <c r="BY78" s="79">
        <f t="shared" si="42"/>
        <v>1</v>
      </c>
      <c r="BZ78" s="79">
        <f t="shared" si="43"/>
        <v>1</v>
      </c>
      <c r="CA78" s="79">
        <f t="shared" si="44"/>
        <v>1</v>
      </c>
      <c r="CB78" s="79">
        <f t="shared" si="45"/>
        <v>1</v>
      </c>
      <c r="CC78" s="79">
        <f t="shared" si="46"/>
        <v>1</v>
      </c>
      <c r="CD78" s="79">
        <f t="shared" si="47"/>
        <v>1</v>
      </c>
      <c r="CE78" s="79">
        <f t="shared" si="48"/>
        <v>1</v>
      </c>
      <c r="CF78" s="79">
        <f t="shared" si="49"/>
        <v>1</v>
      </c>
      <c r="CG78" s="79">
        <f t="shared" si="50"/>
        <v>1</v>
      </c>
      <c r="CH78" s="79">
        <f t="shared" si="51"/>
        <v>1</v>
      </c>
      <c r="CI78" s="79">
        <f t="shared" si="52"/>
        <v>1</v>
      </c>
      <c r="CJ78" s="79">
        <f t="shared" si="53"/>
        <v>1</v>
      </c>
      <c r="CK78" s="79">
        <f t="shared" si="54"/>
        <v>1</v>
      </c>
      <c r="CL78" s="79">
        <f t="shared" si="55"/>
        <v>1</v>
      </c>
      <c r="CM78" s="79">
        <f t="shared" si="56"/>
        <v>1</v>
      </c>
      <c r="CN78" s="79">
        <f t="shared" si="57"/>
        <v>1</v>
      </c>
      <c r="CO78" s="79">
        <f t="shared" si="58"/>
        <v>1</v>
      </c>
      <c r="CP78" s="79">
        <f t="shared" si="59"/>
        <v>1</v>
      </c>
      <c r="CQ78" s="79">
        <f t="shared" si="60"/>
        <v>1</v>
      </c>
      <c r="CR78" s="79">
        <f t="shared" si="61"/>
        <v>1</v>
      </c>
      <c r="CS78" s="79">
        <f t="shared" si="62"/>
        <v>1</v>
      </c>
      <c r="CT78" s="79">
        <f t="shared" si="63"/>
        <v>1</v>
      </c>
      <c r="CU78" s="79">
        <f t="shared" si="64"/>
        <v>1</v>
      </c>
      <c r="CV78" s="79">
        <f t="shared" si="65"/>
        <v>1</v>
      </c>
      <c r="CW78" s="79">
        <f t="shared" si="66"/>
        <v>1</v>
      </c>
      <c r="CX78" s="79">
        <f t="shared" si="67"/>
        <v>1</v>
      </c>
      <c r="CY78" s="79">
        <f t="shared" si="68"/>
        <v>1</v>
      </c>
      <c r="CZ78" s="79">
        <f t="shared" si="69"/>
        <v>1</v>
      </c>
      <c r="DB78" s="83">
        <f t="shared" si="70"/>
        <v>0</v>
      </c>
      <c r="DC78" s="83">
        <f t="shared" si="71"/>
        <v>3.3332923076923072E-2</v>
      </c>
      <c r="DD78" s="83">
        <f t="shared" si="72"/>
        <v>1</v>
      </c>
      <c r="DE78" s="83">
        <f t="shared" si="73"/>
        <v>1</v>
      </c>
      <c r="DF78" s="83">
        <f t="shared" si="74"/>
        <v>1</v>
      </c>
      <c r="DG78" s="83">
        <f t="shared" si="75"/>
        <v>1</v>
      </c>
      <c r="DH78" s="83">
        <f t="shared" si="76"/>
        <v>1</v>
      </c>
      <c r="DI78" s="83">
        <f t="shared" si="77"/>
        <v>1</v>
      </c>
      <c r="DJ78" s="83">
        <f t="shared" si="78"/>
        <v>1</v>
      </c>
      <c r="DK78" s="83">
        <f t="shared" si="79"/>
        <v>1</v>
      </c>
      <c r="DL78" s="83">
        <f t="shared" si="80"/>
        <v>1</v>
      </c>
      <c r="DM78" s="83">
        <f t="shared" si="81"/>
        <v>1</v>
      </c>
      <c r="DO78" s="83">
        <f t="shared" si="111"/>
        <v>0</v>
      </c>
      <c r="DP78" s="83">
        <f t="shared" si="20"/>
        <v>1</v>
      </c>
      <c r="DQ78" s="83">
        <f t="shared" si="21"/>
        <v>1</v>
      </c>
      <c r="DR78" s="83">
        <f t="shared" si="22"/>
        <v>1</v>
      </c>
      <c r="DS78" s="83">
        <f t="shared" si="23"/>
        <v>1</v>
      </c>
      <c r="DT78" s="83">
        <f t="shared" si="24"/>
        <v>1</v>
      </c>
      <c r="DU78" s="83">
        <f t="shared" si="25"/>
        <v>1</v>
      </c>
      <c r="DV78" s="83">
        <f t="shared" si="26"/>
        <v>1</v>
      </c>
      <c r="DW78" s="83">
        <f t="shared" si="27"/>
        <v>1</v>
      </c>
      <c r="DX78" s="83">
        <f t="shared" si="28"/>
        <v>1</v>
      </c>
      <c r="DY78" s="83">
        <f t="shared" si="29"/>
        <v>1</v>
      </c>
      <c r="DZ78" s="83">
        <f t="shared" si="30"/>
        <v>1</v>
      </c>
      <c r="EB78" s="115"/>
      <c r="EC78" s="36">
        <f t="shared" si="82"/>
        <v>1</v>
      </c>
      <c r="ED78" s="36">
        <f t="shared" si="95"/>
        <v>0</v>
      </c>
      <c r="EE78" s="36">
        <f t="shared" si="96"/>
        <v>0</v>
      </c>
      <c r="EF78" s="36">
        <f t="shared" si="97"/>
        <v>0</v>
      </c>
      <c r="EG78" s="36">
        <f t="shared" si="98"/>
        <v>0</v>
      </c>
      <c r="EH78" s="36">
        <f t="shared" si="99"/>
        <v>0</v>
      </c>
      <c r="EI78" s="36">
        <f t="shared" si="100"/>
        <v>0</v>
      </c>
      <c r="EJ78" s="36">
        <f t="shared" si="101"/>
        <v>0</v>
      </c>
      <c r="EK78" s="36">
        <f t="shared" si="102"/>
        <v>0</v>
      </c>
      <c r="EL78" s="36">
        <f t="shared" si="103"/>
        <v>0</v>
      </c>
      <c r="EM78" s="36">
        <f t="shared" si="104"/>
        <v>0</v>
      </c>
      <c r="EO78" s="115"/>
      <c r="EP78" s="36">
        <f t="shared" si="83"/>
        <v>1</v>
      </c>
      <c r="EQ78" s="36">
        <f t="shared" si="84"/>
        <v>0</v>
      </c>
      <c r="ER78" s="36">
        <f t="shared" si="85"/>
        <v>0</v>
      </c>
      <c r="ES78" s="36">
        <f t="shared" si="86"/>
        <v>0</v>
      </c>
      <c r="ET78" s="36">
        <f t="shared" si="87"/>
        <v>0</v>
      </c>
      <c r="EU78" s="36">
        <f t="shared" si="88"/>
        <v>0</v>
      </c>
      <c r="EV78" s="36">
        <f t="shared" si="89"/>
        <v>0</v>
      </c>
      <c r="EW78" s="36">
        <f t="shared" si="90"/>
        <v>0</v>
      </c>
      <c r="EX78" s="36">
        <f t="shared" si="91"/>
        <v>0</v>
      </c>
      <c r="EY78" s="36">
        <f t="shared" si="92"/>
        <v>0</v>
      </c>
      <c r="EZ78" s="36">
        <f t="shared" si="93"/>
        <v>0</v>
      </c>
    </row>
    <row r="79" spans="1:156" s="36" customFormat="1" ht="16" x14ac:dyDescent="0.2">
      <c r="A79" s="50"/>
      <c r="B79" s="56" t="s">
        <v>17</v>
      </c>
      <c r="C79" s="49" t="s">
        <v>14</v>
      </c>
      <c r="D79" s="57">
        <v>45838</v>
      </c>
      <c r="E79" s="57">
        <v>51500</v>
      </c>
      <c r="F79" s="58">
        <v>75000</v>
      </c>
      <c r="G79" s="56" t="s">
        <v>85</v>
      </c>
      <c r="H79" s="59">
        <v>65871</v>
      </c>
      <c r="I79" s="59" t="s">
        <v>15</v>
      </c>
      <c r="J79" s="60">
        <v>0.2</v>
      </c>
      <c r="K79" s="60">
        <v>0.1</v>
      </c>
      <c r="L79" s="61"/>
      <c r="M79" s="62">
        <f t="shared" si="107"/>
        <v>1</v>
      </c>
      <c r="N79" s="63">
        <f t="shared" si="108"/>
        <v>6250</v>
      </c>
      <c r="O79" s="63">
        <f t="shared" si="109"/>
        <v>625</v>
      </c>
      <c r="P79" s="63">
        <f t="shared" si="110"/>
        <v>1250</v>
      </c>
      <c r="Q79" s="63">
        <f t="shared" si="33"/>
        <v>8125</v>
      </c>
      <c r="R79" s="111"/>
      <c r="S79" s="64">
        <f>ROUND(IF(AND($D79&lt;S$10,$E79&gt;S$12),$Q79,IF(AND($D79&gt;=S$10,$D79&lt;=S$12),$Q79*(S$13+1-DAY($D79))/S$13,IF(AND($E79&gt;=S$10,$E79&lt;=S$12),$Q79*DAY($E79)/S$13,0))),2)</f>
        <v>0</v>
      </c>
      <c r="T79" s="64">
        <f>ROUND(IF(AND($D79&lt;T$10,$E79&gt;T$12),$Q79,IF(AND($D79&gt;=T$10,$D79&lt;=T$12),$Q79*(T$13+1-DAY($D79))/T$13,IF(AND($E79&gt;=T$10,$E79&lt;=T$12),$Q79*DAY($E79)/T$13,0))),2)</f>
        <v>0</v>
      </c>
      <c r="U79" s="64">
        <f>ROUND(IF(AND($D79&lt;U$10,$E79&gt;U$12),$Q79,IF(AND($D79&gt;=U$10,$D79&lt;=U$12),$Q79*(U$13+1-DAY($D79))/U$13,IF(AND($E79&gt;=U$10,$E79&lt;=U$12),$Q79*DAY($E79)/U$13,0))),2)</f>
        <v>0</v>
      </c>
      <c r="V79" s="64">
        <f>ROUND(IF(AND($D79&lt;V$10,$E79&gt;V$12),$Q79,IF(AND($D79&gt;=V$10,$D79&lt;=V$12),$Q79*(V$13+1-DAY($D79))/V$13,IF(AND($E79&gt;=V$10,$E79&lt;=V$12),$Q79*DAY($E79)/V$13,0))),2)</f>
        <v>0</v>
      </c>
      <c r="W79" s="64">
        <f>ROUND(IF(AND($D79&lt;W$10,$E79&gt;W$12),$Q79,IF(AND($D79&gt;=W$10,$D79&lt;=W$12),$Q79*(W$13+1-DAY($D79))/W$13,IF(AND($E79&gt;=W$10,$E79&lt;=W$12),$Q79*DAY($E79)/W$13,0))),2)</f>
        <v>0</v>
      </c>
      <c r="X79" s="64">
        <f>ROUND(IF(AND($D79&lt;X$10,$E79&gt;X$12),$Q79,IF(AND($D79&gt;=X$10,$D79&lt;=X$12),$Q79*(X$13+1-DAY($D79))/X$13,IF(AND($E79&gt;=X$10,$E79&lt;=X$12),$Q79*DAY($E79)/X$13,0))),2)</f>
        <v>270.83</v>
      </c>
      <c r="Y79" s="64">
        <f>ROUND(IF(AND($D79&lt;Y$10,$E79&gt;Y$12),$Q79,IF(AND($D79&gt;=Y$10,$D79&lt;=Y$12),$Q79*(Y$13+1-DAY($D79))/Y$13,IF(AND($E79&gt;=Y$10,$E79&lt;=Y$12),$Q79*DAY($E79)/Y$13,0))),2)</f>
        <v>8125</v>
      </c>
      <c r="Z79" s="64">
        <f>ROUND(IF(AND($D79&lt;Z$10,$E79&gt;Z$12),$Q79,IF(AND($D79&gt;=Z$10,$D79&lt;=Z$12),$Q79*(Z$13+1-DAY($D79))/Z$13,IF(AND($E79&gt;=Z$10,$E79&lt;=Z$12),$Q79*DAY($E79)/Z$13,0))),2)</f>
        <v>8125</v>
      </c>
      <c r="AA79" s="64">
        <f>ROUND(IF(AND($D79&lt;AA$10,$E79&gt;AA$12),$Q79,IF(AND($D79&gt;=AA$10,$D79&lt;=AA$12),$Q79*(AA$13+1-DAY($D79))/AA$13,IF(AND($E79&gt;=AA$10,$E79&lt;=AA$12),$Q79*DAY($E79)/AA$13,0))),2)</f>
        <v>8125</v>
      </c>
      <c r="AB79" s="64">
        <f>ROUND(IF(AND($D79&lt;AB$10,$E79&gt;AB$12),$Q79,IF(AND($D79&gt;=AB$10,$D79&lt;=AB$12),$Q79*(AB$13+1-DAY($D79))/AB$13,IF(AND($E79&gt;=AB$10,$E79&lt;=AB$12),$Q79*DAY($E79)/AB$13,0))),2)</f>
        <v>8125</v>
      </c>
      <c r="AC79" s="64">
        <f>ROUND(IF(AND($D79&lt;AC$10,$E79&gt;AC$12),$Q79,IF(AND($D79&gt;=AC$10,$D79&lt;=AC$12),$Q79*(AC$13+1-DAY($D79))/AC$13,IF(AND($E79&gt;=AC$10,$E79&lt;=AC$12),$Q79*DAY($E79)/AC$13,0))),2)</f>
        <v>8125</v>
      </c>
      <c r="AD79" s="64">
        <f>ROUND(IF(AND($D79&lt;AD$10,$E79&gt;AD$12),$Q79,IF(AND($D79&gt;=AD$10,$D79&lt;=AD$12),$Q79*(AD$13+1-DAY($D79))/AD$13,IF(AND($E79&gt;=AD$10,$E79&lt;=AD$12),$Q79*DAY($E79)/AD$13,0))),2)</f>
        <v>8125</v>
      </c>
      <c r="AE79" s="64">
        <f>ROUND(IF(AND($D79&lt;AE$10,$E79&gt;AE$12),$Q79,IF(AND($D79&gt;=AE$10,$D79&lt;=AE$12),$Q79*(AE$13+1-DAY($D79))/AE$13,IF(AND($E79&gt;=AE$10,$E79&lt;=AE$12),$Q79*DAY($E79)/AE$13,0))),2)</f>
        <v>8125</v>
      </c>
      <c r="AF79" s="64">
        <f>ROUND(IF(AND($D79&lt;AF$10,$E79&gt;AF$12),$Q79,IF(AND($D79&gt;=AF$10,$D79&lt;=AF$12),$Q79*(AF$13+1-DAY($D79))/AF$13,IF(AND($E79&gt;=AF$10,$E79&lt;=AF$12),$Q79*DAY($E79)/AF$13,0))),2)</f>
        <v>8125</v>
      </c>
      <c r="AG79" s="64">
        <f>ROUND(IF(AND($D79&lt;AG$10,$E79&gt;AG$12),$Q79,IF(AND($D79&gt;=AG$10,$D79&lt;=AG$12),$Q79*(AG$13+1-DAY($D79))/AG$13,IF(AND($E79&gt;=AG$10,$E79&lt;=AG$12),$Q79*DAY($E79)/AG$13,0))),2)</f>
        <v>8125</v>
      </c>
      <c r="AH79" s="64">
        <f>ROUND(IF(AND($D79&lt;AH$10,$E79&gt;AH$12),$Q79,IF(AND($D79&gt;=AH$10,$D79&lt;=AH$12),$Q79*(AH$13+1-DAY($D79))/AH$13,IF(AND($E79&gt;=AH$10,$E79&lt;=AH$12),$Q79*DAY($E79)/AH$13,0))),2)</f>
        <v>8125</v>
      </c>
      <c r="AI79" s="64">
        <f>ROUND(IF(AND($D79&lt;AI$10,$E79&gt;AI$12),$Q79,IF(AND($D79&gt;=AI$10,$D79&lt;=AI$12),$Q79*(AI$13+1-DAY($D79))/AI$13,IF(AND($E79&gt;=AI$10,$E79&lt;=AI$12),$Q79*DAY($E79)/AI$13,0))),2)</f>
        <v>8125</v>
      </c>
      <c r="AJ79" s="64">
        <f>ROUND(IF(AND($D79&lt;AJ$10,$E79&gt;AJ$12),$Q79,IF(AND($D79&gt;=AJ$10,$D79&lt;=AJ$12),$Q79*(AJ$13+1-DAY($D79))/AJ$13,IF(AND($E79&gt;=AJ$10,$E79&lt;=AJ$12),$Q79*DAY($E79)/AJ$13,0))),2)</f>
        <v>8125</v>
      </c>
      <c r="AK79" s="64">
        <f>ROUND(IF(AND($D79&lt;AK$10,$E79&gt;AK$12),$Q79,IF(AND($D79&gt;=AK$10,$D79&lt;=AK$12),$Q79*(AK$13+1-DAY($D79))/AK$13,IF(AND($E79&gt;=AK$10,$E79&lt;=AK$12),$Q79*DAY($E79)/AK$13,0))),2)</f>
        <v>8125</v>
      </c>
      <c r="AL79" s="64">
        <f>ROUND(IF(AND($D79&lt;AL$10,$E79&gt;AL$12),$Q79,IF(AND($D79&gt;=AL$10,$D79&lt;=AL$12),$Q79*(AL$13+1-DAY($D79))/AL$13,IF(AND($E79&gt;=AL$10,$E79&lt;=AL$12),$Q79*DAY($E79)/AL$13,0))),2)</f>
        <v>8125</v>
      </c>
      <c r="AM79" s="64">
        <f>ROUND(IF(AND($D79&lt;AM$10,$E79&gt;AM$12),$Q79,IF(AND($D79&gt;=AM$10,$D79&lt;=AM$12),$Q79*(AM$13+1-DAY($D79))/AM$13,IF(AND($E79&gt;=AM$10,$E79&lt;=AM$12),$Q79*DAY($E79)/AM$13,0))),2)</f>
        <v>8125</v>
      </c>
      <c r="AN79" s="64">
        <f>ROUND(IF(AND($D79&lt;AN$10,$E79&gt;AN$12),$Q79,IF(AND($D79&gt;=AN$10,$D79&lt;=AN$12),$Q79*(AN$13+1-DAY($D79))/AN$13,IF(AND($E79&gt;=AN$10,$E79&lt;=AN$12),$Q79*DAY($E79)/AN$13,0))),2)</f>
        <v>8125</v>
      </c>
      <c r="AO79" s="64">
        <f>ROUND(IF(AND($D79&lt;AO$10,$E79&gt;AO$12),$Q79,IF(AND($D79&gt;=AO$10,$D79&lt;=AO$12),$Q79*(AO$13+1-DAY($D79))/AO$13,IF(AND($E79&gt;=AO$10,$E79&lt;=AO$12),$Q79*DAY($E79)/AO$13,0))),2)</f>
        <v>8125</v>
      </c>
      <c r="AP79" s="64">
        <f>ROUND(IF(AND($D79&lt;AP$10,$E79&gt;AP$12),$Q79,IF(AND($D79&gt;=AP$10,$D79&lt;=AP$12),$Q79*(AP$13+1-DAY($D79))/AP$13,IF(AND($E79&gt;=AP$10,$E79&lt;=AP$12),$Q79*DAY($E79)/AP$13,0))),2)</f>
        <v>8125</v>
      </c>
      <c r="AQ79" s="64">
        <f>ROUND(IF(AND($D79&lt;AQ$10,$E79&gt;AQ$12),$Q79,IF(AND($D79&gt;=AQ$10,$D79&lt;=AQ$12),$Q79*(AQ$13+1-DAY($D79))/AQ$13,IF(AND($E79&gt;=AQ$10,$E79&lt;=AQ$12),$Q79*DAY($E79)/AQ$13,0))),2)</f>
        <v>8125</v>
      </c>
      <c r="AR79" s="64">
        <f>ROUND(IF(AND($D79&lt;AR$10,$E79&gt;AR$12),$Q79,IF(AND($D79&gt;=AR$10,$D79&lt;=AR$12),$Q79*(AR$13+1-DAY($D79))/AR$13,IF(AND($E79&gt;=AR$10,$E79&lt;=AR$12),$Q79*DAY($E79)/AR$13,0))),2)</f>
        <v>8125</v>
      </c>
      <c r="AS79" s="64">
        <f>ROUND(IF(AND($D79&lt;AS$10,$E79&gt;AS$12),$Q79,IF(AND($D79&gt;=AS$10,$D79&lt;=AS$12),$Q79*(AS$13+1-DAY($D79))/AS$13,IF(AND($E79&gt;=AS$10,$E79&lt;=AS$12),$Q79*DAY($E79)/AS$13,0))),2)</f>
        <v>8125</v>
      </c>
      <c r="AT79" s="64">
        <f>ROUND(IF(AND($D79&lt;AT$10,$E79&gt;AT$12),$Q79,IF(AND($D79&gt;=AT$10,$D79&lt;=AT$12),$Q79*(AT$13+1-DAY($D79))/AT$13,IF(AND($E79&gt;=AT$10,$E79&lt;=AT$12),$Q79*DAY($E79)/AT$13,0))),2)</f>
        <v>8125</v>
      </c>
      <c r="AU79" s="64">
        <f>ROUND(IF(AND($D79&lt;AU$10,$E79&gt;AU$12),$Q79,IF(AND($D79&gt;=AU$10,$D79&lt;=AU$12),$Q79*(AU$13+1-DAY($D79))/AU$13,IF(AND($E79&gt;=AU$10,$E79&lt;=AU$12),$Q79*DAY($E79)/AU$13,0))),2)</f>
        <v>8125</v>
      </c>
      <c r="AV79" s="64">
        <f>ROUND(IF(AND($D79&lt;AV$10,$E79&gt;AV$12),$Q79,IF(AND($D79&gt;=AV$10,$D79&lt;=AV$12),$Q79*(AV$13+1-DAY($D79))/AV$13,IF(AND($E79&gt;=AV$10,$E79&lt;=AV$12),$Q79*DAY($E79)/AV$13,0))),2)</f>
        <v>8125</v>
      </c>
      <c r="AW79" s="64">
        <f>ROUND(IF(AND($D79&lt;AW$10,$E79&gt;AW$12),$Q79,IF(AND($D79&gt;=AW$10,$D79&lt;=AW$12),$Q79*(AW$13+1-DAY($D79))/AW$13,IF(AND($E79&gt;=AW$10,$E79&lt;=AW$12),$Q79*DAY($E79)/AW$13,0))),2)</f>
        <v>8125</v>
      </c>
      <c r="AX79" s="64">
        <f>ROUND(IF(AND($D79&lt;AX$10,$E79&gt;AX$12),$Q79,IF(AND($D79&gt;=AX$10,$D79&lt;=AX$12),$Q79*(AX$13+1-DAY($D79))/AX$13,IF(AND($E79&gt;=AX$10,$E79&lt;=AX$12),$Q79*DAY($E79)/AX$13,0))),2)</f>
        <v>8125</v>
      </c>
      <c r="AY79" s="64">
        <f>ROUND(IF(AND($D79&lt;AY$10,$E79&gt;AY$12),$Q79,IF(AND($D79&gt;=AY$10,$D79&lt;=AY$12),$Q79*(AY$13+1-DAY($D79))/AY$13,IF(AND($E79&gt;=AY$10,$E79&lt;=AY$12),$Q79*DAY($E79)/AY$13,0))),2)</f>
        <v>8125</v>
      </c>
      <c r="AZ79" s="64">
        <f>ROUND(IF(AND($D79&lt;AZ$10,$E79&gt;AZ$12),$Q79,IF(AND($D79&gt;=AZ$10,$D79&lt;=AZ$12),$Q79*(AZ$13+1-DAY($D79))/AZ$13,IF(AND($E79&gt;=AZ$10,$E79&lt;=AZ$12),$Q79*DAY($E79)/AZ$13,0))),2)</f>
        <v>8125</v>
      </c>
      <c r="BA79" s="64">
        <f>ROUND(IF(AND($D79&lt;BA$10,$E79&gt;BA$12),$Q79,IF(AND($D79&gt;=BA$10,$D79&lt;=BA$12),$Q79*(BA$13+1-DAY($D79))/BA$13,IF(AND($E79&gt;=BA$10,$E79&lt;=BA$12),$Q79*DAY($E79)/BA$13,0))),2)</f>
        <v>8125</v>
      </c>
      <c r="BB79" s="64">
        <f>ROUND(IF(AND($D79&lt;BB$10,$E79&gt;BB$12),$Q79,IF(AND($D79&gt;=BB$10,$D79&lt;=BB$12),$Q79*(BB$13+1-DAY($D79))/BB$13,IF(AND($E79&gt;=BB$10,$E79&lt;=BB$12),$Q79*DAY($E79)/BB$13,0))),2)</f>
        <v>8125</v>
      </c>
      <c r="BC79" s="108"/>
      <c r="BD79" s="64">
        <f t="shared" si="114"/>
        <v>0</v>
      </c>
      <c r="BE79" s="64">
        <f t="shared" si="114"/>
        <v>270.83</v>
      </c>
      <c r="BF79" s="64">
        <f t="shared" si="114"/>
        <v>24375</v>
      </c>
      <c r="BG79" s="64">
        <f t="shared" si="114"/>
        <v>24375</v>
      </c>
      <c r="BH79" s="64">
        <f t="shared" si="114"/>
        <v>24375</v>
      </c>
      <c r="BI79" s="64">
        <f t="shared" si="114"/>
        <v>24375</v>
      </c>
      <c r="BJ79" s="64">
        <f t="shared" si="114"/>
        <v>24375</v>
      </c>
      <c r="BK79" s="64">
        <f t="shared" si="114"/>
        <v>24375</v>
      </c>
      <c r="BL79" s="64">
        <f t="shared" si="114"/>
        <v>24375</v>
      </c>
      <c r="BM79" s="64">
        <f t="shared" si="114"/>
        <v>24375</v>
      </c>
      <c r="BN79" s="64">
        <f t="shared" si="114"/>
        <v>24375</v>
      </c>
      <c r="BO79" s="64">
        <f t="shared" si="114"/>
        <v>24375</v>
      </c>
      <c r="BP79" s="65"/>
      <c r="BQ79" s="79">
        <f t="shared" si="34"/>
        <v>0</v>
      </c>
      <c r="BR79" s="79">
        <f t="shared" si="35"/>
        <v>0</v>
      </c>
      <c r="BS79" s="79">
        <f t="shared" si="36"/>
        <v>0</v>
      </c>
      <c r="BT79" s="79">
        <f t="shared" si="37"/>
        <v>0</v>
      </c>
      <c r="BU79" s="79">
        <f t="shared" si="38"/>
        <v>0</v>
      </c>
      <c r="BV79" s="79">
        <f t="shared" si="39"/>
        <v>3.3332923076923072E-2</v>
      </c>
      <c r="BW79" s="79">
        <f t="shared" si="40"/>
        <v>1</v>
      </c>
      <c r="BX79" s="79">
        <f t="shared" si="41"/>
        <v>1</v>
      </c>
      <c r="BY79" s="79">
        <f t="shared" si="42"/>
        <v>1</v>
      </c>
      <c r="BZ79" s="79">
        <f t="shared" si="43"/>
        <v>1</v>
      </c>
      <c r="CA79" s="79">
        <f t="shared" si="44"/>
        <v>1</v>
      </c>
      <c r="CB79" s="79">
        <f t="shared" si="45"/>
        <v>1</v>
      </c>
      <c r="CC79" s="79">
        <f t="shared" si="46"/>
        <v>1</v>
      </c>
      <c r="CD79" s="79">
        <f t="shared" si="47"/>
        <v>1</v>
      </c>
      <c r="CE79" s="79">
        <f t="shared" si="48"/>
        <v>1</v>
      </c>
      <c r="CF79" s="79">
        <f t="shared" si="49"/>
        <v>1</v>
      </c>
      <c r="CG79" s="79">
        <f t="shared" si="50"/>
        <v>1</v>
      </c>
      <c r="CH79" s="79">
        <f t="shared" si="51"/>
        <v>1</v>
      </c>
      <c r="CI79" s="79">
        <f t="shared" si="52"/>
        <v>1</v>
      </c>
      <c r="CJ79" s="79">
        <f t="shared" si="53"/>
        <v>1</v>
      </c>
      <c r="CK79" s="79">
        <f t="shared" si="54"/>
        <v>1</v>
      </c>
      <c r="CL79" s="79">
        <f t="shared" si="55"/>
        <v>1</v>
      </c>
      <c r="CM79" s="79">
        <f t="shared" si="56"/>
        <v>1</v>
      </c>
      <c r="CN79" s="79">
        <f t="shared" si="57"/>
        <v>1</v>
      </c>
      <c r="CO79" s="79">
        <f t="shared" si="58"/>
        <v>1</v>
      </c>
      <c r="CP79" s="79">
        <f t="shared" si="59"/>
        <v>1</v>
      </c>
      <c r="CQ79" s="79">
        <f t="shared" si="60"/>
        <v>1</v>
      </c>
      <c r="CR79" s="79">
        <f t="shared" si="61"/>
        <v>1</v>
      </c>
      <c r="CS79" s="79">
        <f t="shared" si="62"/>
        <v>1</v>
      </c>
      <c r="CT79" s="79">
        <f t="shared" si="63"/>
        <v>1</v>
      </c>
      <c r="CU79" s="79">
        <f t="shared" si="64"/>
        <v>1</v>
      </c>
      <c r="CV79" s="79">
        <f t="shared" si="65"/>
        <v>1</v>
      </c>
      <c r="CW79" s="79">
        <f t="shared" si="66"/>
        <v>1</v>
      </c>
      <c r="CX79" s="79">
        <f t="shared" si="67"/>
        <v>1</v>
      </c>
      <c r="CY79" s="79">
        <f t="shared" si="68"/>
        <v>1</v>
      </c>
      <c r="CZ79" s="79">
        <f t="shared" si="69"/>
        <v>1</v>
      </c>
      <c r="DB79" s="83">
        <f t="shared" si="70"/>
        <v>0</v>
      </c>
      <c r="DC79" s="83">
        <f t="shared" si="71"/>
        <v>3.3332923076923072E-2</v>
      </c>
      <c r="DD79" s="83">
        <f t="shared" si="72"/>
        <v>1</v>
      </c>
      <c r="DE79" s="83">
        <f t="shared" si="73"/>
        <v>1</v>
      </c>
      <c r="DF79" s="83">
        <f t="shared" si="74"/>
        <v>1</v>
      </c>
      <c r="DG79" s="83">
        <f t="shared" si="75"/>
        <v>1</v>
      </c>
      <c r="DH79" s="83">
        <f t="shared" si="76"/>
        <v>1</v>
      </c>
      <c r="DI79" s="83">
        <f t="shared" si="77"/>
        <v>1</v>
      </c>
      <c r="DJ79" s="83">
        <f t="shared" si="78"/>
        <v>1</v>
      </c>
      <c r="DK79" s="83">
        <f t="shared" si="79"/>
        <v>1</v>
      </c>
      <c r="DL79" s="83">
        <f t="shared" si="80"/>
        <v>1</v>
      </c>
      <c r="DM79" s="83">
        <f t="shared" si="81"/>
        <v>1</v>
      </c>
      <c r="DO79" s="83">
        <f t="shared" si="111"/>
        <v>0</v>
      </c>
      <c r="DP79" s="83">
        <f t="shared" si="20"/>
        <v>1</v>
      </c>
      <c r="DQ79" s="83">
        <f t="shared" si="21"/>
        <v>1</v>
      </c>
      <c r="DR79" s="83">
        <f t="shared" si="22"/>
        <v>1</v>
      </c>
      <c r="DS79" s="83">
        <f t="shared" si="23"/>
        <v>1</v>
      </c>
      <c r="DT79" s="83">
        <f t="shared" si="24"/>
        <v>1</v>
      </c>
      <c r="DU79" s="83">
        <f t="shared" si="25"/>
        <v>1</v>
      </c>
      <c r="DV79" s="83">
        <f t="shared" si="26"/>
        <v>1</v>
      </c>
      <c r="DW79" s="83">
        <f t="shared" si="27"/>
        <v>1</v>
      </c>
      <c r="DX79" s="83">
        <f t="shared" si="28"/>
        <v>1</v>
      </c>
      <c r="DY79" s="83">
        <f t="shared" si="29"/>
        <v>1</v>
      </c>
      <c r="DZ79" s="83">
        <f t="shared" si="30"/>
        <v>1</v>
      </c>
      <c r="EB79" s="115"/>
      <c r="EC79" s="36">
        <f t="shared" si="82"/>
        <v>1</v>
      </c>
      <c r="ED79" s="36">
        <f t="shared" si="95"/>
        <v>0</v>
      </c>
      <c r="EE79" s="36">
        <f t="shared" si="96"/>
        <v>0</v>
      </c>
      <c r="EF79" s="36">
        <f t="shared" si="97"/>
        <v>0</v>
      </c>
      <c r="EG79" s="36">
        <f t="shared" si="98"/>
        <v>0</v>
      </c>
      <c r="EH79" s="36">
        <f t="shared" si="99"/>
        <v>0</v>
      </c>
      <c r="EI79" s="36">
        <f t="shared" si="100"/>
        <v>0</v>
      </c>
      <c r="EJ79" s="36">
        <f t="shared" si="101"/>
        <v>0</v>
      </c>
      <c r="EK79" s="36">
        <f t="shared" si="102"/>
        <v>0</v>
      </c>
      <c r="EL79" s="36">
        <f t="shared" si="103"/>
        <v>0</v>
      </c>
      <c r="EM79" s="36">
        <f t="shared" si="104"/>
        <v>0</v>
      </c>
      <c r="EO79" s="115"/>
      <c r="EP79" s="36">
        <f t="shared" si="83"/>
        <v>1</v>
      </c>
      <c r="EQ79" s="36">
        <f t="shared" si="84"/>
        <v>0</v>
      </c>
      <c r="ER79" s="36">
        <f t="shared" si="85"/>
        <v>0</v>
      </c>
      <c r="ES79" s="36">
        <f t="shared" si="86"/>
        <v>0</v>
      </c>
      <c r="ET79" s="36">
        <f t="shared" si="87"/>
        <v>0</v>
      </c>
      <c r="EU79" s="36">
        <f t="shared" si="88"/>
        <v>0</v>
      </c>
      <c r="EV79" s="36">
        <f t="shared" si="89"/>
        <v>0</v>
      </c>
      <c r="EW79" s="36">
        <f t="shared" si="90"/>
        <v>0</v>
      </c>
      <c r="EX79" s="36">
        <f t="shared" si="91"/>
        <v>0</v>
      </c>
      <c r="EY79" s="36">
        <f t="shared" si="92"/>
        <v>0</v>
      </c>
      <c r="EZ79" s="36">
        <f t="shared" si="93"/>
        <v>0</v>
      </c>
    </row>
    <row r="80" spans="1:156" s="36" customFormat="1" ht="16" x14ac:dyDescent="0.2">
      <c r="A80" s="50"/>
      <c r="B80" s="56" t="s">
        <v>17</v>
      </c>
      <c r="C80" s="49" t="s">
        <v>69</v>
      </c>
      <c r="D80" s="57">
        <v>45852</v>
      </c>
      <c r="E80" s="57">
        <v>51500</v>
      </c>
      <c r="F80" s="58">
        <v>125000</v>
      </c>
      <c r="G80" s="56" t="s">
        <v>80</v>
      </c>
      <c r="H80" s="59">
        <v>55838</v>
      </c>
      <c r="I80" s="59" t="s">
        <v>15</v>
      </c>
      <c r="J80" s="60">
        <v>0.2</v>
      </c>
      <c r="K80" s="60">
        <v>0.1</v>
      </c>
      <c r="L80" s="61"/>
      <c r="M80" s="62">
        <f t="shared" si="107"/>
        <v>1</v>
      </c>
      <c r="N80" s="63">
        <f t="shared" si="108"/>
        <v>10416.666666666666</v>
      </c>
      <c r="O80" s="63">
        <f t="shared" si="109"/>
        <v>1041.6666666666667</v>
      </c>
      <c r="P80" s="63">
        <f t="shared" si="110"/>
        <v>2083.3333333333335</v>
      </c>
      <c r="Q80" s="63">
        <f t="shared" si="33"/>
        <v>13541.67</v>
      </c>
      <c r="R80" s="111"/>
      <c r="S80" s="64">
        <f>ROUND(IF(AND($D80&lt;S$10,$E80&gt;S$12),$Q80,IF(AND($D80&gt;=S$10,$D80&lt;=S$12),$Q80*(S$13+1-DAY($D80))/S$13,IF(AND($E80&gt;=S$10,$E80&lt;=S$12),$Q80*DAY($E80)/S$13,0))),2)</f>
        <v>0</v>
      </c>
      <c r="T80" s="64">
        <f>ROUND(IF(AND($D80&lt;T$10,$E80&gt;T$12),$Q80,IF(AND($D80&gt;=T$10,$D80&lt;=T$12),$Q80*(T$13+1-DAY($D80))/T$13,IF(AND($E80&gt;=T$10,$E80&lt;=T$12),$Q80*DAY($E80)/T$13,0))),2)</f>
        <v>0</v>
      </c>
      <c r="U80" s="64">
        <f>ROUND(IF(AND($D80&lt;U$10,$E80&gt;U$12),$Q80,IF(AND($D80&gt;=U$10,$D80&lt;=U$12),$Q80*(U$13+1-DAY($D80))/U$13,IF(AND($E80&gt;=U$10,$E80&lt;=U$12),$Q80*DAY($E80)/U$13,0))),2)</f>
        <v>0</v>
      </c>
      <c r="V80" s="64">
        <f>ROUND(IF(AND($D80&lt;V$10,$E80&gt;V$12),$Q80,IF(AND($D80&gt;=V$10,$D80&lt;=V$12),$Q80*(V$13+1-DAY($D80))/V$13,IF(AND($E80&gt;=V$10,$E80&lt;=V$12),$Q80*DAY($E80)/V$13,0))),2)</f>
        <v>0</v>
      </c>
      <c r="W80" s="64">
        <f>ROUND(IF(AND($D80&lt;W$10,$E80&gt;W$12),$Q80,IF(AND($D80&gt;=W$10,$D80&lt;=W$12),$Q80*(W$13+1-DAY($D80))/W$13,IF(AND($E80&gt;=W$10,$E80&lt;=W$12),$Q80*DAY($E80)/W$13,0))),2)</f>
        <v>0</v>
      </c>
      <c r="X80" s="64">
        <f>ROUND(IF(AND($D80&lt;X$10,$E80&gt;X$12),$Q80,IF(AND($D80&gt;=X$10,$D80&lt;=X$12),$Q80*(X$13+1-DAY($D80))/X$13,IF(AND($E80&gt;=X$10,$E80&lt;=X$12),$Q80*DAY($E80)/X$13,0))),2)</f>
        <v>0</v>
      </c>
      <c r="Y80" s="64">
        <f>ROUND(IF(AND($D80&lt;Y$10,$E80&gt;Y$12),$Q80,IF(AND($D80&gt;=Y$10,$D80&lt;=Y$12),$Q80*(Y$13+1-DAY($D80))/Y$13,IF(AND($E80&gt;=Y$10,$E80&lt;=Y$12),$Q80*DAY($E80)/Y$13,0))),2)</f>
        <v>7862.91</v>
      </c>
      <c r="Z80" s="64">
        <f>ROUND(IF(AND($D80&lt;Z$10,$E80&gt;Z$12),$Q80,IF(AND($D80&gt;=Z$10,$D80&lt;=Z$12),$Q80*(Z$13+1-DAY($D80))/Z$13,IF(AND($E80&gt;=Z$10,$E80&lt;=Z$12),$Q80*DAY($E80)/Z$13,0))),2)</f>
        <v>13541.67</v>
      </c>
      <c r="AA80" s="64">
        <f>ROUND(IF(AND($D80&lt;AA$10,$E80&gt;AA$12),$Q80,IF(AND($D80&gt;=AA$10,$D80&lt;=AA$12),$Q80*(AA$13+1-DAY($D80))/AA$13,IF(AND($E80&gt;=AA$10,$E80&lt;=AA$12),$Q80*DAY($E80)/AA$13,0))),2)</f>
        <v>13541.67</v>
      </c>
      <c r="AB80" s="64">
        <f>ROUND(IF(AND($D80&lt;AB$10,$E80&gt;AB$12),$Q80,IF(AND($D80&gt;=AB$10,$D80&lt;=AB$12),$Q80*(AB$13+1-DAY($D80))/AB$13,IF(AND($E80&gt;=AB$10,$E80&lt;=AB$12),$Q80*DAY($E80)/AB$13,0))),2)</f>
        <v>13541.67</v>
      </c>
      <c r="AC80" s="64">
        <f>ROUND(IF(AND($D80&lt;AC$10,$E80&gt;AC$12),$Q80,IF(AND($D80&gt;=AC$10,$D80&lt;=AC$12),$Q80*(AC$13+1-DAY($D80))/AC$13,IF(AND($E80&gt;=AC$10,$E80&lt;=AC$12),$Q80*DAY($E80)/AC$13,0))),2)</f>
        <v>13541.67</v>
      </c>
      <c r="AD80" s="64">
        <f>ROUND(IF(AND($D80&lt;AD$10,$E80&gt;AD$12),$Q80,IF(AND($D80&gt;=AD$10,$D80&lt;=AD$12),$Q80*(AD$13+1-DAY($D80))/AD$13,IF(AND($E80&gt;=AD$10,$E80&lt;=AD$12),$Q80*DAY($E80)/AD$13,0))),2)</f>
        <v>13541.67</v>
      </c>
      <c r="AE80" s="64">
        <f>ROUND(IF(AND($D80&lt;AE$10,$E80&gt;AE$12),$Q80,IF(AND($D80&gt;=AE$10,$D80&lt;=AE$12),$Q80*(AE$13+1-DAY($D80))/AE$13,IF(AND($E80&gt;=AE$10,$E80&lt;=AE$12),$Q80*DAY($E80)/AE$13,0))),2)</f>
        <v>13541.67</v>
      </c>
      <c r="AF80" s="64">
        <f>ROUND(IF(AND($D80&lt;AF$10,$E80&gt;AF$12),$Q80,IF(AND($D80&gt;=AF$10,$D80&lt;=AF$12),$Q80*(AF$13+1-DAY($D80))/AF$13,IF(AND($E80&gt;=AF$10,$E80&lt;=AF$12),$Q80*DAY($E80)/AF$13,0))),2)</f>
        <v>13541.67</v>
      </c>
      <c r="AG80" s="64">
        <f>ROUND(IF(AND($D80&lt;AG$10,$E80&gt;AG$12),$Q80,IF(AND($D80&gt;=AG$10,$D80&lt;=AG$12),$Q80*(AG$13+1-DAY($D80))/AG$13,IF(AND($E80&gt;=AG$10,$E80&lt;=AG$12),$Q80*DAY($E80)/AG$13,0))),2)</f>
        <v>13541.67</v>
      </c>
      <c r="AH80" s="64">
        <f>ROUND(IF(AND($D80&lt;AH$10,$E80&gt;AH$12),$Q80,IF(AND($D80&gt;=AH$10,$D80&lt;=AH$12),$Q80*(AH$13+1-DAY($D80))/AH$13,IF(AND($E80&gt;=AH$10,$E80&lt;=AH$12),$Q80*DAY($E80)/AH$13,0))),2)</f>
        <v>13541.67</v>
      </c>
      <c r="AI80" s="64">
        <f>ROUND(IF(AND($D80&lt;AI$10,$E80&gt;AI$12),$Q80,IF(AND($D80&gt;=AI$10,$D80&lt;=AI$12),$Q80*(AI$13+1-DAY($D80))/AI$13,IF(AND($E80&gt;=AI$10,$E80&lt;=AI$12),$Q80*DAY($E80)/AI$13,0))),2)</f>
        <v>13541.67</v>
      </c>
      <c r="AJ80" s="64">
        <f>ROUND(IF(AND($D80&lt;AJ$10,$E80&gt;AJ$12),$Q80,IF(AND($D80&gt;=AJ$10,$D80&lt;=AJ$12),$Q80*(AJ$13+1-DAY($D80))/AJ$13,IF(AND($E80&gt;=AJ$10,$E80&lt;=AJ$12),$Q80*DAY($E80)/AJ$13,0))),2)</f>
        <v>13541.67</v>
      </c>
      <c r="AK80" s="64">
        <f>ROUND(IF(AND($D80&lt;AK$10,$E80&gt;AK$12),$Q80,IF(AND($D80&gt;=AK$10,$D80&lt;=AK$12),$Q80*(AK$13+1-DAY($D80))/AK$13,IF(AND($E80&gt;=AK$10,$E80&lt;=AK$12),$Q80*DAY($E80)/AK$13,0))),2)</f>
        <v>13541.67</v>
      </c>
      <c r="AL80" s="64">
        <f>ROUND(IF(AND($D80&lt;AL$10,$E80&gt;AL$12),$Q80,IF(AND($D80&gt;=AL$10,$D80&lt;=AL$12),$Q80*(AL$13+1-DAY($D80))/AL$13,IF(AND($E80&gt;=AL$10,$E80&lt;=AL$12),$Q80*DAY($E80)/AL$13,0))),2)</f>
        <v>13541.67</v>
      </c>
      <c r="AM80" s="64">
        <f>ROUND(IF(AND($D80&lt;AM$10,$E80&gt;AM$12),$Q80,IF(AND($D80&gt;=AM$10,$D80&lt;=AM$12),$Q80*(AM$13+1-DAY($D80))/AM$13,IF(AND($E80&gt;=AM$10,$E80&lt;=AM$12),$Q80*DAY($E80)/AM$13,0))),2)</f>
        <v>13541.67</v>
      </c>
      <c r="AN80" s="64">
        <f>ROUND(IF(AND($D80&lt;AN$10,$E80&gt;AN$12),$Q80,IF(AND($D80&gt;=AN$10,$D80&lt;=AN$12),$Q80*(AN$13+1-DAY($D80))/AN$13,IF(AND($E80&gt;=AN$10,$E80&lt;=AN$12),$Q80*DAY($E80)/AN$13,0))),2)</f>
        <v>13541.67</v>
      </c>
      <c r="AO80" s="64">
        <f>ROUND(IF(AND($D80&lt;AO$10,$E80&gt;AO$12),$Q80,IF(AND($D80&gt;=AO$10,$D80&lt;=AO$12),$Q80*(AO$13+1-DAY($D80))/AO$13,IF(AND($E80&gt;=AO$10,$E80&lt;=AO$12),$Q80*DAY($E80)/AO$13,0))),2)</f>
        <v>13541.67</v>
      </c>
      <c r="AP80" s="64">
        <f>ROUND(IF(AND($D80&lt;AP$10,$E80&gt;AP$12),$Q80,IF(AND($D80&gt;=AP$10,$D80&lt;=AP$12),$Q80*(AP$13+1-DAY($D80))/AP$13,IF(AND($E80&gt;=AP$10,$E80&lt;=AP$12),$Q80*DAY($E80)/AP$13,0))),2)</f>
        <v>13541.67</v>
      </c>
      <c r="AQ80" s="64">
        <f>ROUND(IF(AND($D80&lt;AQ$10,$E80&gt;AQ$12),$Q80,IF(AND($D80&gt;=AQ$10,$D80&lt;=AQ$12),$Q80*(AQ$13+1-DAY($D80))/AQ$13,IF(AND($E80&gt;=AQ$10,$E80&lt;=AQ$12),$Q80*DAY($E80)/AQ$13,0))),2)</f>
        <v>13541.67</v>
      </c>
      <c r="AR80" s="64">
        <f>ROUND(IF(AND($D80&lt;AR$10,$E80&gt;AR$12),$Q80,IF(AND($D80&gt;=AR$10,$D80&lt;=AR$12),$Q80*(AR$13+1-DAY($D80))/AR$13,IF(AND($E80&gt;=AR$10,$E80&lt;=AR$12),$Q80*DAY($E80)/AR$13,0))),2)</f>
        <v>13541.67</v>
      </c>
      <c r="AS80" s="64">
        <f>ROUND(IF(AND($D80&lt;AS$10,$E80&gt;AS$12),$Q80,IF(AND($D80&gt;=AS$10,$D80&lt;=AS$12),$Q80*(AS$13+1-DAY($D80))/AS$13,IF(AND($E80&gt;=AS$10,$E80&lt;=AS$12),$Q80*DAY($E80)/AS$13,0))),2)</f>
        <v>13541.67</v>
      </c>
      <c r="AT80" s="64">
        <f>ROUND(IF(AND($D80&lt;AT$10,$E80&gt;AT$12),$Q80,IF(AND($D80&gt;=AT$10,$D80&lt;=AT$12),$Q80*(AT$13+1-DAY($D80))/AT$13,IF(AND($E80&gt;=AT$10,$E80&lt;=AT$12),$Q80*DAY($E80)/AT$13,0))),2)</f>
        <v>13541.67</v>
      </c>
      <c r="AU80" s="64">
        <f>ROUND(IF(AND($D80&lt;AU$10,$E80&gt;AU$12),$Q80,IF(AND($D80&gt;=AU$10,$D80&lt;=AU$12),$Q80*(AU$13+1-DAY($D80))/AU$13,IF(AND($E80&gt;=AU$10,$E80&lt;=AU$12),$Q80*DAY($E80)/AU$13,0))),2)</f>
        <v>13541.67</v>
      </c>
      <c r="AV80" s="64">
        <f>ROUND(IF(AND($D80&lt;AV$10,$E80&gt;AV$12),$Q80,IF(AND($D80&gt;=AV$10,$D80&lt;=AV$12),$Q80*(AV$13+1-DAY($D80))/AV$13,IF(AND($E80&gt;=AV$10,$E80&lt;=AV$12),$Q80*DAY($E80)/AV$13,0))),2)</f>
        <v>13541.67</v>
      </c>
      <c r="AW80" s="64">
        <f>ROUND(IF(AND($D80&lt;AW$10,$E80&gt;AW$12),$Q80,IF(AND($D80&gt;=AW$10,$D80&lt;=AW$12),$Q80*(AW$13+1-DAY($D80))/AW$13,IF(AND($E80&gt;=AW$10,$E80&lt;=AW$12),$Q80*DAY($E80)/AW$13,0))),2)</f>
        <v>13541.67</v>
      </c>
      <c r="AX80" s="64">
        <f>ROUND(IF(AND($D80&lt;AX$10,$E80&gt;AX$12),$Q80,IF(AND($D80&gt;=AX$10,$D80&lt;=AX$12),$Q80*(AX$13+1-DAY($D80))/AX$13,IF(AND($E80&gt;=AX$10,$E80&lt;=AX$12),$Q80*DAY($E80)/AX$13,0))),2)</f>
        <v>13541.67</v>
      </c>
      <c r="AY80" s="64">
        <f>ROUND(IF(AND($D80&lt;AY$10,$E80&gt;AY$12),$Q80,IF(AND($D80&gt;=AY$10,$D80&lt;=AY$12),$Q80*(AY$13+1-DAY($D80))/AY$13,IF(AND($E80&gt;=AY$10,$E80&lt;=AY$12),$Q80*DAY($E80)/AY$13,0))),2)</f>
        <v>13541.67</v>
      </c>
      <c r="AZ80" s="64">
        <f>ROUND(IF(AND($D80&lt;AZ$10,$E80&gt;AZ$12),$Q80,IF(AND($D80&gt;=AZ$10,$D80&lt;=AZ$12),$Q80*(AZ$13+1-DAY($D80))/AZ$13,IF(AND($E80&gt;=AZ$10,$E80&lt;=AZ$12),$Q80*DAY($E80)/AZ$13,0))),2)</f>
        <v>13541.67</v>
      </c>
      <c r="BA80" s="64">
        <f>ROUND(IF(AND($D80&lt;BA$10,$E80&gt;BA$12),$Q80,IF(AND($D80&gt;=BA$10,$D80&lt;=BA$12),$Q80*(BA$13+1-DAY($D80))/BA$13,IF(AND($E80&gt;=BA$10,$E80&lt;=BA$12),$Q80*DAY($E80)/BA$13,0))),2)</f>
        <v>13541.67</v>
      </c>
      <c r="BB80" s="64">
        <f>ROUND(IF(AND($D80&lt;BB$10,$E80&gt;BB$12),$Q80,IF(AND($D80&gt;=BB$10,$D80&lt;=BB$12),$Q80*(BB$13+1-DAY($D80))/BB$13,IF(AND($E80&gt;=BB$10,$E80&lt;=BB$12),$Q80*DAY($E80)/BB$13,0))),2)</f>
        <v>13541.67</v>
      </c>
      <c r="BC80" s="108"/>
      <c r="BD80" s="64">
        <f t="shared" si="114"/>
        <v>0</v>
      </c>
      <c r="BE80" s="64">
        <f t="shared" si="114"/>
        <v>0</v>
      </c>
      <c r="BF80" s="64">
        <f t="shared" si="114"/>
        <v>34946.25</v>
      </c>
      <c r="BG80" s="64">
        <f t="shared" si="114"/>
        <v>40625.01</v>
      </c>
      <c r="BH80" s="64">
        <f t="shared" si="114"/>
        <v>40625.01</v>
      </c>
      <c r="BI80" s="64">
        <f t="shared" si="114"/>
        <v>40625.01</v>
      </c>
      <c r="BJ80" s="64">
        <f t="shared" si="114"/>
        <v>40625.01</v>
      </c>
      <c r="BK80" s="64">
        <f t="shared" si="114"/>
        <v>40625.01</v>
      </c>
      <c r="BL80" s="64">
        <f t="shared" si="114"/>
        <v>40625.01</v>
      </c>
      <c r="BM80" s="64">
        <f t="shared" si="114"/>
        <v>40625.01</v>
      </c>
      <c r="BN80" s="64">
        <f t="shared" si="114"/>
        <v>40625.01</v>
      </c>
      <c r="BO80" s="64">
        <f t="shared" si="114"/>
        <v>40625.01</v>
      </c>
      <c r="BP80" s="65"/>
      <c r="BQ80" s="79">
        <f t="shared" si="34"/>
        <v>0</v>
      </c>
      <c r="BR80" s="79">
        <f t="shared" si="35"/>
        <v>0</v>
      </c>
      <c r="BS80" s="79">
        <f t="shared" si="36"/>
        <v>0</v>
      </c>
      <c r="BT80" s="79">
        <f t="shared" si="37"/>
        <v>0</v>
      </c>
      <c r="BU80" s="79">
        <f t="shared" si="38"/>
        <v>0</v>
      </c>
      <c r="BV80" s="79">
        <f t="shared" si="39"/>
        <v>0</v>
      </c>
      <c r="BW80" s="79">
        <f t="shared" si="40"/>
        <v>0.58064551861033387</v>
      </c>
      <c r="BX80" s="79">
        <f t="shared" si="41"/>
        <v>1</v>
      </c>
      <c r="BY80" s="79">
        <f t="shared" si="42"/>
        <v>1</v>
      </c>
      <c r="BZ80" s="79">
        <f t="shared" si="43"/>
        <v>1</v>
      </c>
      <c r="CA80" s="79">
        <f t="shared" si="44"/>
        <v>1</v>
      </c>
      <c r="CB80" s="79">
        <f t="shared" si="45"/>
        <v>1</v>
      </c>
      <c r="CC80" s="79">
        <f t="shared" si="46"/>
        <v>1</v>
      </c>
      <c r="CD80" s="79">
        <f t="shared" si="47"/>
        <v>1</v>
      </c>
      <c r="CE80" s="79">
        <f t="shared" si="48"/>
        <v>1</v>
      </c>
      <c r="CF80" s="79">
        <f t="shared" si="49"/>
        <v>1</v>
      </c>
      <c r="CG80" s="79">
        <f t="shared" si="50"/>
        <v>1</v>
      </c>
      <c r="CH80" s="79">
        <f t="shared" si="51"/>
        <v>1</v>
      </c>
      <c r="CI80" s="79">
        <f t="shared" si="52"/>
        <v>1</v>
      </c>
      <c r="CJ80" s="79">
        <f t="shared" si="53"/>
        <v>1</v>
      </c>
      <c r="CK80" s="79">
        <f t="shared" si="54"/>
        <v>1</v>
      </c>
      <c r="CL80" s="79">
        <f t="shared" si="55"/>
        <v>1</v>
      </c>
      <c r="CM80" s="79">
        <f t="shared" si="56"/>
        <v>1</v>
      </c>
      <c r="CN80" s="79">
        <f t="shared" si="57"/>
        <v>1</v>
      </c>
      <c r="CO80" s="79">
        <f t="shared" si="58"/>
        <v>1</v>
      </c>
      <c r="CP80" s="79">
        <f t="shared" si="59"/>
        <v>1</v>
      </c>
      <c r="CQ80" s="79">
        <f t="shared" si="60"/>
        <v>1</v>
      </c>
      <c r="CR80" s="79">
        <f t="shared" si="61"/>
        <v>1</v>
      </c>
      <c r="CS80" s="79">
        <f t="shared" si="62"/>
        <v>1</v>
      </c>
      <c r="CT80" s="79">
        <f t="shared" si="63"/>
        <v>1</v>
      </c>
      <c r="CU80" s="79">
        <f t="shared" si="64"/>
        <v>1</v>
      </c>
      <c r="CV80" s="79">
        <f t="shared" si="65"/>
        <v>1</v>
      </c>
      <c r="CW80" s="79">
        <f t="shared" si="66"/>
        <v>1</v>
      </c>
      <c r="CX80" s="79">
        <f t="shared" si="67"/>
        <v>1</v>
      </c>
      <c r="CY80" s="79">
        <f t="shared" si="68"/>
        <v>1</v>
      </c>
      <c r="CZ80" s="79">
        <f t="shared" si="69"/>
        <v>1</v>
      </c>
      <c r="DB80" s="83">
        <f t="shared" si="70"/>
        <v>0</v>
      </c>
      <c r="DC80" s="83">
        <f t="shared" si="71"/>
        <v>0</v>
      </c>
      <c r="DD80" s="83">
        <f t="shared" si="72"/>
        <v>1</v>
      </c>
      <c r="DE80" s="83">
        <f t="shared" si="73"/>
        <v>1</v>
      </c>
      <c r="DF80" s="83">
        <f t="shared" si="74"/>
        <v>1</v>
      </c>
      <c r="DG80" s="83">
        <f t="shared" si="75"/>
        <v>1</v>
      </c>
      <c r="DH80" s="83">
        <f t="shared" si="76"/>
        <v>1</v>
      </c>
      <c r="DI80" s="83">
        <f t="shared" si="77"/>
        <v>1</v>
      </c>
      <c r="DJ80" s="83">
        <f t="shared" si="78"/>
        <v>1</v>
      </c>
      <c r="DK80" s="83">
        <f t="shared" si="79"/>
        <v>1</v>
      </c>
      <c r="DL80" s="83">
        <f t="shared" si="80"/>
        <v>1</v>
      </c>
      <c r="DM80" s="83">
        <f t="shared" si="81"/>
        <v>1</v>
      </c>
      <c r="DO80" s="83">
        <f t="shared" si="111"/>
        <v>0</v>
      </c>
      <c r="DP80" s="83">
        <f t="shared" si="20"/>
        <v>0</v>
      </c>
      <c r="DQ80" s="83">
        <f t="shared" si="21"/>
        <v>1</v>
      </c>
      <c r="DR80" s="83">
        <f t="shared" si="22"/>
        <v>1</v>
      </c>
      <c r="DS80" s="83">
        <f t="shared" si="23"/>
        <v>1</v>
      </c>
      <c r="DT80" s="83">
        <f t="shared" si="24"/>
        <v>1</v>
      </c>
      <c r="DU80" s="83">
        <f t="shared" si="25"/>
        <v>1</v>
      </c>
      <c r="DV80" s="83">
        <f t="shared" si="26"/>
        <v>1</v>
      </c>
      <c r="DW80" s="83">
        <f t="shared" si="27"/>
        <v>1</v>
      </c>
      <c r="DX80" s="83">
        <f t="shared" si="28"/>
        <v>1</v>
      </c>
      <c r="DY80" s="83">
        <f t="shared" si="29"/>
        <v>1</v>
      </c>
      <c r="DZ80" s="83">
        <f t="shared" si="30"/>
        <v>1</v>
      </c>
      <c r="EB80" s="115"/>
      <c r="EC80" s="36">
        <f t="shared" si="82"/>
        <v>0</v>
      </c>
      <c r="ED80" s="36">
        <f t="shared" si="95"/>
        <v>1</v>
      </c>
      <c r="EE80" s="36">
        <f t="shared" si="96"/>
        <v>0</v>
      </c>
      <c r="EF80" s="36">
        <f t="shared" si="97"/>
        <v>0</v>
      </c>
      <c r="EG80" s="36">
        <f t="shared" si="98"/>
        <v>0</v>
      </c>
      <c r="EH80" s="36">
        <f t="shared" si="99"/>
        <v>0</v>
      </c>
      <c r="EI80" s="36">
        <f t="shared" si="100"/>
        <v>0</v>
      </c>
      <c r="EJ80" s="36">
        <f t="shared" si="101"/>
        <v>0</v>
      </c>
      <c r="EK80" s="36">
        <f t="shared" si="102"/>
        <v>0</v>
      </c>
      <c r="EL80" s="36">
        <f t="shared" si="103"/>
        <v>0</v>
      </c>
      <c r="EM80" s="36">
        <f t="shared" si="104"/>
        <v>0</v>
      </c>
      <c r="EO80" s="115"/>
      <c r="EP80" s="36">
        <f t="shared" si="83"/>
        <v>0</v>
      </c>
      <c r="EQ80" s="36">
        <f t="shared" si="84"/>
        <v>0</v>
      </c>
      <c r="ER80" s="36">
        <f t="shared" si="85"/>
        <v>0</v>
      </c>
      <c r="ES80" s="36">
        <f t="shared" si="86"/>
        <v>0</v>
      </c>
      <c r="ET80" s="36">
        <f t="shared" si="87"/>
        <v>0</v>
      </c>
      <c r="EU80" s="36">
        <f t="shared" si="88"/>
        <v>0</v>
      </c>
      <c r="EV80" s="36">
        <f t="shared" si="89"/>
        <v>0</v>
      </c>
      <c r="EW80" s="36">
        <f t="shared" si="90"/>
        <v>0</v>
      </c>
      <c r="EX80" s="36">
        <f t="shared" si="91"/>
        <v>0</v>
      </c>
      <c r="EY80" s="36">
        <f t="shared" si="92"/>
        <v>0</v>
      </c>
      <c r="EZ80" s="36">
        <f t="shared" si="93"/>
        <v>0</v>
      </c>
    </row>
    <row r="81" spans="1:156" s="36" customFormat="1" ht="16" x14ac:dyDescent="0.2">
      <c r="A81" s="50"/>
      <c r="B81" s="56" t="s">
        <v>17</v>
      </c>
      <c r="C81" s="49" t="s">
        <v>69</v>
      </c>
      <c r="D81" s="57">
        <v>45869</v>
      </c>
      <c r="E81" s="57">
        <v>51500</v>
      </c>
      <c r="F81" s="58">
        <v>160000</v>
      </c>
      <c r="G81" s="56" t="s">
        <v>79</v>
      </c>
      <c r="H81" s="59">
        <v>73660</v>
      </c>
      <c r="I81" s="59" t="s">
        <v>15</v>
      </c>
      <c r="J81" s="60">
        <v>0.2</v>
      </c>
      <c r="K81" s="60">
        <v>0.1</v>
      </c>
      <c r="L81" s="61"/>
      <c r="M81" s="62">
        <f t="shared" ref="M81:M112" si="115">COUNTIF($H:$H,$H81)</f>
        <v>1</v>
      </c>
      <c r="N81" s="63">
        <f t="shared" ref="N81:N112" si="116">F81/12</f>
        <v>13333.333333333334</v>
      </c>
      <c r="O81" s="63">
        <f t="shared" ref="O81:O112" si="117">K81*$N81</f>
        <v>1333.3333333333335</v>
      </c>
      <c r="P81" s="63">
        <f t="shared" ref="P81:P112" si="118">IF($I81="Yes",J81*$N81,0)</f>
        <v>2666.666666666667</v>
      </c>
      <c r="Q81" s="63">
        <f t="shared" si="33"/>
        <v>17333.330000000002</v>
      </c>
      <c r="R81" s="111"/>
      <c r="S81" s="64">
        <f>ROUND(IF(AND($D81&lt;S$10,$E81&gt;S$12),$Q81,IF(AND($D81&gt;=S$10,$D81&lt;=S$12),$Q81*(S$13+1-DAY($D81))/S$13,IF(AND($E81&gt;=S$10,$E81&lt;=S$12),$Q81*DAY($E81)/S$13,0))),2)</f>
        <v>0</v>
      </c>
      <c r="T81" s="64">
        <f>ROUND(IF(AND($D81&lt;T$10,$E81&gt;T$12),$Q81,IF(AND($D81&gt;=T$10,$D81&lt;=T$12),$Q81*(T$13+1-DAY($D81))/T$13,IF(AND($E81&gt;=T$10,$E81&lt;=T$12),$Q81*DAY($E81)/T$13,0))),2)</f>
        <v>0</v>
      </c>
      <c r="U81" s="64">
        <f>ROUND(IF(AND($D81&lt;U$10,$E81&gt;U$12),$Q81,IF(AND($D81&gt;=U$10,$D81&lt;=U$12),$Q81*(U$13+1-DAY($D81))/U$13,IF(AND($E81&gt;=U$10,$E81&lt;=U$12),$Q81*DAY($E81)/U$13,0))),2)</f>
        <v>0</v>
      </c>
      <c r="V81" s="64">
        <f>ROUND(IF(AND($D81&lt;V$10,$E81&gt;V$12),$Q81,IF(AND($D81&gt;=V$10,$D81&lt;=V$12),$Q81*(V$13+1-DAY($D81))/V$13,IF(AND($E81&gt;=V$10,$E81&lt;=V$12),$Q81*DAY($E81)/V$13,0))),2)</f>
        <v>0</v>
      </c>
      <c r="W81" s="64">
        <f>ROUND(IF(AND($D81&lt;W$10,$E81&gt;W$12),$Q81,IF(AND($D81&gt;=W$10,$D81&lt;=W$12),$Q81*(W$13+1-DAY($D81))/W$13,IF(AND($E81&gt;=W$10,$E81&lt;=W$12),$Q81*DAY($E81)/W$13,0))),2)</f>
        <v>0</v>
      </c>
      <c r="X81" s="64">
        <f>ROUND(IF(AND($D81&lt;X$10,$E81&gt;X$12),$Q81,IF(AND($D81&gt;=X$10,$D81&lt;=X$12),$Q81*(X$13+1-DAY($D81))/X$13,IF(AND($E81&gt;=X$10,$E81&lt;=X$12),$Q81*DAY($E81)/X$13,0))),2)</f>
        <v>0</v>
      </c>
      <c r="Y81" s="64">
        <f>ROUND(IF(AND($D81&lt;Y$10,$E81&gt;Y$12),$Q81,IF(AND($D81&gt;=Y$10,$D81&lt;=Y$12),$Q81*(Y$13+1-DAY($D81))/Y$13,IF(AND($E81&gt;=Y$10,$E81&lt;=Y$12),$Q81*DAY($E81)/Y$13,0))),2)</f>
        <v>559.14</v>
      </c>
      <c r="Z81" s="64">
        <f>ROUND(IF(AND($D81&lt;Z$10,$E81&gt;Z$12),$Q81,IF(AND($D81&gt;=Z$10,$D81&lt;=Z$12),$Q81*(Z$13+1-DAY($D81))/Z$13,IF(AND($E81&gt;=Z$10,$E81&lt;=Z$12),$Q81*DAY($E81)/Z$13,0))),2)</f>
        <v>17333.330000000002</v>
      </c>
      <c r="AA81" s="64">
        <f>ROUND(IF(AND($D81&lt;AA$10,$E81&gt;AA$12),$Q81,IF(AND($D81&gt;=AA$10,$D81&lt;=AA$12),$Q81*(AA$13+1-DAY($D81))/AA$13,IF(AND($E81&gt;=AA$10,$E81&lt;=AA$12),$Q81*DAY($E81)/AA$13,0))),2)</f>
        <v>17333.330000000002</v>
      </c>
      <c r="AB81" s="64">
        <f>ROUND(IF(AND($D81&lt;AB$10,$E81&gt;AB$12),$Q81,IF(AND($D81&gt;=AB$10,$D81&lt;=AB$12),$Q81*(AB$13+1-DAY($D81))/AB$13,IF(AND($E81&gt;=AB$10,$E81&lt;=AB$12),$Q81*DAY($E81)/AB$13,0))),2)</f>
        <v>17333.330000000002</v>
      </c>
      <c r="AC81" s="64">
        <f>ROUND(IF(AND($D81&lt;AC$10,$E81&gt;AC$12),$Q81,IF(AND($D81&gt;=AC$10,$D81&lt;=AC$12),$Q81*(AC$13+1-DAY($D81))/AC$13,IF(AND($E81&gt;=AC$10,$E81&lt;=AC$12),$Q81*DAY($E81)/AC$13,0))),2)</f>
        <v>17333.330000000002</v>
      </c>
      <c r="AD81" s="64">
        <f>ROUND(IF(AND($D81&lt;AD$10,$E81&gt;AD$12),$Q81,IF(AND($D81&gt;=AD$10,$D81&lt;=AD$12),$Q81*(AD$13+1-DAY($D81))/AD$13,IF(AND($E81&gt;=AD$10,$E81&lt;=AD$12),$Q81*DAY($E81)/AD$13,0))),2)</f>
        <v>17333.330000000002</v>
      </c>
      <c r="AE81" s="64">
        <f>ROUND(IF(AND($D81&lt;AE$10,$E81&gt;AE$12),$Q81,IF(AND($D81&gt;=AE$10,$D81&lt;=AE$12),$Q81*(AE$13+1-DAY($D81))/AE$13,IF(AND($E81&gt;=AE$10,$E81&lt;=AE$12),$Q81*DAY($E81)/AE$13,0))),2)</f>
        <v>17333.330000000002</v>
      </c>
      <c r="AF81" s="64">
        <f>ROUND(IF(AND($D81&lt;AF$10,$E81&gt;AF$12),$Q81,IF(AND($D81&gt;=AF$10,$D81&lt;=AF$12),$Q81*(AF$13+1-DAY($D81))/AF$13,IF(AND($E81&gt;=AF$10,$E81&lt;=AF$12),$Q81*DAY($E81)/AF$13,0))),2)</f>
        <v>17333.330000000002</v>
      </c>
      <c r="AG81" s="64">
        <f>ROUND(IF(AND($D81&lt;AG$10,$E81&gt;AG$12),$Q81,IF(AND($D81&gt;=AG$10,$D81&lt;=AG$12),$Q81*(AG$13+1-DAY($D81))/AG$13,IF(AND($E81&gt;=AG$10,$E81&lt;=AG$12),$Q81*DAY($E81)/AG$13,0))),2)</f>
        <v>17333.330000000002</v>
      </c>
      <c r="AH81" s="64">
        <f>ROUND(IF(AND($D81&lt;AH$10,$E81&gt;AH$12),$Q81,IF(AND($D81&gt;=AH$10,$D81&lt;=AH$12),$Q81*(AH$13+1-DAY($D81))/AH$13,IF(AND($E81&gt;=AH$10,$E81&lt;=AH$12),$Q81*DAY($E81)/AH$13,0))),2)</f>
        <v>17333.330000000002</v>
      </c>
      <c r="AI81" s="64">
        <f>ROUND(IF(AND($D81&lt;AI$10,$E81&gt;AI$12),$Q81,IF(AND($D81&gt;=AI$10,$D81&lt;=AI$12),$Q81*(AI$13+1-DAY($D81))/AI$13,IF(AND($E81&gt;=AI$10,$E81&lt;=AI$12),$Q81*DAY($E81)/AI$13,0))),2)</f>
        <v>17333.330000000002</v>
      </c>
      <c r="AJ81" s="64">
        <f>ROUND(IF(AND($D81&lt;AJ$10,$E81&gt;AJ$12),$Q81,IF(AND($D81&gt;=AJ$10,$D81&lt;=AJ$12),$Q81*(AJ$13+1-DAY($D81))/AJ$13,IF(AND($E81&gt;=AJ$10,$E81&lt;=AJ$12),$Q81*DAY($E81)/AJ$13,0))),2)</f>
        <v>17333.330000000002</v>
      </c>
      <c r="AK81" s="64">
        <f>ROUND(IF(AND($D81&lt;AK$10,$E81&gt;AK$12),$Q81,IF(AND($D81&gt;=AK$10,$D81&lt;=AK$12),$Q81*(AK$13+1-DAY($D81))/AK$13,IF(AND($E81&gt;=AK$10,$E81&lt;=AK$12),$Q81*DAY($E81)/AK$13,0))),2)</f>
        <v>17333.330000000002</v>
      </c>
      <c r="AL81" s="64">
        <f>ROUND(IF(AND($D81&lt;AL$10,$E81&gt;AL$12),$Q81,IF(AND($D81&gt;=AL$10,$D81&lt;=AL$12),$Q81*(AL$13+1-DAY($D81))/AL$13,IF(AND($E81&gt;=AL$10,$E81&lt;=AL$12),$Q81*DAY($E81)/AL$13,0))),2)</f>
        <v>17333.330000000002</v>
      </c>
      <c r="AM81" s="64">
        <f>ROUND(IF(AND($D81&lt;AM$10,$E81&gt;AM$12),$Q81,IF(AND($D81&gt;=AM$10,$D81&lt;=AM$12),$Q81*(AM$13+1-DAY($D81))/AM$13,IF(AND($E81&gt;=AM$10,$E81&lt;=AM$12),$Q81*DAY($E81)/AM$13,0))),2)</f>
        <v>17333.330000000002</v>
      </c>
      <c r="AN81" s="64">
        <f>ROUND(IF(AND($D81&lt;AN$10,$E81&gt;AN$12),$Q81,IF(AND($D81&gt;=AN$10,$D81&lt;=AN$12),$Q81*(AN$13+1-DAY($D81))/AN$13,IF(AND($E81&gt;=AN$10,$E81&lt;=AN$12),$Q81*DAY($E81)/AN$13,0))),2)</f>
        <v>17333.330000000002</v>
      </c>
      <c r="AO81" s="64">
        <f>ROUND(IF(AND($D81&lt;AO$10,$E81&gt;AO$12),$Q81,IF(AND($D81&gt;=AO$10,$D81&lt;=AO$12),$Q81*(AO$13+1-DAY($D81))/AO$13,IF(AND($E81&gt;=AO$10,$E81&lt;=AO$12),$Q81*DAY($E81)/AO$13,0))),2)</f>
        <v>17333.330000000002</v>
      </c>
      <c r="AP81" s="64">
        <f>ROUND(IF(AND($D81&lt;AP$10,$E81&gt;AP$12),$Q81,IF(AND($D81&gt;=AP$10,$D81&lt;=AP$12),$Q81*(AP$13+1-DAY($D81))/AP$13,IF(AND($E81&gt;=AP$10,$E81&lt;=AP$12),$Q81*DAY($E81)/AP$13,0))),2)</f>
        <v>17333.330000000002</v>
      </c>
      <c r="AQ81" s="64">
        <f>ROUND(IF(AND($D81&lt;AQ$10,$E81&gt;AQ$12),$Q81,IF(AND($D81&gt;=AQ$10,$D81&lt;=AQ$12),$Q81*(AQ$13+1-DAY($D81))/AQ$13,IF(AND($E81&gt;=AQ$10,$E81&lt;=AQ$12),$Q81*DAY($E81)/AQ$13,0))),2)</f>
        <v>17333.330000000002</v>
      </c>
      <c r="AR81" s="64">
        <f>ROUND(IF(AND($D81&lt;AR$10,$E81&gt;AR$12),$Q81,IF(AND($D81&gt;=AR$10,$D81&lt;=AR$12),$Q81*(AR$13+1-DAY($D81))/AR$13,IF(AND($E81&gt;=AR$10,$E81&lt;=AR$12),$Q81*DAY($E81)/AR$13,0))),2)</f>
        <v>17333.330000000002</v>
      </c>
      <c r="AS81" s="64">
        <f>ROUND(IF(AND($D81&lt;AS$10,$E81&gt;AS$12),$Q81,IF(AND($D81&gt;=AS$10,$D81&lt;=AS$12),$Q81*(AS$13+1-DAY($D81))/AS$13,IF(AND($E81&gt;=AS$10,$E81&lt;=AS$12),$Q81*DAY($E81)/AS$13,0))),2)</f>
        <v>17333.330000000002</v>
      </c>
      <c r="AT81" s="64">
        <f>ROUND(IF(AND($D81&lt;AT$10,$E81&gt;AT$12),$Q81,IF(AND($D81&gt;=AT$10,$D81&lt;=AT$12),$Q81*(AT$13+1-DAY($D81))/AT$13,IF(AND($E81&gt;=AT$10,$E81&lt;=AT$12),$Q81*DAY($E81)/AT$13,0))),2)</f>
        <v>17333.330000000002</v>
      </c>
      <c r="AU81" s="64">
        <f>ROUND(IF(AND($D81&lt;AU$10,$E81&gt;AU$12),$Q81,IF(AND($D81&gt;=AU$10,$D81&lt;=AU$12),$Q81*(AU$13+1-DAY($D81))/AU$13,IF(AND($E81&gt;=AU$10,$E81&lt;=AU$12),$Q81*DAY($E81)/AU$13,0))),2)</f>
        <v>17333.330000000002</v>
      </c>
      <c r="AV81" s="64">
        <f>ROUND(IF(AND($D81&lt;AV$10,$E81&gt;AV$12),$Q81,IF(AND($D81&gt;=AV$10,$D81&lt;=AV$12),$Q81*(AV$13+1-DAY($D81))/AV$13,IF(AND($E81&gt;=AV$10,$E81&lt;=AV$12),$Q81*DAY($E81)/AV$13,0))),2)</f>
        <v>17333.330000000002</v>
      </c>
      <c r="AW81" s="64">
        <f>ROUND(IF(AND($D81&lt;AW$10,$E81&gt;AW$12),$Q81,IF(AND($D81&gt;=AW$10,$D81&lt;=AW$12),$Q81*(AW$13+1-DAY($D81))/AW$13,IF(AND($E81&gt;=AW$10,$E81&lt;=AW$12),$Q81*DAY($E81)/AW$13,0))),2)</f>
        <v>17333.330000000002</v>
      </c>
      <c r="AX81" s="64">
        <f>ROUND(IF(AND($D81&lt;AX$10,$E81&gt;AX$12),$Q81,IF(AND($D81&gt;=AX$10,$D81&lt;=AX$12),$Q81*(AX$13+1-DAY($D81))/AX$13,IF(AND($E81&gt;=AX$10,$E81&lt;=AX$12),$Q81*DAY($E81)/AX$13,0))),2)</f>
        <v>17333.330000000002</v>
      </c>
      <c r="AY81" s="64">
        <f>ROUND(IF(AND($D81&lt;AY$10,$E81&gt;AY$12),$Q81,IF(AND($D81&gt;=AY$10,$D81&lt;=AY$12),$Q81*(AY$13+1-DAY($D81))/AY$13,IF(AND($E81&gt;=AY$10,$E81&lt;=AY$12),$Q81*DAY($E81)/AY$13,0))),2)</f>
        <v>17333.330000000002</v>
      </c>
      <c r="AZ81" s="64">
        <f>ROUND(IF(AND($D81&lt;AZ$10,$E81&gt;AZ$12),$Q81,IF(AND($D81&gt;=AZ$10,$D81&lt;=AZ$12),$Q81*(AZ$13+1-DAY($D81))/AZ$13,IF(AND($E81&gt;=AZ$10,$E81&lt;=AZ$12),$Q81*DAY($E81)/AZ$13,0))),2)</f>
        <v>17333.330000000002</v>
      </c>
      <c r="BA81" s="64">
        <f>ROUND(IF(AND($D81&lt;BA$10,$E81&gt;BA$12),$Q81,IF(AND($D81&gt;=BA$10,$D81&lt;=BA$12),$Q81*(BA$13+1-DAY($D81))/BA$13,IF(AND($E81&gt;=BA$10,$E81&lt;=BA$12),$Q81*DAY($E81)/BA$13,0))),2)</f>
        <v>17333.330000000002</v>
      </c>
      <c r="BB81" s="64">
        <f>ROUND(IF(AND($D81&lt;BB$10,$E81&gt;BB$12),$Q81,IF(AND($D81&gt;=BB$10,$D81&lt;=BB$12),$Q81*(BB$13+1-DAY($D81))/BB$13,IF(AND($E81&gt;=BB$10,$E81&lt;=BB$12),$Q81*DAY($E81)/BB$13,0))),2)</f>
        <v>17333.330000000002</v>
      </c>
      <c r="BC81" s="108"/>
      <c r="BD81" s="64">
        <f t="shared" si="114"/>
        <v>0</v>
      </c>
      <c r="BE81" s="64">
        <f t="shared" si="114"/>
        <v>0</v>
      </c>
      <c r="BF81" s="64">
        <f t="shared" si="114"/>
        <v>35225.800000000003</v>
      </c>
      <c r="BG81" s="64">
        <f t="shared" si="114"/>
        <v>51999.990000000005</v>
      </c>
      <c r="BH81" s="64">
        <f t="shared" si="114"/>
        <v>51999.990000000005</v>
      </c>
      <c r="BI81" s="64">
        <f t="shared" si="114"/>
        <v>51999.990000000005</v>
      </c>
      <c r="BJ81" s="64">
        <f t="shared" si="114"/>
        <v>51999.990000000005</v>
      </c>
      <c r="BK81" s="64">
        <f t="shared" si="114"/>
        <v>51999.990000000005</v>
      </c>
      <c r="BL81" s="64">
        <f t="shared" si="114"/>
        <v>51999.990000000005</v>
      </c>
      <c r="BM81" s="64">
        <f t="shared" si="114"/>
        <v>51999.990000000005</v>
      </c>
      <c r="BN81" s="64">
        <f t="shared" si="114"/>
        <v>51999.990000000005</v>
      </c>
      <c r="BO81" s="64">
        <f t="shared" si="114"/>
        <v>51999.990000000005</v>
      </c>
      <c r="BP81" s="65"/>
      <c r="BQ81" s="79">
        <f t="shared" si="34"/>
        <v>0</v>
      </c>
      <c r="BR81" s="79">
        <f t="shared" si="35"/>
        <v>0</v>
      </c>
      <c r="BS81" s="79">
        <f t="shared" si="36"/>
        <v>0</v>
      </c>
      <c r="BT81" s="79">
        <f t="shared" si="37"/>
        <v>0</v>
      </c>
      <c r="BU81" s="79">
        <f t="shared" si="38"/>
        <v>0</v>
      </c>
      <c r="BV81" s="79">
        <f t="shared" si="39"/>
        <v>0</v>
      </c>
      <c r="BW81" s="79">
        <f t="shared" si="40"/>
        <v>3.225808312655444E-2</v>
      </c>
      <c r="BX81" s="79">
        <f t="shared" si="41"/>
        <v>1</v>
      </c>
      <c r="BY81" s="79">
        <f t="shared" si="42"/>
        <v>1</v>
      </c>
      <c r="BZ81" s="79">
        <f t="shared" si="43"/>
        <v>1</v>
      </c>
      <c r="CA81" s="79">
        <f t="shared" si="44"/>
        <v>1</v>
      </c>
      <c r="CB81" s="79">
        <f t="shared" si="45"/>
        <v>1</v>
      </c>
      <c r="CC81" s="79">
        <f t="shared" si="46"/>
        <v>1</v>
      </c>
      <c r="CD81" s="79">
        <f t="shared" si="47"/>
        <v>1</v>
      </c>
      <c r="CE81" s="79">
        <f t="shared" si="48"/>
        <v>1</v>
      </c>
      <c r="CF81" s="79">
        <f t="shared" si="49"/>
        <v>1</v>
      </c>
      <c r="CG81" s="79">
        <f t="shared" si="50"/>
        <v>1</v>
      </c>
      <c r="CH81" s="79">
        <f t="shared" si="51"/>
        <v>1</v>
      </c>
      <c r="CI81" s="79">
        <f t="shared" si="52"/>
        <v>1</v>
      </c>
      <c r="CJ81" s="79">
        <f t="shared" si="53"/>
        <v>1</v>
      </c>
      <c r="CK81" s="79">
        <f t="shared" si="54"/>
        <v>1</v>
      </c>
      <c r="CL81" s="79">
        <f t="shared" si="55"/>
        <v>1</v>
      </c>
      <c r="CM81" s="79">
        <f t="shared" si="56"/>
        <v>1</v>
      </c>
      <c r="CN81" s="79">
        <f t="shared" si="57"/>
        <v>1</v>
      </c>
      <c r="CO81" s="79">
        <f t="shared" si="58"/>
        <v>1</v>
      </c>
      <c r="CP81" s="79">
        <f t="shared" si="59"/>
        <v>1</v>
      </c>
      <c r="CQ81" s="79">
        <f t="shared" si="60"/>
        <v>1</v>
      </c>
      <c r="CR81" s="79">
        <f t="shared" si="61"/>
        <v>1</v>
      </c>
      <c r="CS81" s="79">
        <f t="shared" si="62"/>
        <v>1</v>
      </c>
      <c r="CT81" s="79">
        <f t="shared" si="63"/>
        <v>1</v>
      </c>
      <c r="CU81" s="79">
        <f t="shared" si="64"/>
        <v>1</v>
      </c>
      <c r="CV81" s="79">
        <f t="shared" si="65"/>
        <v>1</v>
      </c>
      <c r="CW81" s="79">
        <f t="shared" si="66"/>
        <v>1</v>
      </c>
      <c r="CX81" s="79">
        <f t="shared" si="67"/>
        <v>1</v>
      </c>
      <c r="CY81" s="79">
        <f t="shared" si="68"/>
        <v>1</v>
      </c>
      <c r="CZ81" s="79">
        <f t="shared" si="69"/>
        <v>1</v>
      </c>
      <c r="DB81" s="83">
        <f t="shared" si="70"/>
        <v>0</v>
      </c>
      <c r="DC81" s="83">
        <f t="shared" si="71"/>
        <v>0</v>
      </c>
      <c r="DD81" s="83">
        <f t="shared" si="72"/>
        <v>1</v>
      </c>
      <c r="DE81" s="83">
        <f t="shared" si="73"/>
        <v>1</v>
      </c>
      <c r="DF81" s="83">
        <f t="shared" si="74"/>
        <v>1</v>
      </c>
      <c r="DG81" s="83">
        <f t="shared" si="75"/>
        <v>1</v>
      </c>
      <c r="DH81" s="83">
        <f t="shared" si="76"/>
        <v>1</v>
      </c>
      <c r="DI81" s="83">
        <f t="shared" si="77"/>
        <v>1</v>
      </c>
      <c r="DJ81" s="83">
        <f t="shared" si="78"/>
        <v>1</v>
      </c>
      <c r="DK81" s="83">
        <f t="shared" si="79"/>
        <v>1</v>
      </c>
      <c r="DL81" s="83">
        <f t="shared" si="80"/>
        <v>1</v>
      </c>
      <c r="DM81" s="83">
        <f t="shared" si="81"/>
        <v>1</v>
      </c>
      <c r="DO81" s="83">
        <f t="shared" si="111"/>
        <v>0</v>
      </c>
      <c r="DP81" s="83">
        <f t="shared" ref="DP81:DZ96" si="119">ROUNDUP(DC81,0)</f>
        <v>0</v>
      </c>
      <c r="DQ81" s="83">
        <f t="shared" si="119"/>
        <v>1</v>
      </c>
      <c r="DR81" s="83">
        <f t="shared" si="119"/>
        <v>1</v>
      </c>
      <c r="DS81" s="83">
        <f t="shared" si="119"/>
        <v>1</v>
      </c>
      <c r="DT81" s="83">
        <f t="shared" si="119"/>
        <v>1</v>
      </c>
      <c r="DU81" s="83">
        <f t="shared" si="119"/>
        <v>1</v>
      </c>
      <c r="DV81" s="83">
        <f t="shared" si="119"/>
        <v>1</v>
      </c>
      <c r="DW81" s="83">
        <f t="shared" si="119"/>
        <v>1</v>
      </c>
      <c r="DX81" s="83">
        <f t="shared" si="119"/>
        <v>1</v>
      </c>
      <c r="DY81" s="83">
        <f t="shared" si="119"/>
        <v>1</v>
      </c>
      <c r="DZ81" s="83">
        <f t="shared" si="119"/>
        <v>1</v>
      </c>
      <c r="EB81" s="115"/>
      <c r="EC81" s="36">
        <f t="shared" si="82"/>
        <v>0</v>
      </c>
      <c r="ED81" s="36">
        <f t="shared" si="95"/>
        <v>1</v>
      </c>
      <c r="EE81" s="36">
        <f t="shared" si="96"/>
        <v>0</v>
      </c>
      <c r="EF81" s="36">
        <f t="shared" si="97"/>
        <v>0</v>
      </c>
      <c r="EG81" s="36">
        <f t="shared" si="98"/>
        <v>0</v>
      </c>
      <c r="EH81" s="36">
        <f t="shared" si="99"/>
        <v>0</v>
      </c>
      <c r="EI81" s="36">
        <f t="shared" si="100"/>
        <v>0</v>
      </c>
      <c r="EJ81" s="36">
        <f t="shared" si="101"/>
        <v>0</v>
      </c>
      <c r="EK81" s="36">
        <f t="shared" si="102"/>
        <v>0</v>
      </c>
      <c r="EL81" s="36">
        <f t="shared" si="103"/>
        <v>0</v>
      </c>
      <c r="EM81" s="36">
        <f t="shared" si="104"/>
        <v>0</v>
      </c>
      <c r="EO81" s="115"/>
      <c r="EP81" s="36">
        <f t="shared" si="83"/>
        <v>0</v>
      </c>
      <c r="EQ81" s="36">
        <f t="shared" si="84"/>
        <v>0</v>
      </c>
      <c r="ER81" s="36">
        <f t="shared" si="85"/>
        <v>0</v>
      </c>
      <c r="ES81" s="36">
        <f t="shared" si="86"/>
        <v>0</v>
      </c>
      <c r="ET81" s="36">
        <f t="shared" si="87"/>
        <v>0</v>
      </c>
      <c r="EU81" s="36">
        <f t="shared" si="88"/>
        <v>0</v>
      </c>
      <c r="EV81" s="36">
        <f t="shared" si="89"/>
        <v>0</v>
      </c>
      <c r="EW81" s="36">
        <f t="shared" si="90"/>
        <v>0</v>
      </c>
      <c r="EX81" s="36">
        <f t="shared" si="91"/>
        <v>0</v>
      </c>
      <c r="EY81" s="36">
        <f t="shared" si="92"/>
        <v>0</v>
      </c>
      <c r="EZ81" s="36">
        <f t="shared" si="93"/>
        <v>0</v>
      </c>
    </row>
    <row r="82" spans="1:156" s="36" customFormat="1" ht="16" x14ac:dyDescent="0.2">
      <c r="A82" s="50"/>
      <c r="B82" s="56" t="s">
        <v>17</v>
      </c>
      <c r="C82" s="49" t="s">
        <v>69</v>
      </c>
      <c r="D82" s="57">
        <v>45869</v>
      </c>
      <c r="E82" s="57">
        <v>51500</v>
      </c>
      <c r="F82" s="58">
        <v>125000</v>
      </c>
      <c r="G82" s="56" t="s">
        <v>80</v>
      </c>
      <c r="H82" s="59">
        <v>91598</v>
      </c>
      <c r="I82" s="59" t="s">
        <v>15</v>
      </c>
      <c r="J82" s="60">
        <v>0.2</v>
      </c>
      <c r="K82" s="60">
        <v>0.1</v>
      </c>
      <c r="L82" s="61"/>
      <c r="M82" s="62">
        <f t="shared" si="115"/>
        <v>1</v>
      </c>
      <c r="N82" s="63">
        <f t="shared" si="116"/>
        <v>10416.666666666666</v>
      </c>
      <c r="O82" s="63">
        <f t="shared" si="117"/>
        <v>1041.6666666666667</v>
      </c>
      <c r="P82" s="63">
        <f t="shared" si="118"/>
        <v>2083.3333333333335</v>
      </c>
      <c r="Q82" s="63">
        <f t="shared" ref="Q82:Q145" si="120">ROUND(IF($M82&gt;1,"Check for duplicates", SUM(N82:P82)),2)</f>
        <v>13541.67</v>
      </c>
      <c r="R82" s="111"/>
      <c r="S82" s="64">
        <f>ROUND(IF(AND($D82&lt;S$10,$E82&gt;S$12),$Q82,IF(AND($D82&gt;=S$10,$D82&lt;=S$12),$Q82*(S$13+1-DAY($D82))/S$13,IF(AND($E82&gt;=S$10,$E82&lt;=S$12),$Q82*DAY($E82)/S$13,0))),2)</f>
        <v>0</v>
      </c>
      <c r="T82" s="64">
        <f>ROUND(IF(AND($D82&lt;T$10,$E82&gt;T$12),$Q82,IF(AND($D82&gt;=T$10,$D82&lt;=T$12),$Q82*(T$13+1-DAY($D82))/T$13,IF(AND($E82&gt;=T$10,$E82&lt;=T$12),$Q82*DAY($E82)/T$13,0))),2)</f>
        <v>0</v>
      </c>
      <c r="U82" s="64">
        <f>ROUND(IF(AND($D82&lt;U$10,$E82&gt;U$12),$Q82,IF(AND($D82&gt;=U$10,$D82&lt;=U$12),$Q82*(U$13+1-DAY($D82))/U$13,IF(AND($E82&gt;=U$10,$E82&lt;=U$12),$Q82*DAY($E82)/U$13,0))),2)</f>
        <v>0</v>
      </c>
      <c r="V82" s="64">
        <f>ROUND(IF(AND($D82&lt;V$10,$E82&gt;V$12),$Q82,IF(AND($D82&gt;=V$10,$D82&lt;=V$12),$Q82*(V$13+1-DAY($D82))/V$13,IF(AND($E82&gt;=V$10,$E82&lt;=V$12),$Q82*DAY($E82)/V$13,0))),2)</f>
        <v>0</v>
      </c>
      <c r="W82" s="64">
        <f>ROUND(IF(AND($D82&lt;W$10,$E82&gt;W$12),$Q82,IF(AND($D82&gt;=W$10,$D82&lt;=W$12),$Q82*(W$13+1-DAY($D82))/W$13,IF(AND($E82&gt;=W$10,$E82&lt;=W$12),$Q82*DAY($E82)/W$13,0))),2)</f>
        <v>0</v>
      </c>
      <c r="X82" s="64">
        <f>ROUND(IF(AND($D82&lt;X$10,$E82&gt;X$12),$Q82,IF(AND($D82&gt;=X$10,$D82&lt;=X$12),$Q82*(X$13+1-DAY($D82))/X$13,IF(AND($E82&gt;=X$10,$E82&lt;=X$12),$Q82*DAY($E82)/X$13,0))),2)</f>
        <v>0</v>
      </c>
      <c r="Y82" s="64">
        <f>ROUND(IF(AND($D82&lt;Y$10,$E82&gt;Y$12),$Q82,IF(AND($D82&gt;=Y$10,$D82&lt;=Y$12),$Q82*(Y$13+1-DAY($D82))/Y$13,IF(AND($E82&gt;=Y$10,$E82&lt;=Y$12),$Q82*DAY($E82)/Y$13,0))),2)</f>
        <v>436.83</v>
      </c>
      <c r="Z82" s="64">
        <f>ROUND(IF(AND($D82&lt;Z$10,$E82&gt;Z$12),$Q82,IF(AND($D82&gt;=Z$10,$D82&lt;=Z$12),$Q82*(Z$13+1-DAY($D82))/Z$13,IF(AND($E82&gt;=Z$10,$E82&lt;=Z$12),$Q82*DAY($E82)/Z$13,0))),2)</f>
        <v>13541.67</v>
      </c>
      <c r="AA82" s="64">
        <f>ROUND(IF(AND($D82&lt;AA$10,$E82&gt;AA$12),$Q82,IF(AND($D82&gt;=AA$10,$D82&lt;=AA$12),$Q82*(AA$13+1-DAY($D82))/AA$13,IF(AND($E82&gt;=AA$10,$E82&lt;=AA$12),$Q82*DAY($E82)/AA$13,0))),2)</f>
        <v>13541.67</v>
      </c>
      <c r="AB82" s="64">
        <f>ROUND(IF(AND($D82&lt;AB$10,$E82&gt;AB$12),$Q82,IF(AND($D82&gt;=AB$10,$D82&lt;=AB$12),$Q82*(AB$13+1-DAY($D82))/AB$13,IF(AND($E82&gt;=AB$10,$E82&lt;=AB$12),$Q82*DAY($E82)/AB$13,0))),2)</f>
        <v>13541.67</v>
      </c>
      <c r="AC82" s="64">
        <f>ROUND(IF(AND($D82&lt;AC$10,$E82&gt;AC$12),$Q82,IF(AND($D82&gt;=AC$10,$D82&lt;=AC$12),$Q82*(AC$13+1-DAY($D82))/AC$13,IF(AND($E82&gt;=AC$10,$E82&lt;=AC$12),$Q82*DAY($E82)/AC$13,0))),2)</f>
        <v>13541.67</v>
      </c>
      <c r="AD82" s="64">
        <f>ROUND(IF(AND($D82&lt;AD$10,$E82&gt;AD$12),$Q82,IF(AND($D82&gt;=AD$10,$D82&lt;=AD$12),$Q82*(AD$13+1-DAY($D82))/AD$13,IF(AND($E82&gt;=AD$10,$E82&lt;=AD$12),$Q82*DAY($E82)/AD$13,0))),2)</f>
        <v>13541.67</v>
      </c>
      <c r="AE82" s="64">
        <f>ROUND(IF(AND($D82&lt;AE$10,$E82&gt;AE$12),$Q82,IF(AND($D82&gt;=AE$10,$D82&lt;=AE$12),$Q82*(AE$13+1-DAY($D82))/AE$13,IF(AND($E82&gt;=AE$10,$E82&lt;=AE$12),$Q82*DAY($E82)/AE$13,0))),2)</f>
        <v>13541.67</v>
      </c>
      <c r="AF82" s="64">
        <f>ROUND(IF(AND($D82&lt;AF$10,$E82&gt;AF$12),$Q82,IF(AND($D82&gt;=AF$10,$D82&lt;=AF$12),$Q82*(AF$13+1-DAY($D82))/AF$13,IF(AND($E82&gt;=AF$10,$E82&lt;=AF$12),$Q82*DAY($E82)/AF$13,0))),2)</f>
        <v>13541.67</v>
      </c>
      <c r="AG82" s="64">
        <f>ROUND(IF(AND($D82&lt;AG$10,$E82&gt;AG$12),$Q82,IF(AND($D82&gt;=AG$10,$D82&lt;=AG$12),$Q82*(AG$13+1-DAY($D82))/AG$13,IF(AND($E82&gt;=AG$10,$E82&lt;=AG$12),$Q82*DAY($E82)/AG$13,0))),2)</f>
        <v>13541.67</v>
      </c>
      <c r="AH82" s="64">
        <f>ROUND(IF(AND($D82&lt;AH$10,$E82&gt;AH$12),$Q82,IF(AND($D82&gt;=AH$10,$D82&lt;=AH$12),$Q82*(AH$13+1-DAY($D82))/AH$13,IF(AND($E82&gt;=AH$10,$E82&lt;=AH$12),$Q82*DAY($E82)/AH$13,0))),2)</f>
        <v>13541.67</v>
      </c>
      <c r="AI82" s="64">
        <f>ROUND(IF(AND($D82&lt;AI$10,$E82&gt;AI$12),$Q82,IF(AND($D82&gt;=AI$10,$D82&lt;=AI$12),$Q82*(AI$13+1-DAY($D82))/AI$13,IF(AND($E82&gt;=AI$10,$E82&lt;=AI$12),$Q82*DAY($E82)/AI$13,0))),2)</f>
        <v>13541.67</v>
      </c>
      <c r="AJ82" s="64">
        <f>ROUND(IF(AND($D82&lt;AJ$10,$E82&gt;AJ$12),$Q82,IF(AND($D82&gt;=AJ$10,$D82&lt;=AJ$12),$Q82*(AJ$13+1-DAY($D82))/AJ$13,IF(AND($E82&gt;=AJ$10,$E82&lt;=AJ$12),$Q82*DAY($E82)/AJ$13,0))),2)</f>
        <v>13541.67</v>
      </c>
      <c r="AK82" s="64">
        <f>ROUND(IF(AND($D82&lt;AK$10,$E82&gt;AK$12),$Q82,IF(AND($D82&gt;=AK$10,$D82&lt;=AK$12),$Q82*(AK$13+1-DAY($D82))/AK$13,IF(AND($E82&gt;=AK$10,$E82&lt;=AK$12),$Q82*DAY($E82)/AK$13,0))),2)</f>
        <v>13541.67</v>
      </c>
      <c r="AL82" s="64">
        <f>ROUND(IF(AND($D82&lt;AL$10,$E82&gt;AL$12),$Q82,IF(AND($D82&gt;=AL$10,$D82&lt;=AL$12),$Q82*(AL$13+1-DAY($D82))/AL$13,IF(AND($E82&gt;=AL$10,$E82&lt;=AL$12),$Q82*DAY($E82)/AL$13,0))),2)</f>
        <v>13541.67</v>
      </c>
      <c r="AM82" s="64">
        <f>ROUND(IF(AND($D82&lt;AM$10,$E82&gt;AM$12),$Q82,IF(AND($D82&gt;=AM$10,$D82&lt;=AM$12),$Q82*(AM$13+1-DAY($D82))/AM$13,IF(AND($E82&gt;=AM$10,$E82&lt;=AM$12),$Q82*DAY($E82)/AM$13,0))),2)</f>
        <v>13541.67</v>
      </c>
      <c r="AN82" s="64">
        <f>ROUND(IF(AND($D82&lt;AN$10,$E82&gt;AN$12),$Q82,IF(AND($D82&gt;=AN$10,$D82&lt;=AN$12),$Q82*(AN$13+1-DAY($D82))/AN$13,IF(AND($E82&gt;=AN$10,$E82&lt;=AN$12),$Q82*DAY($E82)/AN$13,0))),2)</f>
        <v>13541.67</v>
      </c>
      <c r="AO82" s="64">
        <f>ROUND(IF(AND($D82&lt;AO$10,$E82&gt;AO$12),$Q82,IF(AND($D82&gt;=AO$10,$D82&lt;=AO$12),$Q82*(AO$13+1-DAY($D82))/AO$13,IF(AND($E82&gt;=AO$10,$E82&lt;=AO$12),$Q82*DAY($E82)/AO$13,0))),2)</f>
        <v>13541.67</v>
      </c>
      <c r="AP82" s="64">
        <f>ROUND(IF(AND($D82&lt;AP$10,$E82&gt;AP$12),$Q82,IF(AND($D82&gt;=AP$10,$D82&lt;=AP$12),$Q82*(AP$13+1-DAY($D82))/AP$13,IF(AND($E82&gt;=AP$10,$E82&lt;=AP$12),$Q82*DAY($E82)/AP$13,0))),2)</f>
        <v>13541.67</v>
      </c>
      <c r="AQ82" s="64">
        <f>ROUND(IF(AND($D82&lt;AQ$10,$E82&gt;AQ$12),$Q82,IF(AND($D82&gt;=AQ$10,$D82&lt;=AQ$12),$Q82*(AQ$13+1-DAY($D82))/AQ$13,IF(AND($E82&gt;=AQ$10,$E82&lt;=AQ$12),$Q82*DAY($E82)/AQ$13,0))),2)</f>
        <v>13541.67</v>
      </c>
      <c r="AR82" s="64">
        <f>ROUND(IF(AND($D82&lt;AR$10,$E82&gt;AR$12),$Q82,IF(AND($D82&gt;=AR$10,$D82&lt;=AR$12),$Q82*(AR$13+1-DAY($D82))/AR$13,IF(AND($E82&gt;=AR$10,$E82&lt;=AR$12),$Q82*DAY($E82)/AR$13,0))),2)</f>
        <v>13541.67</v>
      </c>
      <c r="AS82" s="64">
        <f>ROUND(IF(AND($D82&lt;AS$10,$E82&gt;AS$12),$Q82,IF(AND($D82&gt;=AS$10,$D82&lt;=AS$12),$Q82*(AS$13+1-DAY($D82))/AS$13,IF(AND($E82&gt;=AS$10,$E82&lt;=AS$12),$Q82*DAY($E82)/AS$13,0))),2)</f>
        <v>13541.67</v>
      </c>
      <c r="AT82" s="64">
        <f>ROUND(IF(AND($D82&lt;AT$10,$E82&gt;AT$12),$Q82,IF(AND($D82&gt;=AT$10,$D82&lt;=AT$12),$Q82*(AT$13+1-DAY($D82))/AT$13,IF(AND($E82&gt;=AT$10,$E82&lt;=AT$12),$Q82*DAY($E82)/AT$13,0))),2)</f>
        <v>13541.67</v>
      </c>
      <c r="AU82" s="64">
        <f>ROUND(IF(AND($D82&lt;AU$10,$E82&gt;AU$12),$Q82,IF(AND($D82&gt;=AU$10,$D82&lt;=AU$12),$Q82*(AU$13+1-DAY($D82))/AU$13,IF(AND($E82&gt;=AU$10,$E82&lt;=AU$12),$Q82*DAY($E82)/AU$13,0))),2)</f>
        <v>13541.67</v>
      </c>
      <c r="AV82" s="64">
        <f>ROUND(IF(AND($D82&lt;AV$10,$E82&gt;AV$12),$Q82,IF(AND($D82&gt;=AV$10,$D82&lt;=AV$12),$Q82*(AV$13+1-DAY($D82))/AV$13,IF(AND($E82&gt;=AV$10,$E82&lt;=AV$12),$Q82*DAY($E82)/AV$13,0))),2)</f>
        <v>13541.67</v>
      </c>
      <c r="AW82" s="64">
        <f>ROUND(IF(AND($D82&lt;AW$10,$E82&gt;AW$12),$Q82,IF(AND($D82&gt;=AW$10,$D82&lt;=AW$12),$Q82*(AW$13+1-DAY($D82))/AW$13,IF(AND($E82&gt;=AW$10,$E82&lt;=AW$12),$Q82*DAY($E82)/AW$13,0))),2)</f>
        <v>13541.67</v>
      </c>
      <c r="AX82" s="64">
        <f>ROUND(IF(AND($D82&lt;AX$10,$E82&gt;AX$12),$Q82,IF(AND($D82&gt;=AX$10,$D82&lt;=AX$12),$Q82*(AX$13+1-DAY($D82))/AX$13,IF(AND($E82&gt;=AX$10,$E82&lt;=AX$12),$Q82*DAY($E82)/AX$13,0))),2)</f>
        <v>13541.67</v>
      </c>
      <c r="AY82" s="64">
        <f>ROUND(IF(AND($D82&lt;AY$10,$E82&gt;AY$12),$Q82,IF(AND($D82&gt;=AY$10,$D82&lt;=AY$12),$Q82*(AY$13+1-DAY($D82))/AY$13,IF(AND($E82&gt;=AY$10,$E82&lt;=AY$12),$Q82*DAY($E82)/AY$13,0))),2)</f>
        <v>13541.67</v>
      </c>
      <c r="AZ82" s="64">
        <f>ROUND(IF(AND($D82&lt;AZ$10,$E82&gt;AZ$12),$Q82,IF(AND($D82&gt;=AZ$10,$D82&lt;=AZ$12),$Q82*(AZ$13+1-DAY($D82))/AZ$13,IF(AND($E82&gt;=AZ$10,$E82&lt;=AZ$12),$Q82*DAY($E82)/AZ$13,0))),2)</f>
        <v>13541.67</v>
      </c>
      <c r="BA82" s="64">
        <f>ROUND(IF(AND($D82&lt;BA$10,$E82&gt;BA$12),$Q82,IF(AND($D82&gt;=BA$10,$D82&lt;=BA$12),$Q82*(BA$13+1-DAY($D82))/BA$13,IF(AND($E82&gt;=BA$10,$E82&lt;=BA$12),$Q82*DAY($E82)/BA$13,0))),2)</f>
        <v>13541.67</v>
      </c>
      <c r="BB82" s="64">
        <f>ROUND(IF(AND($D82&lt;BB$10,$E82&gt;BB$12),$Q82,IF(AND($D82&gt;=BB$10,$D82&lt;=BB$12),$Q82*(BB$13+1-DAY($D82))/BB$13,IF(AND($E82&gt;=BB$10,$E82&lt;=BB$12),$Q82*DAY($E82)/BB$13,0))),2)</f>
        <v>13541.67</v>
      </c>
      <c r="BC82" s="108"/>
      <c r="BD82" s="64">
        <f t="shared" si="114"/>
        <v>0</v>
      </c>
      <c r="BE82" s="64">
        <f t="shared" si="114"/>
        <v>0</v>
      </c>
      <c r="BF82" s="64">
        <f t="shared" si="114"/>
        <v>27520.17</v>
      </c>
      <c r="BG82" s="64">
        <f t="shared" si="114"/>
        <v>40625.01</v>
      </c>
      <c r="BH82" s="64">
        <f t="shared" si="114"/>
        <v>40625.01</v>
      </c>
      <c r="BI82" s="64">
        <f t="shared" si="114"/>
        <v>40625.01</v>
      </c>
      <c r="BJ82" s="64">
        <f t="shared" si="114"/>
        <v>40625.01</v>
      </c>
      <c r="BK82" s="64">
        <f t="shared" si="114"/>
        <v>40625.01</v>
      </c>
      <c r="BL82" s="64">
        <f t="shared" si="114"/>
        <v>40625.01</v>
      </c>
      <c r="BM82" s="64">
        <f t="shared" si="114"/>
        <v>40625.01</v>
      </c>
      <c r="BN82" s="64">
        <f t="shared" si="114"/>
        <v>40625.01</v>
      </c>
      <c r="BO82" s="64">
        <f t="shared" si="114"/>
        <v>40625.01</v>
      </c>
      <c r="BP82" s="65"/>
      <c r="BQ82" s="79">
        <f t="shared" ref="BQ82:BQ132" si="121">IFERROR(S82/$Q82,0)</f>
        <v>0</v>
      </c>
      <c r="BR82" s="79">
        <f t="shared" ref="BR82:BR132" si="122">IFERROR(T82/$Q82,0)</f>
        <v>0</v>
      </c>
      <c r="BS82" s="79">
        <f t="shared" ref="BS82:BS132" si="123">IFERROR(U82/$Q82,0)</f>
        <v>0</v>
      </c>
      <c r="BT82" s="79">
        <f t="shared" ref="BT82:BT132" si="124">IFERROR(V82/$Q82,0)</f>
        <v>0</v>
      </c>
      <c r="BU82" s="79">
        <f t="shared" ref="BU82:BU132" si="125">IFERROR(W82/$Q82,0)</f>
        <v>0</v>
      </c>
      <c r="BV82" s="79">
        <f t="shared" ref="BV82:BV132" si="126">IFERROR(X82/$Q82,0)</f>
        <v>0</v>
      </c>
      <c r="BW82" s="79">
        <f t="shared" ref="BW82:BW132" si="127">IFERROR(Y82/$Q82,0)</f>
        <v>3.2258207444133553E-2</v>
      </c>
      <c r="BX82" s="79">
        <f t="shared" ref="BX82:BX132" si="128">IFERROR(Z82/$Q82,0)</f>
        <v>1</v>
      </c>
      <c r="BY82" s="79">
        <f t="shared" ref="BY82:BY132" si="129">IFERROR(AA82/$Q82,0)</f>
        <v>1</v>
      </c>
      <c r="BZ82" s="79">
        <f t="shared" ref="BZ82:BZ132" si="130">IFERROR(AB82/$Q82,0)</f>
        <v>1</v>
      </c>
      <c r="CA82" s="79">
        <f t="shared" ref="CA82:CA132" si="131">IFERROR(AC82/$Q82,0)</f>
        <v>1</v>
      </c>
      <c r="CB82" s="79">
        <f t="shared" ref="CB82:CB132" si="132">IFERROR(AD82/$Q82,0)</f>
        <v>1</v>
      </c>
      <c r="CC82" s="79">
        <f t="shared" ref="CC82:CC132" si="133">IFERROR(AE82/$Q82,0)</f>
        <v>1</v>
      </c>
      <c r="CD82" s="79">
        <f t="shared" ref="CD82:CD132" si="134">IFERROR(AF82/$Q82,0)</f>
        <v>1</v>
      </c>
      <c r="CE82" s="79">
        <f t="shared" ref="CE82:CE132" si="135">IFERROR(AG82/$Q82,0)</f>
        <v>1</v>
      </c>
      <c r="CF82" s="79">
        <f t="shared" ref="CF82:CF132" si="136">IFERROR(AH82/$Q82,0)</f>
        <v>1</v>
      </c>
      <c r="CG82" s="79">
        <f t="shared" ref="CG82:CG132" si="137">IFERROR(AI82/$Q82,0)</f>
        <v>1</v>
      </c>
      <c r="CH82" s="79">
        <f t="shared" ref="CH82:CH132" si="138">IFERROR(AJ82/$Q82,0)</f>
        <v>1</v>
      </c>
      <c r="CI82" s="79">
        <f t="shared" ref="CI82:CI132" si="139">IFERROR(AK82/$Q82,0)</f>
        <v>1</v>
      </c>
      <c r="CJ82" s="79">
        <f t="shared" ref="CJ82:CJ132" si="140">IFERROR(AL82/$Q82,0)</f>
        <v>1</v>
      </c>
      <c r="CK82" s="79">
        <f t="shared" ref="CK82:CK132" si="141">IFERROR(AM82/$Q82,0)</f>
        <v>1</v>
      </c>
      <c r="CL82" s="79">
        <f t="shared" ref="CL82:CL132" si="142">IFERROR(AN82/$Q82,0)</f>
        <v>1</v>
      </c>
      <c r="CM82" s="79">
        <f t="shared" ref="CM82:CM132" si="143">IFERROR(AO82/$Q82,0)</f>
        <v>1</v>
      </c>
      <c r="CN82" s="79">
        <f t="shared" ref="CN82:CN132" si="144">IFERROR(AP82/$Q82,0)</f>
        <v>1</v>
      </c>
      <c r="CO82" s="79">
        <f t="shared" ref="CO82:CO132" si="145">IFERROR(AQ82/$Q82,0)</f>
        <v>1</v>
      </c>
      <c r="CP82" s="79">
        <f t="shared" ref="CP82:CP132" si="146">IFERROR(AR82/$Q82,0)</f>
        <v>1</v>
      </c>
      <c r="CQ82" s="79">
        <f t="shared" ref="CQ82:CQ132" si="147">IFERROR(AS82/$Q82,0)</f>
        <v>1</v>
      </c>
      <c r="CR82" s="79">
        <f t="shared" ref="CR82:CR132" si="148">IFERROR(AT82/$Q82,0)</f>
        <v>1</v>
      </c>
      <c r="CS82" s="79">
        <f t="shared" ref="CS82:CS132" si="149">IFERROR(AU82/$Q82,0)</f>
        <v>1</v>
      </c>
      <c r="CT82" s="79">
        <f t="shared" ref="CT82:CT132" si="150">IFERROR(AV82/$Q82,0)</f>
        <v>1</v>
      </c>
      <c r="CU82" s="79">
        <f t="shared" ref="CU82:CU132" si="151">IFERROR(AW82/$Q82,0)</f>
        <v>1</v>
      </c>
      <c r="CV82" s="79">
        <f t="shared" ref="CV82:CV132" si="152">IFERROR(AX82/$Q82,0)</f>
        <v>1</v>
      </c>
      <c r="CW82" s="79">
        <f t="shared" ref="CW82:CW132" si="153">IFERROR(AY82/$Q82,0)</f>
        <v>1</v>
      </c>
      <c r="CX82" s="79">
        <f t="shared" ref="CX82:CX132" si="154">IFERROR(AZ82/$Q82,0)</f>
        <v>1</v>
      </c>
      <c r="CY82" s="79">
        <f t="shared" ref="CY82:CY132" si="155">IFERROR(BA82/$Q82,0)</f>
        <v>1</v>
      </c>
      <c r="CZ82" s="79">
        <f t="shared" ref="CZ82:CZ132" si="156">IFERROR(BB82/$Q82,0)</f>
        <v>1</v>
      </c>
      <c r="DB82" s="83">
        <f t="shared" ref="DB82:DB132" si="157">BS82</f>
        <v>0</v>
      </c>
      <c r="DC82" s="83">
        <f t="shared" ref="DC82:DC132" si="158">BV82</f>
        <v>0</v>
      </c>
      <c r="DD82" s="83">
        <f t="shared" ref="DD82:DD132" si="159">BY82</f>
        <v>1</v>
      </c>
      <c r="DE82" s="83">
        <f t="shared" ref="DE82:DE132" si="160">CB82</f>
        <v>1</v>
      </c>
      <c r="DF82" s="83">
        <f t="shared" ref="DF82:DF132" si="161">CE82</f>
        <v>1</v>
      </c>
      <c r="DG82" s="83">
        <f t="shared" ref="DG82:DG132" si="162">CH82</f>
        <v>1</v>
      </c>
      <c r="DH82" s="83">
        <f t="shared" ref="DH82:DH132" si="163">CK82</f>
        <v>1</v>
      </c>
      <c r="DI82" s="83">
        <f t="shared" ref="DI82:DI132" si="164">CN82</f>
        <v>1</v>
      </c>
      <c r="DJ82" s="83">
        <f t="shared" ref="DJ82:DJ132" si="165">CQ82</f>
        <v>1</v>
      </c>
      <c r="DK82" s="83">
        <f t="shared" ref="DK82:DK132" si="166">CT82</f>
        <v>1</v>
      </c>
      <c r="DL82" s="83">
        <f t="shared" ref="DL82:DL132" si="167">CW82</f>
        <v>1</v>
      </c>
      <c r="DM82" s="83">
        <f t="shared" ref="DM82:DM132" si="168">CZ82</f>
        <v>1</v>
      </c>
      <c r="DO82" s="83">
        <f t="shared" si="111"/>
        <v>0</v>
      </c>
      <c r="DP82" s="83">
        <f t="shared" si="119"/>
        <v>0</v>
      </c>
      <c r="DQ82" s="83">
        <f t="shared" si="119"/>
        <v>1</v>
      </c>
      <c r="DR82" s="83">
        <f t="shared" si="119"/>
        <v>1</v>
      </c>
      <c r="DS82" s="83">
        <f t="shared" si="119"/>
        <v>1</v>
      </c>
      <c r="DT82" s="83">
        <f t="shared" si="119"/>
        <v>1</v>
      </c>
      <c r="DU82" s="83">
        <f t="shared" si="119"/>
        <v>1</v>
      </c>
      <c r="DV82" s="83">
        <f t="shared" si="119"/>
        <v>1</v>
      </c>
      <c r="DW82" s="83">
        <f t="shared" si="119"/>
        <v>1</v>
      </c>
      <c r="DX82" s="83">
        <f t="shared" si="119"/>
        <v>1</v>
      </c>
      <c r="DY82" s="83">
        <f t="shared" si="119"/>
        <v>1</v>
      </c>
      <c r="DZ82" s="83">
        <f t="shared" si="119"/>
        <v>1</v>
      </c>
      <c r="EB82" s="115"/>
      <c r="EC82" s="36">
        <f t="shared" ref="EC82:EC132" si="169">IF(DC82=1,IF(DB82=0,1,0),IF(DC82&gt;0,1,0))</f>
        <v>0</v>
      </c>
      <c r="ED82" s="36">
        <f t="shared" si="95"/>
        <v>1</v>
      </c>
      <c r="EE82" s="36">
        <f t="shared" si="96"/>
        <v>0</v>
      </c>
      <c r="EF82" s="36">
        <f t="shared" si="97"/>
        <v>0</v>
      </c>
      <c r="EG82" s="36">
        <f t="shared" si="98"/>
        <v>0</v>
      </c>
      <c r="EH82" s="36">
        <f t="shared" si="99"/>
        <v>0</v>
      </c>
      <c r="EI82" s="36">
        <f t="shared" si="100"/>
        <v>0</v>
      </c>
      <c r="EJ82" s="36">
        <f t="shared" si="101"/>
        <v>0</v>
      </c>
      <c r="EK82" s="36">
        <f t="shared" si="102"/>
        <v>0</v>
      </c>
      <c r="EL82" s="36">
        <f t="shared" si="103"/>
        <v>0</v>
      </c>
      <c r="EM82" s="36">
        <f t="shared" si="104"/>
        <v>0</v>
      </c>
      <c r="EO82" s="115"/>
      <c r="EP82" s="36">
        <f t="shared" ref="EP82:EP132" si="170">IF(DC82=0,IF(DB82=1,1,0),IF(DC82&lt;1,1,0))</f>
        <v>0</v>
      </c>
      <c r="EQ82" s="36">
        <f t="shared" ref="EQ82:EQ132" si="171">IF(DD82=0,IF(DC82=1,1,0),IF(DD82&lt;1,1,0))</f>
        <v>0</v>
      </c>
      <c r="ER82" s="36">
        <f t="shared" ref="ER82:ER132" si="172">IF(DE82=0,IF(DD82=1,1,0),IF(DE82&lt;1,1,0))</f>
        <v>0</v>
      </c>
      <c r="ES82" s="36">
        <f t="shared" ref="ES82:ES132" si="173">IF(DF82=0,IF(DE82=1,1,0),IF(DF82&lt;1,1,0))</f>
        <v>0</v>
      </c>
      <c r="ET82" s="36">
        <f t="shared" ref="ET82:ET132" si="174">IF(DG82=0,IF(DF82=1,1,0),IF(DG82&lt;1,1,0))</f>
        <v>0</v>
      </c>
      <c r="EU82" s="36">
        <f t="shared" ref="EU82:EU132" si="175">IF(DH82=0,IF(DG82=1,1,0),IF(DH82&lt;1,1,0))</f>
        <v>0</v>
      </c>
      <c r="EV82" s="36">
        <f t="shared" ref="EV82:EV132" si="176">IF(DI82=0,IF(DH82=1,1,0),IF(DI82&lt;1,1,0))</f>
        <v>0</v>
      </c>
      <c r="EW82" s="36">
        <f t="shared" ref="EW82:EW132" si="177">IF(DJ82=0,IF(DI82=1,1,0),IF(DJ82&lt;1,1,0))</f>
        <v>0</v>
      </c>
      <c r="EX82" s="36">
        <f t="shared" ref="EX82:EX132" si="178">IF(DK82=0,IF(DJ82=1,1,0),IF(DK82&lt;1,1,0))</f>
        <v>0</v>
      </c>
      <c r="EY82" s="36">
        <f t="shared" ref="EY82:EY132" si="179">IF(DL82=0,IF(DK82=1,1,0),IF(DL82&lt;1,1,0))</f>
        <v>0</v>
      </c>
      <c r="EZ82" s="36">
        <f t="shared" ref="EZ82:EZ132" si="180">IF(DM82=0,IF(DL82=1,1,0),IF(DM82&lt;1,1,0))</f>
        <v>0</v>
      </c>
    </row>
    <row r="83" spans="1:156" s="36" customFormat="1" ht="16" x14ac:dyDescent="0.2">
      <c r="A83" s="50"/>
      <c r="B83" s="56" t="s">
        <v>17</v>
      </c>
      <c r="C83" s="49" t="s">
        <v>69</v>
      </c>
      <c r="D83" s="57">
        <v>45883</v>
      </c>
      <c r="E83" s="57">
        <v>51500</v>
      </c>
      <c r="F83" s="58">
        <v>160000</v>
      </c>
      <c r="G83" s="56" t="s">
        <v>79</v>
      </c>
      <c r="H83" s="59">
        <v>26553</v>
      </c>
      <c r="I83" s="59" t="s">
        <v>15</v>
      </c>
      <c r="J83" s="60">
        <v>0.2</v>
      </c>
      <c r="K83" s="60">
        <v>0.1</v>
      </c>
      <c r="L83" s="61"/>
      <c r="M83" s="62">
        <f t="shared" si="115"/>
        <v>1</v>
      </c>
      <c r="N83" s="63">
        <f t="shared" si="116"/>
        <v>13333.333333333334</v>
      </c>
      <c r="O83" s="63">
        <f t="shared" si="117"/>
        <v>1333.3333333333335</v>
      </c>
      <c r="P83" s="63">
        <f t="shared" si="118"/>
        <v>2666.666666666667</v>
      </c>
      <c r="Q83" s="63">
        <f t="shared" si="120"/>
        <v>17333.330000000002</v>
      </c>
      <c r="R83" s="111"/>
      <c r="S83" s="64">
        <f>ROUND(IF(AND($D83&lt;S$10,$E83&gt;S$12),$Q83,IF(AND($D83&gt;=S$10,$D83&lt;=S$12),$Q83*(S$13+1-DAY($D83))/S$13,IF(AND($E83&gt;=S$10,$E83&lt;=S$12),$Q83*DAY($E83)/S$13,0))),2)</f>
        <v>0</v>
      </c>
      <c r="T83" s="64">
        <f>ROUND(IF(AND($D83&lt;T$10,$E83&gt;T$12),$Q83,IF(AND($D83&gt;=T$10,$D83&lt;=T$12),$Q83*(T$13+1-DAY($D83))/T$13,IF(AND($E83&gt;=T$10,$E83&lt;=T$12),$Q83*DAY($E83)/T$13,0))),2)</f>
        <v>0</v>
      </c>
      <c r="U83" s="64">
        <f>ROUND(IF(AND($D83&lt;U$10,$E83&gt;U$12),$Q83,IF(AND($D83&gt;=U$10,$D83&lt;=U$12),$Q83*(U$13+1-DAY($D83))/U$13,IF(AND($E83&gt;=U$10,$E83&lt;=U$12),$Q83*DAY($E83)/U$13,0))),2)</f>
        <v>0</v>
      </c>
      <c r="V83" s="64">
        <f>ROUND(IF(AND($D83&lt;V$10,$E83&gt;V$12),$Q83,IF(AND($D83&gt;=V$10,$D83&lt;=V$12),$Q83*(V$13+1-DAY($D83))/V$13,IF(AND($E83&gt;=V$10,$E83&lt;=V$12),$Q83*DAY($E83)/V$13,0))),2)</f>
        <v>0</v>
      </c>
      <c r="W83" s="64">
        <f>ROUND(IF(AND($D83&lt;W$10,$E83&gt;W$12),$Q83,IF(AND($D83&gt;=W$10,$D83&lt;=W$12),$Q83*(W$13+1-DAY($D83))/W$13,IF(AND($E83&gt;=W$10,$E83&lt;=W$12),$Q83*DAY($E83)/W$13,0))),2)</f>
        <v>0</v>
      </c>
      <c r="X83" s="64">
        <f>ROUND(IF(AND($D83&lt;X$10,$E83&gt;X$12),$Q83,IF(AND($D83&gt;=X$10,$D83&lt;=X$12),$Q83*(X$13+1-DAY($D83))/X$13,IF(AND($E83&gt;=X$10,$E83&lt;=X$12),$Q83*DAY($E83)/X$13,0))),2)</f>
        <v>0</v>
      </c>
      <c r="Y83" s="64">
        <f>ROUND(IF(AND($D83&lt;Y$10,$E83&gt;Y$12),$Q83,IF(AND($D83&gt;=Y$10,$D83&lt;=Y$12),$Q83*(Y$13+1-DAY($D83))/Y$13,IF(AND($E83&gt;=Y$10,$E83&lt;=Y$12),$Q83*DAY($E83)/Y$13,0))),2)</f>
        <v>0</v>
      </c>
      <c r="Z83" s="64">
        <f>ROUND(IF(AND($D83&lt;Z$10,$E83&gt;Z$12),$Q83,IF(AND($D83&gt;=Z$10,$D83&lt;=Z$12),$Q83*(Z$13+1-DAY($D83))/Z$13,IF(AND($E83&gt;=Z$10,$E83&lt;=Z$12),$Q83*DAY($E83)/Z$13,0))),2)</f>
        <v>10064.51</v>
      </c>
      <c r="AA83" s="64">
        <f>ROUND(IF(AND($D83&lt;AA$10,$E83&gt;AA$12),$Q83,IF(AND($D83&gt;=AA$10,$D83&lt;=AA$12),$Q83*(AA$13+1-DAY($D83))/AA$13,IF(AND($E83&gt;=AA$10,$E83&lt;=AA$12),$Q83*DAY($E83)/AA$13,0))),2)</f>
        <v>17333.330000000002</v>
      </c>
      <c r="AB83" s="64">
        <f>ROUND(IF(AND($D83&lt;AB$10,$E83&gt;AB$12),$Q83,IF(AND($D83&gt;=AB$10,$D83&lt;=AB$12),$Q83*(AB$13+1-DAY($D83))/AB$13,IF(AND($E83&gt;=AB$10,$E83&lt;=AB$12),$Q83*DAY($E83)/AB$13,0))),2)</f>
        <v>17333.330000000002</v>
      </c>
      <c r="AC83" s="64">
        <f>ROUND(IF(AND($D83&lt;AC$10,$E83&gt;AC$12),$Q83,IF(AND($D83&gt;=AC$10,$D83&lt;=AC$12),$Q83*(AC$13+1-DAY($D83))/AC$13,IF(AND($E83&gt;=AC$10,$E83&lt;=AC$12),$Q83*DAY($E83)/AC$13,0))),2)</f>
        <v>17333.330000000002</v>
      </c>
      <c r="AD83" s="64">
        <f>ROUND(IF(AND($D83&lt;AD$10,$E83&gt;AD$12),$Q83,IF(AND($D83&gt;=AD$10,$D83&lt;=AD$12),$Q83*(AD$13+1-DAY($D83))/AD$13,IF(AND($E83&gt;=AD$10,$E83&lt;=AD$12),$Q83*DAY($E83)/AD$13,0))),2)</f>
        <v>17333.330000000002</v>
      </c>
      <c r="AE83" s="64">
        <f>ROUND(IF(AND($D83&lt;AE$10,$E83&gt;AE$12),$Q83,IF(AND($D83&gt;=AE$10,$D83&lt;=AE$12),$Q83*(AE$13+1-DAY($D83))/AE$13,IF(AND($E83&gt;=AE$10,$E83&lt;=AE$12),$Q83*DAY($E83)/AE$13,0))),2)</f>
        <v>17333.330000000002</v>
      </c>
      <c r="AF83" s="64">
        <f>ROUND(IF(AND($D83&lt;AF$10,$E83&gt;AF$12),$Q83,IF(AND($D83&gt;=AF$10,$D83&lt;=AF$12),$Q83*(AF$13+1-DAY($D83))/AF$13,IF(AND($E83&gt;=AF$10,$E83&lt;=AF$12),$Q83*DAY($E83)/AF$13,0))),2)</f>
        <v>17333.330000000002</v>
      </c>
      <c r="AG83" s="64">
        <f>ROUND(IF(AND($D83&lt;AG$10,$E83&gt;AG$12),$Q83,IF(AND($D83&gt;=AG$10,$D83&lt;=AG$12),$Q83*(AG$13+1-DAY($D83))/AG$13,IF(AND($E83&gt;=AG$10,$E83&lt;=AG$12),$Q83*DAY($E83)/AG$13,0))),2)</f>
        <v>17333.330000000002</v>
      </c>
      <c r="AH83" s="64">
        <f>ROUND(IF(AND($D83&lt;AH$10,$E83&gt;AH$12),$Q83,IF(AND($D83&gt;=AH$10,$D83&lt;=AH$12),$Q83*(AH$13+1-DAY($D83))/AH$13,IF(AND($E83&gt;=AH$10,$E83&lt;=AH$12),$Q83*DAY($E83)/AH$13,0))),2)</f>
        <v>17333.330000000002</v>
      </c>
      <c r="AI83" s="64">
        <f>ROUND(IF(AND($D83&lt;AI$10,$E83&gt;AI$12),$Q83,IF(AND($D83&gt;=AI$10,$D83&lt;=AI$12),$Q83*(AI$13+1-DAY($D83))/AI$13,IF(AND($E83&gt;=AI$10,$E83&lt;=AI$12),$Q83*DAY($E83)/AI$13,0))),2)</f>
        <v>17333.330000000002</v>
      </c>
      <c r="AJ83" s="64">
        <f>ROUND(IF(AND($D83&lt;AJ$10,$E83&gt;AJ$12),$Q83,IF(AND($D83&gt;=AJ$10,$D83&lt;=AJ$12),$Q83*(AJ$13+1-DAY($D83))/AJ$13,IF(AND($E83&gt;=AJ$10,$E83&lt;=AJ$12),$Q83*DAY($E83)/AJ$13,0))),2)</f>
        <v>17333.330000000002</v>
      </c>
      <c r="AK83" s="64">
        <f>ROUND(IF(AND($D83&lt;AK$10,$E83&gt;AK$12),$Q83,IF(AND($D83&gt;=AK$10,$D83&lt;=AK$12),$Q83*(AK$13+1-DAY($D83))/AK$13,IF(AND($E83&gt;=AK$10,$E83&lt;=AK$12),$Q83*DAY($E83)/AK$13,0))),2)</f>
        <v>17333.330000000002</v>
      </c>
      <c r="AL83" s="64">
        <f>ROUND(IF(AND($D83&lt;AL$10,$E83&gt;AL$12),$Q83,IF(AND($D83&gt;=AL$10,$D83&lt;=AL$12),$Q83*(AL$13+1-DAY($D83))/AL$13,IF(AND($E83&gt;=AL$10,$E83&lt;=AL$12),$Q83*DAY($E83)/AL$13,0))),2)</f>
        <v>17333.330000000002</v>
      </c>
      <c r="AM83" s="64">
        <f>ROUND(IF(AND($D83&lt;AM$10,$E83&gt;AM$12),$Q83,IF(AND($D83&gt;=AM$10,$D83&lt;=AM$12),$Q83*(AM$13+1-DAY($D83))/AM$13,IF(AND($E83&gt;=AM$10,$E83&lt;=AM$12),$Q83*DAY($E83)/AM$13,0))),2)</f>
        <v>17333.330000000002</v>
      </c>
      <c r="AN83" s="64">
        <f>ROUND(IF(AND($D83&lt;AN$10,$E83&gt;AN$12),$Q83,IF(AND($D83&gt;=AN$10,$D83&lt;=AN$12),$Q83*(AN$13+1-DAY($D83))/AN$13,IF(AND($E83&gt;=AN$10,$E83&lt;=AN$12),$Q83*DAY($E83)/AN$13,0))),2)</f>
        <v>17333.330000000002</v>
      </c>
      <c r="AO83" s="64">
        <f>ROUND(IF(AND($D83&lt;AO$10,$E83&gt;AO$12),$Q83,IF(AND($D83&gt;=AO$10,$D83&lt;=AO$12),$Q83*(AO$13+1-DAY($D83))/AO$13,IF(AND($E83&gt;=AO$10,$E83&lt;=AO$12),$Q83*DAY($E83)/AO$13,0))),2)</f>
        <v>17333.330000000002</v>
      </c>
      <c r="AP83" s="64">
        <f>ROUND(IF(AND($D83&lt;AP$10,$E83&gt;AP$12),$Q83,IF(AND($D83&gt;=AP$10,$D83&lt;=AP$12),$Q83*(AP$13+1-DAY($D83))/AP$13,IF(AND($E83&gt;=AP$10,$E83&lt;=AP$12),$Q83*DAY($E83)/AP$13,0))),2)</f>
        <v>17333.330000000002</v>
      </c>
      <c r="AQ83" s="64">
        <f>ROUND(IF(AND($D83&lt;AQ$10,$E83&gt;AQ$12),$Q83,IF(AND($D83&gt;=AQ$10,$D83&lt;=AQ$12),$Q83*(AQ$13+1-DAY($D83))/AQ$13,IF(AND($E83&gt;=AQ$10,$E83&lt;=AQ$12),$Q83*DAY($E83)/AQ$13,0))),2)</f>
        <v>17333.330000000002</v>
      </c>
      <c r="AR83" s="64">
        <f>ROUND(IF(AND($D83&lt;AR$10,$E83&gt;AR$12),$Q83,IF(AND($D83&gt;=AR$10,$D83&lt;=AR$12),$Q83*(AR$13+1-DAY($D83))/AR$13,IF(AND($E83&gt;=AR$10,$E83&lt;=AR$12),$Q83*DAY($E83)/AR$13,0))),2)</f>
        <v>17333.330000000002</v>
      </c>
      <c r="AS83" s="64">
        <f>ROUND(IF(AND($D83&lt;AS$10,$E83&gt;AS$12),$Q83,IF(AND($D83&gt;=AS$10,$D83&lt;=AS$12),$Q83*(AS$13+1-DAY($D83))/AS$13,IF(AND($E83&gt;=AS$10,$E83&lt;=AS$12),$Q83*DAY($E83)/AS$13,0))),2)</f>
        <v>17333.330000000002</v>
      </c>
      <c r="AT83" s="64">
        <f>ROUND(IF(AND($D83&lt;AT$10,$E83&gt;AT$12),$Q83,IF(AND($D83&gt;=AT$10,$D83&lt;=AT$12),$Q83*(AT$13+1-DAY($D83))/AT$13,IF(AND($E83&gt;=AT$10,$E83&lt;=AT$12),$Q83*DAY($E83)/AT$13,0))),2)</f>
        <v>17333.330000000002</v>
      </c>
      <c r="AU83" s="64">
        <f>ROUND(IF(AND($D83&lt;AU$10,$E83&gt;AU$12),$Q83,IF(AND($D83&gt;=AU$10,$D83&lt;=AU$12),$Q83*(AU$13+1-DAY($D83))/AU$13,IF(AND($E83&gt;=AU$10,$E83&lt;=AU$12),$Q83*DAY($E83)/AU$13,0))),2)</f>
        <v>17333.330000000002</v>
      </c>
      <c r="AV83" s="64">
        <f>ROUND(IF(AND($D83&lt;AV$10,$E83&gt;AV$12),$Q83,IF(AND($D83&gt;=AV$10,$D83&lt;=AV$12),$Q83*(AV$13+1-DAY($D83))/AV$13,IF(AND($E83&gt;=AV$10,$E83&lt;=AV$12),$Q83*DAY($E83)/AV$13,0))),2)</f>
        <v>17333.330000000002</v>
      </c>
      <c r="AW83" s="64">
        <f>ROUND(IF(AND($D83&lt;AW$10,$E83&gt;AW$12),$Q83,IF(AND($D83&gt;=AW$10,$D83&lt;=AW$12),$Q83*(AW$13+1-DAY($D83))/AW$13,IF(AND($E83&gt;=AW$10,$E83&lt;=AW$12),$Q83*DAY($E83)/AW$13,0))),2)</f>
        <v>17333.330000000002</v>
      </c>
      <c r="AX83" s="64">
        <f>ROUND(IF(AND($D83&lt;AX$10,$E83&gt;AX$12),$Q83,IF(AND($D83&gt;=AX$10,$D83&lt;=AX$12),$Q83*(AX$13+1-DAY($D83))/AX$13,IF(AND($E83&gt;=AX$10,$E83&lt;=AX$12),$Q83*DAY($E83)/AX$13,0))),2)</f>
        <v>17333.330000000002</v>
      </c>
      <c r="AY83" s="64">
        <f>ROUND(IF(AND($D83&lt;AY$10,$E83&gt;AY$12),$Q83,IF(AND($D83&gt;=AY$10,$D83&lt;=AY$12),$Q83*(AY$13+1-DAY($D83))/AY$13,IF(AND($E83&gt;=AY$10,$E83&lt;=AY$12),$Q83*DAY($E83)/AY$13,0))),2)</f>
        <v>17333.330000000002</v>
      </c>
      <c r="AZ83" s="64">
        <f>ROUND(IF(AND($D83&lt;AZ$10,$E83&gt;AZ$12),$Q83,IF(AND($D83&gt;=AZ$10,$D83&lt;=AZ$12),$Q83*(AZ$13+1-DAY($D83))/AZ$13,IF(AND($E83&gt;=AZ$10,$E83&lt;=AZ$12),$Q83*DAY($E83)/AZ$13,0))),2)</f>
        <v>17333.330000000002</v>
      </c>
      <c r="BA83" s="64">
        <f>ROUND(IF(AND($D83&lt;BA$10,$E83&gt;BA$12),$Q83,IF(AND($D83&gt;=BA$10,$D83&lt;=BA$12),$Q83*(BA$13+1-DAY($D83))/BA$13,IF(AND($E83&gt;=BA$10,$E83&lt;=BA$12),$Q83*DAY($E83)/BA$13,0))),2)</f>
        <v>17333.330000000002</v>
      </c>
      <c r="BB83" s="64">
        <f>ROUND(IF(AND($D83&lt;BB$10,$E83&gt;BB$12),$Q83,IF(AND($D83&gt;=BB$10,$D83&lt;=BB$12),$Q83*(BB$13+1-DAY($D83))/BB$13,IF(AND($E83&gt;=BB$10,$E83&lt;=BB$12),$Q83*DAY($E83)/BB$13,0))),2)</f>
        <v>17333.330000000002</v>
      </c>
      <c r="BC83" s="108"/>
      <c r="BD83" s="64">
        <f t="shared" si="114"/>
        <v>0</v>
      </c>
      <c r="BE83" s="64">
        <f t="shared" si="114"/>
        <v>0</v>
      </c>
      <c r="BF83" s="64">
        <f t="shared" si="114"/>
        <v>27397.840000000004</v>
      </c>
      <c r="BG83" s="64">
        <f t="shared" si="114"/>
        <v>51999.990000000005</v>
      </c>
      <c r="BH83" s="64">
        <f t="shared" si="114"/>
        <v>51999.990000000005</v>
      </c>
      <c r="BI83" s="64">
        <f t="shared" si="114"/>
        <v>51999.990000000005</v>
      </c>
      <c r="BJ83" s="64">
        <f t="shared" si="114"/>
        <v>51999.990000000005</v>
      </c>
      <c r="BK83" s="64">
        <f t="shared" si="114"/>
        <v>51999.990000000005</v>
      </c>
      <c r="BL83" s="64">
        <f t="shared" si="114"/>
        <v>51999.990000000005</v>
      </c>
      <c r="BM83" s="64">
        <f t="shared" si="114"/>
        <v>51999.990000000005</v>
      </c>
      <c r="BN83" s="64">
        <f t="shared" si="114"/>
        <v>51999.990000000005</v>
      </c>
      <c r="BO83" s="64">
        <f t="shared" si="114"/>
        <v>51999.990000000005</v>
      </c>
      <c r="BP83" s="65"/>
      <c r="BQ83" s="79">
        <f t="shared" si="121"/>
        <v>0</v>
      </c>
      <c r="BR83" s="79">
        <f t="shared" si="122"/>
        <v>0</v>
      </c>
      <c r="BS83" s="79">
        <f t="shared" si="123"/>
        <v>0</v>
      </c>
      <c r="BT83" s="79">
        <f t="shared" si="124"/>
        <v>0</v>
      </c>
      <c r="BU83" s="79">
        <f t="shared" si="125"/>
        <v>0</v>
      </c>
      <c r="BV83" s="79">
        <f t="shared" si="126"/>
        <v>0</v>
      </c>
      <c r="BW83" s="79">
        <f t="shared" si="127"/>
        <v>0</v>
      </c>
      <c r="BX83" s="79">
        <f t="shared" si="128"/>
        <v>0.58064491935479212</v>
      </c>
      <c r="BY83" s="79">
        <f t="shared" si="129"/>
        <v>1</v>
      </c>
      <c r="BZ83" s="79">
        <f t="shared" si="130"/>
        <v>1</v>
      </c>
      <c r="CA83" s="79">
        <f t="shared" si="131"/>
        <v>1</v>
      </c>
      <c r="CB83" s="79">
        <f t="shared" si="132"/>
        <v>1</v>
      </c>
      <c r="CC83" s="79">
        <f t="shared" si="133"/>
        <v>1</v>
      </c>
      <c r="CD83" s="79">
        <f t="shared" si="134"/>
        <v>1</v>
      </c>
      <c r="CE83" s="79">
        <f t="shared" si="135"/>
        <v>1</v>
      </c>
      <c r="CF83" s="79">
        <f t="shared" si="136"/>
        <v>1</v>
      </c>
      <c r="CG83" s="79">
        <f t="shared" si="137"/>
        <v>1</v>
      </c>
      <c r="CH83" s="79">
        <f t="shared" si="138"/>
        <v>1</v>
      </c>
      <c r="CI83" s="79">
        <f t="shared" si="139"/>
        <v>1</v>
      </c>
      <c r="CJ83" s="79">
        <f t="shared" si="140"/>
        <v>1</v>
      </c>
      <c r="CK83" s="79">
        <f t="shared" si="141"/>
        <v>1</v>
      </c>
      <c r="CL83" s="79">
        <f t="shared" si="142"/>
        <v>1</v>
      </c>
      <c r="CM83" s="79">
        <f t="shared" si="143"/>
        <v>1</v>
      </c>
      <c r="CN83" s="79">
        <f t="shared" si="144"/>
        <v>1</v>
      </c>
      <c r="CO83" s="79">
        <f t="shared" si="145"/>
        <v>1</v>
      </c>
      <c r="CP83" s="79">
        <f t="shared" si="146"/>
        <v>1</v>
      </c>
      <c r="CQ83" s="79">
        <f t="shared" si="147"/>
        <v>1</v>
      </c>
      <c r="CR83" s="79">
        <f t="shared" si="148"/>
        <v>1</v>
      </c>
      <c r="CS83" s="79">
        <f t="shared" si="149"/>
        <v>1</v>
      </c>
      <c r="CT83" s="79">
        <f t="shared" si="150"/>
        <v>1</v>
      </c>
      <c r="CU83" s="79">
        <f t="shared" si="151"/>
        <v>1</v>
      </c>
      <c r="CV83" s="79">
        <f t="shared" si="152"/>
        <v>1</v>
      </c>
      <c r="CW83" s="79">
        <f t="shared" si="153"/>
        <v>1</v>
      </c>
      <c r="CX83" s="79">
        <f t="shared" si="154"/>
        <v>1</v>
      </c>
      <c r="CY83" s="79">
        <f t="shared" si="155"/>
        <v>1</v>
      </c>
      <c r="CZ83" s="79">
        <f t="shared" si="156"/>
        <v>1</v>
      </c>
      <c r="DB83" s="83">
        <f t="shared" si="157"/>
        <v>0</v>
      </c>
      <c r="DC83" s="83">
        <f t="shared" si="158"/>
        <v>0</v>
      </c>
      <c r="DD83" s="83">
        <f t="shared" si="159"/>
        <v>1</v>
      </c>
      <c r="DE83" s="83">
        <f t="shared" si="160"/>
        <v>1</v>
      </c>
      <c r="DF83" s="83">
        <f t="shared" si="161"/>
        <v>1</v>
      </c>
      <c r="DG83" s="83">
        <f t="shared" si="162"/>
        <v>1</v>
      </c>
      <c r="DH83" s="83">
        <f t="shared" si="163"/>
        <v>1</v>
      </c>
      <c r="DI83" s="83">
        <f t="shared" si="164"/>
        <v>1</v>
      </c>
      <c r="DJ83" s="83">
        <f t="shared" si="165"/>
        <v>1</v>
      </c>
      <c r="DK83" s="83">
        <f t="shared" si="166"/>
        <v>1</v>
      </c>
      <c r="DL83" s="83">
        <f t="shared" si="167"/>
        <v>1</v>
      </c>
      <c r="DM83" s="83">
        <f t="shared" si="168"/>
        <v>1</v>
      </c>
      <c r="DO83" s="83">
        <f t="shared" si="111"/>
        <v>0</v>
      </c>
      <c r="DP83" s="83">
        <f t="shared" si="119"/>
        <v>0</v>
      </c>
      <c r="DQ83" s="83">
        <f t="shared" si="119"/>
        <v>1</v>
      </c>
      <c r="DR83" s="83">
        <f t="shared" si="119"/>
        <v>1</v>
      </c>
      <c r="DS83" s="83">
        <f t="shared" si="119"/>
        <v>1</v>
      </c>
      <c r="DT83" s="83">
        <f t="shared" si="119"/>
        <v>1</v>
      </c>
      <c r="DU83" s="83">
        <f t="shared" si="119"/>
        <v>1</v>
      </c>
      <c r="DV83" s="83">
        <f t="shared" si="119"/>
        <v>1</v>
      </c>
      <c r="DW83" s="83">
        <f t="shared" si="119"/>
        <v>1</v>
      </c>
      <c r="DX83" s="83">
        <f t="shared" si="119"/>
        <v>1</v>
      </c>
      <c r="DY83" s="83">
        <f t="shared" si="119"/>
        <v>1</v>
      </c>
      <c r="DZ83" s="83">
        <f t="shared" si="119"/>
        <v>1</v>
      </c>
      <c r="EB83" s="115"/>
      <c r="EC83" s="36">
        <f t="shared" si="169"/>
        <v>0</v>
      </c>
      <c r="ED83" s="36">
        <f t="shared" si="95"/>
        <v>1</v>
      </c>
      <c r="EE83" s="36">
        <f t="shared" si="96"/>
        <v>0</v>
      </c>
      <c r="EF83" s="36">
        <f t="shared" si="97"/>
        <v>0</v>
      </c>
      <c r="EG83" s="36">
        <f t="shared" si="98"/>
        <v>0</v>
      </c>
      <c r="EH83" s="36">
        <f t="shared" si="99"/>
        <v>0</v>
      </c>
      <c r="EI83" s="36">
        <f t="shared" si="100"/>
        <v>0</v>
      </c>
      <c r="EJ83" s="36">
        <f t="shared" si="101"/>
        <v>0</v>
      </c>
      <c r="EK83" s="36">
        <f t="shared" si="102"/>
        <v>0</v>
      </c>
      <c r="EL83" s="36">
        <f t="shared" si="103"/>
        <v>0</v>
      </c>
      <c r="EM83" s="36">
        <f t="shared" si="104"/>
        <v>0</v>
      </c>
      <c r="EO83" s="115"/>
      <c r="EP83" s="36">
        <f t="shared" si="170"/>
        <v>0</v>
      </c>
      <c r="EQ83" s="36">
        <f t="shared" si="171"/>
        <v>0</v>
      </c>
      <c r="ER83" s="36">
        <f t="shared" si="172"/>
        <v>0</v>
      </c>
      <c r="ES83" s="36">
        <f t="shared" si="173"/>
        <v>0</v>
      </c>
      <c r="ET83" s="36">
        <f t="shared" si="174"/>
        <v>0</v>
      </c>
      <c r="EU83" s="36">
        <f t="shared" si="175"/>
        <v>0</v>
      </c>
      <c r="EV83" s="36">
        <f t="shared" si="176"/>
        <v>0</v>
      </c>
      <c r="EW83" s="36">
        <f t="shared" si="177"/>
        <v>0</v>
      </c>
      <c r="EX83" s="36">
        <f t="shared" si="178"/>
        <v>0</v>
      </c>
      <c r="EY83" s="36">
        <f t="shared" si="179"/>
        <v>0</v>
      </c>
      <c r="EZ83" s="36">
        <f t="shared" si="180"/>
        <v>0</v>
      </c>
    </row>
    <row r="84" spans="1:156" s="36" customFormat="1" ht="16" x14ac:dyDescent="0.2">
      <c r="A84" s="50"/>
      <c r="B84" s="56" t="s">
        <v>17</v>
      </c>
      <c r="C84" s="49" t="s">
        <v>69</v>
      </c>
      <c r="D84" s="57">
        <v>45883</v>
      </c>
      <c r="E84" s="57">
        <v>51500</v>
      </c>
      <c r="F84" s="58">
        <v>125000</v>
      </c>
      <c r="G84" s="56" t="s">
        <v>80</v>
      </c>
      <c r="H84" s="59">
        <v>54380</v>
      </c>
      <c r="I84" s="59" t="s">
        <v>15</v>
      </c>
      <c r="J84" s="60">
        <v>0.2</v>
      </c>
      <c r="K84" s="60">
        <v>0.1</v>
      </c>
      <c r="L84" s="61"/>
      <c r="M84" s="62">
        <f t="shared" si="115"/>
        <v>1</v>
      </c>
      <c r="N84" s="63">
        <f t="shared" si="116"/>
        <v>10416.666666666666</v>
      </c>
      <c r="O84" s="63">
        <f t="shared" si="117"/>
        <v>1041.6666666666667</v>
      </c>
      <c r="P84" s="63">
        <f t="shared" si="118"/>
        <v>2083.3333333333335</v>
      </c>
      <c r="Q84" s="63">
        <f t="shared" si="120"/>
        <v>13541.67</v>
      </c>
      <c r="R84" s="111"/>
      <c r="S84" s="64">
        <f>ROUND(IF(AND($D84&lt;S$10,$E84&gt;S$12),$Q84,IF(AND($D84&gt;=S$10,$D84&lt;=S$12),$Q84*(S$13+1-DAY($D84))/S$13,IF(AND($E84&gt;=S$10,$E84&lt;=S$12),$Q84*DAY($E84)/S$13,0))),2)</f>
        <v>0</v>
      </c>
      <c r="T84" s="64">
        <f>ROUND(IF(AND($D84&lt;T$10,$E84&gt;T$12),$Q84,IF(AND($D84&gt;=T$10,$D84&lt;=T$12),$Q84*(T$13+1-DAY($D84))/T$13,IF(AND($E84&gt;=T$10,$E84&lt;=T$12),$Q84*DAY($E84)/T$13,0))),2)</f>
        <v>0</v>
      </c>
      <c r="U84" s="64">
        <f>ROUND(IF(AND($D84&lt;U$10,$E84&gt;U$12),$Q84,IF(AND($D84&gt;=U$10,$D84&lt;=U$12),$Q84*(U$13+1-DAY($D84))/U$13,IF(AND($E84&gt;=U$10,$E84&lt;=U$12),$Q84*DAY($E84)/U$13,0))),2)</f>
        <v>0</v>
      </c>
      <c r="V84" s="64">
        <f>ROUND(IF(AND($D84&lt;V$10,$E84&gt;V$12),$Q84,IF(AND($D84&gt;=V$10,$D84&lt;=V$12),$Q84*(V$13+1-DAY($D84))/V$13,IF(AND($E84&gt;=V$10,$E84&lt;=V$12),$Q84*DAY($E84)/V$13,0))),2)</f>
        <v>0</v>
      </c>
      <c r="W84" s="64">
        <f>ROUND(IF(AND($D84&lt;W$10,$E84&gt;W$12),$Q84,IF(AND($D84&gt;=W$10,$D84&lt;=W$12),$Q84*(W$13+1-DAY($D84))/W$13,IF(AND($E84&gt;=W$10,$E84&lt;=W$12),$Q84*DAY($E84)/W$13,0))),2)</f>
        <v>0</v>
      </c>
      <c r="X84" s="64">
        <f>ROUND(IF(AND($D84&lt;X$10,$E84&gt;X$12),$Q84,IF(AND($D84&gt;=X$10,$D84&lt;=X$12),$Q84*(X$13+1-DAY($D84))/X$13,IF(AND($E84&gt;=X$10,$E84&lt;=X$12),$Q84*DAY($E84)/X$13,0))),2)</f>
        <v>0</v>
      </c>
      <c r="Y84" s="64">
        <f>ROUND(IF(AND($D84&lt;Y$10,$E84&gt;Y$12),$Q84,IF(AND($D84&gt;=Y$10,$D84&lt;=Y$12),$Q84*(Y$13+1-DAY($D84))/Y$13,IF(AND($E84&gt;=Y$10,$E84&lt;=Y$12),$Q84*DAY($E84)/Y$13,0))),2)</f>
        <v>0</v>
      </c>
      <c r="Z84" s="64">
        <f>ROUND(IF(AND($D84&lt;Z$10,$E84&gt;Z$12),$Q84,IF(AND($D84&gt;=Z$10,$D84&lt;=Z$12),$Q84*(Z$13+1-DAY($D84))/Z$13,IF(AND($E84&gt;=Z$10,$E84&lt;=Z$12),$Q84*DAY($E84)/Z$13,0))),2)</f>
        <v>7862.91</v>
      </c>
      <c r="AA84" s="64">
        <f>ROUND(IF(AND($D84&lt;AA$10,$E84&gt;AA$12),$Q84,IF(AND($D84&gt;=AA$10,$D84&lt;=AA$12),$Q84*(AA$13+1-DAY($D84))/AA$13,IF(AND($E84&gt;=AA$10,$E84&lt;=AA$12),$Q84*DAY($E84)/AA$13,0))),2)</f>
        <v>13541.67</v>
      </c>
      <c r="AB84" s="64">
        <f>ROUND(IF(AND($D84&lt;AB$10,$E84&gt;AB$12),$Q84,IF(AND($D84&gt;=AB$10,$D84&lt;=AB$12),$Q84*(AB$13+1-DAY($D84))/AB$13,IF(AND($E84&gt;=AB$10,$E84&lt;=AB$12),$Q84*DAY($E84)/AB$13,0))),2)</f>
        <v>13541.67</v>
      </c>
      <c r="AC84" s="64">
        <f>ROUND(IF(AND($D84&lt;AC$10,$E84&gt;AC$12),$Q84,IF(AND($D84&gt;=AC$10,$D84&lt;=AC$12),$Q84*(AC$13+1-DAY($D84))/AC$13,IF(AND($E84&gt;=AC$10,$E84&lt;=AC$12),$Q84*DAY($E84)/AC$13,0))),2)</f>
        <v>13541.67</v>
      </c>
      <c r="AD84" s="64">
        <f>ROUND(IF(AND($D84&lt;AD$10,$E84&gt;AD$12),$Q84,IF(AND($D84&gt;=AD$10,$D84&lt;=AD$12),$Q84*(AD$13+1-DAY($D84))/AD$13,IF(AND($E84&gt;=AD$10,$E84&lt;=AD$12),$Q84*DAY($E84)/AD$13,0))),2)</f>
        <v>13541.67</v>
      </c>
      <c r="AE84" s="64">
        <f>ROUND(IF(AND($D84&lt;AE$10,$E84&gt;AE$12),$Q84,IF(AND($D84&gt;=AE$10,$D84&lt;=AE$12),$Q84*(AE$13+1-DAY($D84))/AE$13,IF(AND($E84&gt;=AE$10,$E84&lt;=AE$12),$Q84*DAY($E84)/AE$13,0))),2)</f>
        <v>13541.67</v>
      </c>
      <c r="AF84" s="64">
        <f>ROUND(IF(AND($D84&lt;AF$10,$E84&gt;AF$12),$Q84,IF(AND($D84&gt;=AF$10,$D84&lt;=AF$12),$Q84*(AF$13+1-DAY($D84))/AF$13,IF(AND($E84&gt;=AF$10,$E84&lt;=AF$12),$Q84*DAY($E84)/AF$13,0))),2)</f>
        <v>13541.67</v>
      </c>
      <c r="AG84" s="64">
        <f>ROUND(IF(AND($D84&lt;AG$10,$E84&gt;AG$12),$Q84,IF(AND($D84&gt;=AG$10,$D84&lt;=AG$12),$Q84*(AG$13+1-DAY($D84))/AG$13,IF(AND($E84&gt;=AG$10,$E84&lt;=AG$12),$Q84*DAY($E84)/AG$13,0))),2)</f>
        <v>13541.67</v>
      </c>
      <c r="AH84" s="64">
        <f>ROUND(IF(AND($D84&lt;AH$10,$E84&gt;AH$12),$Q84,IF(AND($D84&gt;=AH$10,$D84&lt;=AH$12),$Q84*(AH$13+1-DAY($D84))/AH$13,IF(AND($E84&gt;=AH$10,$E84&lt;=AH$12),$Q84*DAY($E84)/AH$13,0))),2)</f>
        <v>13541.67</v>
      </c>
      <c r="AI84" s="64">
        <f>ROUND(IF(AND($D84&lt;AI$10,$E84&gt;AI$12),$Q84,IF(AND($D84&gt;=AI$10,$D84&lt;=AI$12),$Q84*(AI$13+1-DAY($D84))/AI$13,IF(AND($E84&gt;=AI$10,$E84&lt;=AI$12),$Q84*DAY($E84)/AI$13,0))),2)</f>
        <v>13541.67</v>
      </c>
      <c r="AJ84" s="64">
        <f>ROUND(IF(AND($D84&lt;AJ$10,$E84&gt;AJ$12),$Q84,IF(AND($D84&gt;=AJ$10,$D84&lt;=AJ$12),$Q84*(AJ$13+1-DAY($D84))/AJ$13,IF(AND($E84&gt;=AJ$10,$E84&lt;=AJ$12),$Q84*DAY($E84)/AJ$13,0))),2)</f>
        <v>13541.67</v>
      </c>
      <c r="AK84" s="64">
        <f>ROUND(IF(AND($D84&lt;AK$10,$E84&gt;AK$12),$Q84,IF(AND($D84&gt;=AK$10,$D84&lt;=AK$12),$Q84*(AK$13+1-DAY($D84))/AK$13,IF(AND($E84&gt;=AK$10,$E84&lt;=AK$12),$Q84*DAY($E84)/AK$13,0))),2)</f>
        <v>13541.67</v>
      </c>
      <c r="AL84" s="64">
        <f>ROUND(IF(AND($D84&lt;AL$10,$E84&gt;AL$12),$Q84,IF(AND($D84&gt;=AL$10,$D84&lt;=AL$12),$Q84*(AL$13+1-DAY($D84))/AL$13,IF(AND($E84&gt;=AL$10,$E84&lt;=AL$12),$Q84*DAY($E84)/AL$13,0))),2)</f>
        <v>13541.67</v>
      </c>
      <c r="AM84" s="64">
        <f>ROUND(IF(AND($D84&lt;AM$10,$E84&gt;AM$12),$Q84,IF(AND($D84&gt;=AM$10,$D84&lt;=AM$12),$Q84*(AM$13+1-DAY($D84))/AM$13,IF(AND($E84&gt;=AM$10,$E84&lt;=AM$12),$Q84*DAY($E84)/AM$13,0))),2)</f>
        <v>13541.67</v>
      </c>
      <c r="AN84" s="64">
        <f>ROUND(IF(AND($D84&lt;AN$10,$E84&gt;AN$12),$Q84,IF(AND($D84&gt;=AN$10,$D84&lt;=AN$12),$Q84*(AN$13+1-DAY($D84))/AN$13,IF(AND($E84&gt;=AN$10,$E84&lt;=AN$12),$Q84*DAY($E84)/AN$13,0))),2)</f>
        <v>13541.67</v>
      </c>
      <c r="AO84" s="64">
        <f>ROUND(IF(AND($D84&lt;AO$10,$E84&gt;AO$12),$Q84,IF(AND($D84&gt;=AO$10,$D84&lt;=AO$12),$Q84*(AO$13+1-DAY($D84))/AO$13,IF(AND($E84&gt;=AO$10,$E84&lt;=AO$12),$Q84*DAY($E84)/AO$13,0))),2)</f>
        <v>13541.67</v>
      </c>
      <c r="AP84" s="64">
        <f>ROUND(IF(AND($D84&lt;AP$10,$E84&gt;AP$12),$Q84,IF(AND($D84&gt;=AP$10,$D84&lt;=AP$12),$Q84*(AP$13+1-DAY($D84))/AP$13,IF(AND($E84&gt;=AP$10,$E84&lt;=AP$12),$Q84*DAY($E84)/AP$13,0))),2)</f>
        <v>13541.67</v>
      </c>
      <c r="AQ84" s="64">
        <f>ROUND(IF(AND($D84&lt;AQ$10,$E84&gt;AQ$12),$Q84,IF(AND($D84&gt;=AQ$10,$D84&lt;=AQ$12),$Q84*(AQ$13+1-DAY($D84))/AQ$13,IF(AND($E84&gt;=AQ$10,$E84&lt;=AQ$12),$Q84*DAY($E84)/AQ$13,0))),2)</f>
        <v>13541.67</v>
      </c>
      <c r="AR84" s="64">
        <f>ROUND(IF(AND($D84&lt;AR$10,$E84&gt;AR$12),$Q84,IF(AND($D84&gt;=AR$10,$D84&lt;=AR$12),$Q84*(AR$13+1-DAY($D84))/AR$13,IF(AND($E84&gt;=AR$10,$E84&lt;=AR$12),$Q84*DAY($E84)/AR$13,0))),2)</f>
        <v>13541.67</v>
      </c>
      <c r="AS84" s="64">
        <f>ROUND(IF(AND($D84&lt;AS$10,$E84&gt;AS$12),$Q84,IF(AND($D84&gt;=AS$10,$D84&lt;=AS$12),$Q84*(AS$13+1-DAY($D84))/AS$13,IF(AND($E84&gt;=AS$10,$E84&lt;=AS$12),$Q84*DAY($E84)/AS$13,0))),2)</f>
        <v>13541.67</v>
      </c>
      <c r="AT84" s="64">
        <f>ROUND(IF(AND($D84&lt;AT$10,$E84&gt;AT$12),$Q84,IF(AND($D84&gt;=AT$10,$D84&lt;=AT$12),$Q84*(AT$13+1-DAY($D84))/AT$13,IF(AND($E84&gt;=AT$10,$E84&lt;=AT$12),$Q84*DAY($E84)/AT$13,0))),2)</f>
        <v>13541.67</v>
      </c>
      <c r="AU84" s="64">
        <f>ROUND(IF(AND($D84&lt;AU$10,$E84&gt;AU$12),$Q84,IF(AND($D84&gt;=AU$10,$D84&lt;=AU$12),$Q84*(AU$13+1-DAY($D84))/AU$13,IF(AND($E84&gt;=AU$10,$E84&lt;=AU$12),$Q84*DAY($E84)/AU$13,0))),2)</f>
        <v>13541.67</v>
      </c>
      <c r="AV84" s="64">
        <f>ROUND(IF(AND($D84&lt;AV$10,$E84&gt;AV$12),$Q84,IF(AND($D84&gt;=AV$10,$D84&lt;=AV$12),$Q84*(AV$13+1-DAY($D84))/AV$13,IF(AND($E84&gt;=AV$10,$E84&lt;=AV$12),$Q84*DAY($E84)/AV$13,0))),2)</f>
        <v>13541.67</v>
      </c>
      <c r="AW84" s="64">
        <f>ROUND(IF(AND($D84&lt;AW$10,$E84&gt;AW$12),$Q84,IF(AND($D84&gt;=AW$10,$D84&lt;=AW$12),$Q84*(AW$13+1-DAY($D84))/AW$13,IF(AND($E84&gt;=AW$10,$E84&lt;=AW$12),$Q84*DAY($E84)/AW$13,0))),2)</f>
        <v>13541.67</v>
      </c>
      <c r="AX84" s="64">
        <f>ROUND(IF(AND($D84&lt;AX$10,$E84&gt;AX$12),$Q84,IF(AND($D84&gt;=AX$10,$D84&lt;=AX$12),$Q84*(AX$13+1-DAY($D84))/AX$13,IF(AND($E84&gt;=AX$10,$E84&lt;=AX$12),$Q84*DAY($E84)/AX$13,0))),2)</f>
        <v>13541.67</v>
      </c>
      <c r="AY84" s="64">
        <f>ROUND(IF(AND($D84&lt;AY$10,$E84&gt;AY$12),$Q84,IF(AND($D84&gt;=AY$10,$D84&lt;=AY$12),$Q84*(AY$13+1-DAY($D84))/AY$13,IF(AND($E84&gt;=AY$10,$E84&lt;=AY$12),$Q84*DAY($E84)/AY$13,0))),2)</f>
        <v>13541.67</v>
      </c>
      <c r="AZ84" s="64">
        <f>ROUND(IF(AND($D84&lt;AZ$10,$E84&gt;AZ$12),$Q84,IF(AND($D84&gt;=AZ$10,$D84&lt;=AZ$12),$Q84*(AZ$13+1-DAY($D84))/AZ$13,IF(AND($E84&gt;=AZ$10,$E84&lt;=AZ$12),$Q84*DAY($E84)/AZ$13,0))),2)</f>
        <v>13541.67</v>
      </c>
      <c r="BA84" s="64">
        <f>ROUND(IF(AND($D84&lt;BA$10,$E84&gt;BA$12),$Q84,IF(AND($D84&gt;=BA$10,$D84&lt;=BA$12),$Q84*(BA$13+1-DAY($D84))/BA$13,IF(AND($E84&gt;=BA$10,$E84&lt;=BA$12),$Q84*DAY($E84)/BA$13,0))),2)</f>
        <v>13541.67</v>
      </c>
      <c r="BB84" s="64">
        <f>ROUND(IF(AND($D84&lt;BB$10,$E84&gt;BB$12),$Q84,IF(AND($D84&gt;=BB$10,$D84&lt;=BB$12),$Q84*(BB$13+1-DAY($D84))/BB$13,IF(AND($E84&gt;=BB$10,$E84&lt;=BB$12),$Q84*DAY($E84)/BB$13,0))),2)</f>
        <v>13541.67</v>
      </c>
      <c r="BC84" s="108"/>
      <c r="BD84" s="64">
        <f t="shared" si="114"/>
        <v>0</v>
      </c>
      <c r="BE84" s="64">
        <f t="shared" si="114"/>
        <v>0</v>
      </c>
      <c r="BF84" s="64">
        <f t="shared" si="114"/>
        <v>21404.58</v>
      </c>
      <c r="BG84" s="64">
        <f t="shared" si="114"/>
        <v>40625.01</v>
      </c>
      <c r="BH84" s="64">
        <f t="shared" si="114"/>
        <v>40625.01</v>
      </c>
      <c r="BI84" s="64">
        <f t="shared" si="114"/>
        <v>40625.01</v>
      </c>
      <c r="BJ84" s="64">
        <f t="shared" si="114"/>
        <v>40625.01</v>
      </c>
      <c r="BK84" s="64">
        <f t="shared" si="114"/>
        <v>40625.01</v>
      </c>
      <c r="BL84" s="64">
        <f t="shared" si="114"/>
        <v>40625.01</v>
      </c>
      <c r="BM84" s="64">
        <f t="shared" si="114"/>
        <v>40625.01</v>
      </c>
      <c r="BN84" s="64">
        <f t="shared" si="114"/>
        <v>40625.01</v>
      </c>
      <c r="BO84" s="64">
        <f t="shared" si="114"/>
        <v>40625.01</v>
      </c>
      <c r="BP84" s="65"/>
      <c r="BQ84" s="79">
        <f t="shared" si="121"/>
        <v>0</v>
      </c>
      <c r="BR84" s="79">
        <f t="shared" si="122"/>
        <v>0</v>
      </c>
      <c r="BS84" s="79">
        <f t="shared" si="123"/>
        <v>0</v>
      </c>
      <c r="BT84" s="79">
        <f t="shared" si="124"/>
        <v>0</v>
      </c>
      <c r="BU84" s="79">
        <f t="shared" si="125"/>
        <v>0</v>
      </c>
      <c r="BV84" s="79">
        <f t="shared" si="126"/>
        <v>0</v>
      </c>
      <c r="BW84" s="79">
        <f t="shared" si="127"/>
        <v>0</v>
      </c>
      <c r="BX84" s="79">
        <f t="shared" si="128"/>
        <v>0.58064551861033387</v>
      </c>
      <c r="BY84" s="79">
        <f t="shared" si="129"/>
        <v>1</v>
      </c>
      <c r="BZ84" s="79">
        <f t="shared" si="130"/>
        <v>1</v>
      </c>
      <c r="CA84" s="79">
        <f t="shared" si="131"/>
        <v>1</v>
      </c>
      <c r="CB84" s="79">
        <f t="shared" si="132"/>
        <v>1</v>
      </c>
      <c r="CC84" s="79">
        <f t="shared" si="133"/>
        <v>1</v>
      </c>
      <c r="CD84" s="79">
        <f t="shared" si="134"/>
        <v>1</v>
      </c>
      <c r="CE84" s="79">
        <f t="shared" si="135"/>
        <v>1</v>
      </c>
      <c r="CF84" s="79">
        <f t="shared" si="136"/>
        <v>1</v>
      </c>
      <c r="CG84" s="79">
        <f t="shared" si="137"/>
        <v>1</v>
      </c>
      <c r="CH84" s="79">
        <f t="shared" si="138"/>
        <v>1</v>
      </c>
      <c r="CI84" s="79">
        <f t="shared" si="139"/>
        <v>1</v>
      </c>
      <c r="CJ84" s="79">
        <f t="shared" si="140"/>
        <v>1</v>
      </c>
      <c r="CK84" s="79">
        <f t="shared" si="141"/>
        <v>1</v>
      </c>
      <c r="CL84" s="79">
        <f t="shared" si="142"/>
        <v>1</v>
      </c>
      <c r="CM84" s="79">
        <f t="shared" si="143"/>
        <v>1</v>
      </c>
      <c r="CN84" s="79">
        <f t="shared" si="144"/>
        <v>1</v>
      </c>
      <c r="CO84" s="79">
        <f t="shared" si="145"/>
        <v>1</v>
      </c>
      <c r="CP84" s="79">
        <f t="shared" si="146"/>
        <v>1</v>
      </c>
      <c r="CQ84" s="79">
        <f t="shared" si="147"/>
        <v>1</v>
      </c>
      <c r="CR84" s="79">
        <f t="shared" si="148"/>
        <v>1</v>
      </c>
      <c r="CS84" s="79">
        <f t="shared" si="149"/>
        <v>1</v>
      </c>
      <c r="CT84" s="79">
        <f t="shared" si="150"/>
        <v>1</v>
      </c>
      <c r="CU84" s="79">
        <f t="shared" si="151"/>
        <v>1</v>
      </c>
      <c r="CV84" s="79">
        <f t="shared" si="152"/>
        <v>1</v>
      </c>
      <c r="CW84" s="79">
        <f t="shared" si="153"/>
        <v>1</v>
      </c>
      <c r="CX84" s="79">
        <f t="shared" si="154"/>
        <v>1</v>
      </c>
      <c r="CY84" s="79">
        <f t="shared" si="155"/>
        <v>1</v>
      </c>
      <c r="CZ84" s="79">
        <f t="shared" si="156"/>
        <v>1</v>
      </c>
      <c r="DB84" s="83">
        <f t="shared" si="157"/>
        <v>0</v>
      </c>
      <c r="DC84" s="83">
        <f t="shared" si="158"/>
        <v>0</v>
      </c>
      <c r="DD84" s="83">
        <f t="shared" si="159"/>
        <v>1</v>
      </c>
      <c r="DE84" s="83">
        <f t="shared" si="160"/>
        <v>1</v>
      </c>
      <c r="DF84" s="83">
        <f t="shared" si="161"/>
        <v>1</v>
      </c>
      <c r="DG84" s="83">
        <f t="shared" si="162"/>
        <v>1</v>
      </c>
      <c r="DH84" s="83">
        <f t="shared" si="163"/>
        <v>1</v>
      </c>
      <c r="DI84" s="83">
        <f t="shared" si="164"/>
        <v>1</v>
      </c>
      <c r="DJ84" s="83">
        <f t="shared" si="165"/>
        <v>1</v>
      </c>
      <c r="DK84" s="83">
        <f t="shared" si="166"/>
        <v>1</v>
      </c>
      <c r="DL84" s="83">
        <f t="shared" si="167"/>
        <v>1</v>
      </c>
      <c r="DM84" s="83">
        <f t="shared" si="168"/>
        <v>1</v>
      </c>
      <c r="DO84" s="83">
        <f t="shared" ref="DO84:DO116" si="181">ROUNDUP(DB84,0)</f>
        <v>0</v>
      </c>
      <c r="DP84" s="83">
        <f t="shared" si="119"/>
        <v>0</v>
      </c>
      <c r="DQ84" s="83">
        <f t="shared" si="119"/>
        <v>1</v>
      </c>
      <c r="DR84" s="83">
        <f t="shared" si="119"/>
        <v>1</v>
      </c>
      <c r="DS84" s="83">
        <f t="shared" si="119"/>
        <v>1</v>
      </c>
      <c r="DT84" s="83">
        <f t="shared" si="119"/>
        <v>1</v>
      </c>
      <c r="DU84" s="83">
        <f t="shared" si="119"/>
        <v>1</v>
      </c>
      <c r="DV84" s="83">
        <f t="shared" si="119"/>
        <v>1</v>
      </c>
      <c r="DW84" s="83">
        <f t="shared" si="119"/>
        <v>1</v>
      </c>
      <c r="DX84" s="83">
        <f t="shared" si="119"/>
        <v>1</v>
      </c>
      <c r="DY84" s="83">
        <f t="shared" si="119"/>
        <v>1</v>
      </c>
      <c r="DZ84" s="83">
        <f t="shared" si="119"/>
        <v>1</v>
      </c>
      <c r="EB84" s="115"/>
      <c r="EC84" s="36">
        <f t="shared" si="169"/>
        <v>0</v>
      </c>
      <c r="ED84" s="36">
        <f t="shared" si="95"/>
        <v>1</v>
      </c>
      <c r="EE84" s="36">
        <f t="shared" si="96"/>
        <v>0</v>
      </c>
      <c r="EF84" s="36">
        <f t="shared" si="97"/>
        <v>0</v>
      </c>
      <c r="EG84" s="36">
        <f t="shared" si="98"/>
        <v>0</v>
      </c>
      <c r="EH84" s="36">
        <f t="shared" si="99"/>
        <v>0</v>
      </c>
      <c r="EI84" s="36">
        <f t="shared" si="100"/>
        <v>0</v>
      </c>
      <c r="EJ84" s="36">
        <f t="shared" si="101"/>
        <v>0</v>
      </c>
      <c r="EK84" s="36">
        <f t="shared" si="102"/>
        <v>0</v>
      </c>
      <c r="EL84" s="36">
        <f t="shared" si="103"/>
        <v>0</v>
      </c>
      <c r="EM84" s="36">
        <f t="shared" si="104"/>
        <v>0</v>
      </c>
      <c r="EO84" s="115"/>
      <c r="EP84" s="36">
        <f t="shared" si="170"/>
        <v>0</v>
      </c>
      <c r="EQ84" s="36">
        <f t="shared" si="171"/>
        <v>0</v>
      </c>
      <c r="ER84" s="36">
        <f t="shared" si="172"/>
        <v>0</v>
      </c>
      <c r="ES84" s="36">
        <f t="shared" si="173"/>
        <v>0</v>
      </c>
      <c r="ET84" s="36">
        <f t="shared" si="174"/>
        <v>0</v>
      </c>
      <c r="EU84" s="36">
        <f t="shared" si="175"/>
        <v>0</v>
      </c>
      <c r="EV84" s="36">
        <f t="shared" si="176"/>
        <v>0</v>
      </c>
      <c r="EW84" s="36">
        <f t="shared" si="177"/>
        <v>0</v>
      </c>
      <c r="EX84" s="36">
        <f t="shared" si="178"/>
        <v>0</v>
      </c>
      <c r="EY84" s="36">
        <f t="shared" si="179"/>
        <v>0</v>
      </c>
      <c r="EZ84" s="36">
        <f t="shared" si="180"/>
        <v>0</v>
      </c>
    </row>
    <row r="85" spans="1:156" s="36" customFormat="1" ht="16" x14ac:dyDescent="0.2">
      <c r="A85" s="50"/>
      <c r="B85" s="56" t="s">
        <v>17</v>
      </c>
      <c r="C85" s="49" t="s">
        <v>16</v>
      </c>
      <c r="D85" s="57">
        <v>45900</v>
      </c>
      <c r="E85" s="57">
        <v>51500</v>
      </c>
      <c r="F85" s="58">
        <v>125000</v>
      </c>
      <c r="G85" s="56" t="s">
        <v>108</v>
      </c>
      <c r="H85" s="59">
        <v>54338</v>
      </c>
      <c r="I85" s="59" t="s">
        <v>15</v>
      </c>
      <c r="J85" s="60">
        <v>0.2</v>
      </c>
      <c r="K85" s="60">
        <v>0.1</v>
      </c>
      <c r="L85" s="61"/>
      <c r="M85" s="62">
        <f t="shared" si="115"/>
        <v>1</v>
      </c>
      <c r="N85" s="63">
        <f t="shared" si="116"/>
        <v>10416.666666666666</v>
      </c>
      <c r="O85" s="63">
        <f t="shared" si="117"/>
        <v>1041.6666666666667</v>
      </c>
      <c r="P85" s="63">
        <f t="shared" si="118"/>
        <v>2083.3333333333335</v>
      </c>
      <c r="Q85" s="63">
        <f t="shared" si="120"/>
        <v>13541.67</v>
      </c>
      <c r="R85" s="111"/>
      <c r="S85" s="64">
        <f>ROUND(IF(AND($D85&lt;S$10,$E85&gt;S$12),$Q85,IF(AND($D85&gt;=S$10,$D85&lt;=S$12),$Q85*(S$13+1-DAY($D85))/S$13,IF(AND($E85&gt;=S$10,$E85&lt;=S$12),$Q85*DAY($E85)/S$13,0))),2)</f>
        <v>0</v>
      </c>
      <c r="T85" s="64">
        <f>ROUND(IF(AND($D85&lt;T$10,$E85&gt;T$12),$Q85,IF(AND($D85&gt;=T$10,$D85&lt;=T$12),$Q85*(T$13+1-DAY($D85))/T$13,IF(AND($E85&gt;=T$10,$E85&lt;=T$12),$Q85*DAY($E85)/T$13,0))),2)</f>
        <v>0</v>
      </c>
      <c r="U85" s="64">
        <f>ROUND(IF(AND($D85&lt;U$10,$E85&gt;U$12),$Q85,IF(AND($D85&gt;=U$10,$D85&lt;=U$12),$Q85*(U$13+1-DAY($D85))/U$13,IF(AND($E85&gt;=U$10,$E85&lt;=U$12),$Q85*DAY($E85)/U$13,0))),2)</f>
        <v>0</v>
      </c>
      <c r="V85" s="64">
        <f>ROUND(IF(AND($D85&lt;V$10,$E85&gt;V$12),$Q85,IF(AND($D85&gt;=V$10,$D85&lt;=V$12),$Q85*(V$13+1-DAY($D85))/V$13,IF(AND($E85&gt;=V$10,$E85&lt;=V$12),$Q85*DAY($E85)/V$13,0))),2)</f>
        <v>0</v>
      </c>
      <c r="W85" s="64">
        <f>ROUND(IF(AND($D85&lt;W$10,$E85&gt;W$12),$Q85,IF(AND($D85&gt;=W$10,$D85&lt;=W$12),$Q85*(W$13+1-DAY($D85))/W$13,IF(AND($E85&gt;=W$10,$E85&lt;=W$12),$Q85*DAY($E85)/W$13,0))),2)</f>
        <v>0</v>
      </c>
      <c r="X85" s="64">
        <f>ROUND(IF(AND($D85&lt;X$10,$E85&gt;X$12),$Q85,IF(AND($D85&gt;=X$10,$D85&lt;=X$12),$Q85*(X$13+1-DAY($D85))/X$13,IF(AND($E85&gt;=X$10,$E85&lt;=X$12),$Q85*DAY($E85)/X$13,0))),2)</f>
        <v>0</v>
      </c>
      <c r="Y85" s="64">
        <f>ROUND(IF(AND($D85&lt;Y$10,$E85&gt;Y$12),$Q85,IF(AND($D85&gt;=Y$10,$D85&lt;=Y$12),$Q85*(Y$13+1-DAY($D85))/Y$13,IF(AND($E85&gt;=Y$10,$E85&lt;=Y$12),$Q85*DAY($E85)/Y$13,0))),2)</f>
        <v>0</v>
      </c>
      <c r="Z85" s="64">
        <f>ROUND(IF(AND($D85&lt;Z$10,$E85&gt;Z$12),$Q85,IF(AND($D85&gt;=Z$10,$D85&lt;=Z$12),$Q85*(Z$13+1-DAY($D85))/Z$13,IF(AND($E85&gt;=Z$10,$E85&lt;=Z$12),$Q85*DAY($E85)/Z$13,0))),2)</f>
        <v>436.83</v>
      </c>
      <c r="AA85" s="64">
        <f>ROUND(IF(AND($D85&lt;AA$10,$E85&gt;AA$12),$Q85,IF(AND($D85&gt;=AA$10,$D85&lt;=AA$12),$Q85*(AA$13+1-DAY($D85))/AA$13,IF(AND($E85&gt;=AA$10,$E85&lt;=AA$12),$Q85*DAY($E85)/AA$13,0))),2)</f>
        <v>13541.67</v>
      </c>
      <c r="AB85" s="64">
        <f>ROUND(IF(AND($D85&lt;AB$10,$E85&gt;AB$12),$Q85,IF(AND($D85&gt;=AB$10,$D85&lt;=AB$12),$Q85*(AB$13+1-DAY($D85))/AB$13,IF(AND($E85&gt;=AB$10,$E85&lt;=AB$12),$Q85*DAY($E85)/AB$13,0))),2)</f>
        <v>13541.67</v>
      </c>
      <c r="AC85" s="64">
        <f>ROUND(IF(AND($D85&lt;AC$10,$E85&gt;AC$12),$Q85,IF(AND($D85&gt;=AC$10,$D85&lt;=AC$12),$Q85*(AC$13+1-DAY($D85))/AC$13,IF(AND($E85&gt;=AC$10,$E85&lt;=AC$12),$Q85*DAY($E85)/AC$13,0))),2)</f>
        <v>13541.67</v>
      </c>
      <c r="AD85" s="64">
        <f>ROUND(IF(AND($D85&lt;AD$10,$E85&gt;AD$12),$Q85,IF(AND($D85&gt;=AD$10,$D85&lt;=AD$12),$Q85*(AD$13+1-DAY($D85))/AD$13,IF(AND($E85&gt;=AD$10,$E85&lt;=AD$12),$Q85*DAY($E85)/AD$13,0))),2)</f>
        <v>13541.67</v>
      </c>
      <c r="AE85" s="64">
        <f>ROUND(IF(AND($D85&lt;AE$10,$E85&gt;AE$12),$Q85,IF(AND($D85&gt;=AE$10,$D85&lt;=AE$12),$Q85*(AE$13+1-DAY($D85))/AE$13,IF(AND($E85&gt;=AE$10,$E85&lt;=AE$12),$Q85*DAY($E85)/AE$13,0))),2)</f>
        <v>13541.67</v>
      </c>
      <c r="AF85" s="64">
        <f>ROUND(IF(AND($D85&lt;AF$10,$E85&gt;AF$12),$Q85,IF(AND($D85&gt;=AF$10,$D85&lt;=AF$12),$Q85*(AF$13+1-DAY($D85))/AF$13,IF(AND($E85&gt;=AF$10,$E85&lt;=AF$12),$Q85*DAY($E85)/AF$13,0))),2)</f>
        <v>13541.67</v>
      </c>
      <c r="AG85" s="64">
        <f>ROUND(IF(AND($D85&lt;AG$10,$E85&gt;AG$12),$Q85,IF(AND($D85&gt;=AG$10,$D85&lt;=AG$12),$Q85*(AG$13+1-DAY($D85))/AG$13,IF(AND($E85&gt;=AG$10,$E85&lt;=AG$12),$Q85*DAY($E85)/AG$13,0))),2)</f>
        <v>13541.67</v>
      </c>
      <c r="AH85" s="64">
        <f>ROUND(IF(AND($D85&lt;AH$10,$E85&gt;AH$12),$Q85,IF(AND($D85&gt;=AH$10,$D85&lt;=AH$12),$Q85*(AH$13+1-DAY($D85))/AH$13,IF(AND($E85&gt;=AH$10,$E85&lt;=AH$12),$Q85*DAY($E85)/AH$13,0))),2)</f>
        <v>13541.67</v>
      </c>
      <c r="AI85" s="64">
        <f>ROUND(IF(AND($D85&lt;AI$10,$E85&gt;AI$12),$Q85,IF(AND($D85&gt;=AI$10,$D85&lt;=AI$12),$Q85*(AI$13+1-DAY($D85))/AI$13,IF(AND($E85&gt;=AI$10,$E85&lt;=AI$12),$Q85*DAY($E85)/AI$13,0))),2)</f>
        <v>13541.67</v>
      </c>
      <c r="AJ85" s="64">
        <f>ROUND(IF(AND($D85&lt;AJ$10,$E85&gt;AJ$12),$Q85,IF(AND($D85&gt;=AJ$10,$D85&lt;=AJ$12),$Q85*(AJ$13+1-DAY($D85))/AJ$13,IF(AND($E85&gt;=AJ$10,$E85&lt;=AJ$12),$Q85*DAY($E85)/AJ$13,0))),2)</f>
        <v>13541.67</v>
      </c>
      <c r="AK85" s="64">
        <f>ROUND(IF(AND($D85&lt;AK$10,$E85&gt;AK$12),$Q85,IF(AND($D85&gt;=AK$10,$D85&lt;=AK$12),$Q85*(AK$13+1-DAY($D85))/AK$13,IF(AND($E85&gt;=AK$10,$E85&lt;=AK$12),$Q85*DAY($E85)/AK$13,0))),2)</f>
        <v>13541.67</v>
      </c>
      <c r="AL85" s="64">
        <f>ROUND(IF(AND($D85&lt;AL$10,$E85&gt;AL$12),$Q85,IF(AND($D85&gt;=AL$10,$D85&lt;=AL$12),$Q85*(AL$13+1-DAY($D85))/AL$13,IF(AND($E85&gt;=AL$10,$E85&lt;=AL$12),$Q85*DAY($E85)/AL$13,0))),2)</f>
        <v>13541.67</v>
      </c>
      <c r="AM85" s="64">
        <f>ROUND(IF(AND($D85&lt;AM$10,$E85&gt;AM$12),$Q85,IF(AND($D85&gt;=AM$10,$D85&lt;=AM$12),$Q85*(AM$13+1-DAY($D85))/AM$13,IF(AND($E85&gt;=AM$10,$E85&lt;=AM$12),$Q85*DAY($E85)/AM$13,0))),2)</f>
        <v>13541.67</v>
      </c>
      <c r="AN85" s="64">
        <f>ROUND(IF(AND($D85&lt;AN$10,$E85&gt;AN$12),$Q85,IF(AND($D85&gt;=AN$10,$D85&lt;=AN$12),$Q85*(AN$13+1-DAY($D85))/AN$13,IF(AND($E85&gt;=AN$10,$E85&lt;=AN$12),$Q85*DAY($E85)/AN$13,0))),2)</f>
        <v>13541.67</v>
      </c>
      <c r="AO85" s="64">
        <f>ROUND(IF(AND($D85&lt;AO$10,$E85&gt;AO$12),$Q85,IF(AND($D85&gt;=AO$10,$D85&lt;=AO$12),$Q85*(AO$13+1-DAY($D85))/AO$13,IF(AND($E85&gt;=AO$10,$E85&lt;=AO$12),$Q85*DAY($E85)/AO$13,0))),2)</f>
        <v>13541.67</v>
      </c>
      <c r="AP85" s="64">
        <f>ROUND(IF(AND($D85&lt;AP$10,$E85&gt;AP$12),$Q85,IF(AND($D85&gt;=AP$10,$D85&lt;=AP$12),$Q85*(AP$13+1-DAY($D85))/AP$13,IF(AND($E85&gt;=AP$10,$E85&lt;=AP$12),$Q85*DAY($E85)/AP$13,0))),2)</f>
        <v>13541.67</v>
      </c>
      <c r="AQ85" s="64">
        <f>ROUND(IF(AND($D85&lt;AQ$10,$E85&gt;AQ$12),$Q85,IF(AND($D85&gt;=AQ$10,$D85&lt;=AQ$12),$Q85*(AQ$13+1-DAY($D85))/AQ$13,IF(AND($E85&gt;=AQ$10,$E85&lt;=AQ$12),$Q85*DAY($E85)/AQ$13,0))),2)</f>
        <v>13541.67</v>
      </c>
      <c r="AR85" s="64">
        <f>ROUND(IF(AND($D85&lt;AR$10,$E85&gt;AR$12),$Q85,IF(AND($D85&gt;=AR$10,$D85&lt;=AR$12),$Q85*(AR$13+1-DAY($D85))/AR$13,IF(AND($E85&gt;=AR$10,$E85&lt;=AR$12),$Q85*DAY($E85)/AR$13,0))),2)</f>
        <v>13541.67</v>
      </c>
      <c r="AS85" s="64">
        <f>ROUND(IF(AND($D85&lt;AS$10,$E85&gt;AS$12),$Q85,IF(AND($D85&gt;=AS$10,$D85&lt;=AS$12),$Q85*(AS$13+1-DAY($D85))/AS$13,IF(AND($E85&gt;=AS$10,$E85&lt;=AS$12),$Q85*DAY($E85)/AS$13,0))),2)</f>
        <v>13541.67</v>
      </c>
      <c r="AT85" s="64">
        <f>ROUND(IF(AND($D85&lt;AT$10,$E85&gt;AT$12),$Q85,IF(AND($D85&gt;=AT$10,$D85&lt;=AT$12),$Q85*(AT$13+1-DAY($D85))/AT$13,IF(AND($E85&gt;=AT$10,$E85&lt;=AT$12),$Q85*DAY($E85)/AT$13,0))),2)</f>
        <v>13541.67</v>
      </c>
      <c r="AU85" s="64">
        <f>ROUND(IF(AND($D85&lt;AU$10,$E85&gt;AU$12),$Q85,IF(AND($D85&gt;=AU$10,$D85&lt;=AU$12),$Q85*(AU$13+1-DAY($D85))/AU$13,IF(AND($E85&gt;=AU$10,$E85&lt;=AU$12),$Q85*DAY($E85)/AU$13,0))),2)</f>
        <v>13541.67</v>
      </c>
      <c r="AV85" s="64">
        <f>ROUND(IF(AND($D85&lt;AV$10,$E85&gt;AV$12),$Q85,IF(AND($D85&gt;=AV$10,$D85&lt;=AV$12),$Q85*(AV$13+1-DAY($D85))/AV$13,IF(AND($E85&gt;=AV$10,$E85&lt;=AV$12),$Q85*DAY($E85)/AV$13,0))),2)</f>
        <v>13541.67</v>
      </c>
      <c r="AW85" s="64">
        <f>ROUND(IF(AND($D85&lt;AW$10,$E85&gt;AW$12),$Q85,IF(AND($D85&gt;=AW$10,$D85&lt;=AW$12),$Q85*(AW$13+1-DAY($D85))/AW$13,IF(AND($E85&gt;=AW$10,$E85&lt;=AW$12),$Q85*DAY($E85)/AW$13,0))),2)</f>
        <v>13541.67</v>
      </c>
      <c r="AX85" s="64">
        <f>ROUND(IF(AND($D85&lt;AX$10,$E85&gt;AX$12),$Q85,IF(AND($D85&gt;=AX$10,$D85&lt;=AX$12),$Q85*(AX$13+1-DAY($D85))/AX$13,IF(AND($E85&gt;=AX$10,$E85&lt;=AX$12),$Q85*DAY($E85)/AX$13,0))),2)</f>
        <v>13541.67</v>
      </c>
      <c r="AY85" s="64">
        <f>ROUND(IF(AND($D85&lt;AY$10,$E85&gt;AY$12),$Q85,IF(AND($D85&gt;=AY$10,$D85&lt;=AY$12),$Q85*(AY$13+1-DAY($D85))/AY$13,IF(AND($E85&gt;=AY$10,$E85&lt;=AY$12),$Q85*DAY($E85)/AY$13,0))),2)</f>
        <v>13541.67</v>
      </c>
      <c r="AZ85" s="64">
        <f>ROUND(IF(AND($D85&lt;AZ$10,$E85&gt;AZ$12),$Q85,IF(AND($D85&gt;=AZ$10,$D85&lt;=AZ$12),$Q85*(AZ$13+1-DAY($D85))/AZ$13,IF(AND($E85&gt;=AZ$10,$E85&lt;=AZ$12),$Q85*DAY($E85)/AZ$13,0))),2)</f>
        <v>13541.67</v>
      </c>
      <c r="BA85" s="64">
        <f>ROUND(IF(AND($D85&lt;BA$10,$E85&gt;BA$12),$Q85,IF(AND($D85&gt;=BA$10,$D85&lt;=BA$12),$Q85*(BA$13+1-DAY($D85))/BA$13,IF(AND($E85&gt;=BA$10,$E85&lt;=BA$12),$Q85*DAY($E85)/BA$13,0))),2)</f>
        <v>13541.67</v>
      </c>
      <c r="BB85" s="64">
        <f>ROUND(IF(AND($D85&lt;BB$10,$E85&gt;BB$12),$Q85,IF(AND($D85&gt;=BB$10,$D85&lt;=BB$12),$Q85*(BB$13+1-DAY($D85))/BB$13,IF(AND($E85&gt;=BB$10,$E85&lt;=BB$12),$Q85*DAY($E85)/BB$13,0))),2)</f>
        <v>13541.67</v>
      </c>
      <c r="BC85" s="108"/>
      <c r="BD85" s="64">
        <f t="shared" si="114"/>
        <v>0</v>
      </c>
      <c r="BE85" s="64">
        <f t="shared" si="114"/>
        <v>0</v>
      </c>
      <c r="BF85" s="64">
        <f t="shared" si="114"/>
        <v>13978.5</v>
      </c>
      <c r="BG85" s="64">
        <f t="shared" si="114"/>
        <v>40625.01</v>
      </c>
      <c r="BH85" s="64">
        <f t="shared" si="114"/>
        <v>40625.01</v>
      </c>
      <c r="BI85" s="64">
        <f t="shared" si="114"/>
        <v>40625.01</v>
      </c>
      <c r="BJ85" s="64">
        <f t="shared" si="114"/>
        <v>40625.01</v>
      </c>
      <c r="BK85" s="64">
        <f t="shared" si="114"/>
        <v>40625.01</v>
      </c>
      <c r="BL85" s="64">
        <f t="shared" si="114"/>
        <v>40625.01</v>
      </c>
      <c r="BM85" s="64">
        <f t="shared" si="114"/>
        <v>40625.01</v>
      </c>
      <c r="BN85" s="64">
        <f t="shared" si="114"/>
        <v>40625.01</v>
      </c>
      <c r="BO85" s="64">
        <f t="shared" si="114"/>
        <v>40625.01</v>
      </c>
      <c r="BP85" s="65"/>
      <c r="BQ85" s="79">
        <f t="shared" si="121"/>
        <v>0</v>
      </c>
      <c r="BR85" s="79">
        <f t="shared" si="122"/>
        <v>0</v>
      </c>
      <c r="BS85" s="79">
        <f t="shared" si="123"/>
        <v>0</v>
      </c>
      <c r="BT85" s="79">
        <f t="shared" si="124"/>
        <v>0</v>
      </c>
      <c r="BU85" s="79">
        <f t="shared" si="125"/>
        <v>0</v>
      </c>
      <c r="BV85" s="79">
        <f t="shared" si="126"/>
        <v>0</v>
      </c>
      <c r="BW85" s="79">
        <f t="shared" si="127"/>
        <v>0</v>
      </c>
      <c r="BX85" s="79">
        <f t="shared" si="128"/>
        <v>3.2258207444133553E-2</v>
      </c>
      <c r="BY85" s="79">
        <f t="shared" si="129"/>
        <v>1</v>
      </c>
      <c r="BZ85" s="79">
        <f t="shared" si="130"/>
        <v>1</v>
      </c>
      <c r="CA85" s="79">
        <f t="shared" si="131"/>
        <v>1</v>
      </c>
      <c r="CB85" s="79">
        <f t="shared" si="132"/>
        <v>1</v>
      </c>
      <c r="CC85" s="79">
        <f t="shared" si="133"/>
        <v>1</v>
      </c>
      <c r="CD85" s="79">
        <f t="shared" si="134"/>
        <v>1</v>
      </c>
      <c r="CE85" s="79">
        <f t="shared" si="135"/>
        <v>1</v>
      </c>
      <c r="CF85" s="79">
        <f t="shared" si="136"/>
        <v>1</v>
      </c>
      <c r="CG85" s="79">
        <f t="shared" si="137"/>
        <v>1</v>
      </c>
      <c r="CH85" s="79">
        <f t="shared" si="138"/>
        <v>1</v>
      </c>
      <c r="CI85" s="79">
        <f t="shared" si="139"/>
        <v>1</v>
      </c>
      <c r="CJ85" s="79">
        <f t="shared" si="140"/>
        <v>1</v>
      </c>
      <c r="CK85" s="79">
        <f t="shared" si="141"/>
        <v>1</v>
      </c>
      <c r="CL85" s="79">
        <f t="shared" si="142"/>
        <v>1</v>
      </c>
      <c r="CM85" s="79">
        <f t="shared" si="143"/>
        <v>1</v>
      </c>
      <c r="CN85" s="79">
        <f t="shared" si="144"/>
        <v>1</v>
      </c>
      <c r="CO85" s="79">
        <f t="shared" si="145"/>
        <v>1</v>
      </c>
      <c r="CP85" s="79">
        <f t="shared" si="146"/>
        <v>1</v>
      </c>
      <c r="CQ85" s="79">
        <f t="shared" si="147"/>
        <v>1</v>
      </c>
      <c r="CR85" s="79">
        <f t="shared" si="148"/>
        <v>1</v>
      </c>
      <c r="CS85" s="79">
        <f t="shared" si="149"/>
        <v>1</v>
      </c>
      <c r="CT85" s="79">
        <f t="shared" si="150"/>
        <v>1</v>
      </c>
      <c r="CU85" s="79">
        <f t="shared" si="151"/>
        <v>1</v>
      </c>
      <c r="CV85" s="79">
        <f t="shared" si="152"/>
        <v>1</v>
      </c>
      <c r="CW85" s="79">
        <f t="shared" si="153"/>
        <v>1</v>
      </c>
      <c r="CX85" s="79">
        <f t="shared" si="154"/>
        <v>1</v>
      </c>
      <c r="CY85" s="79">
        <f t="shared" si="155"/>
        <v>1</v>
      </c>
      <c r="CZ85" s="79">
        <f t="shared" si="156"/>
        <v>1</v>
      </c>
      <c r="DB85" s="83">
        <f t="shared" si="157"/>
        <v>0</v>
      </c>
      <c r="DC85" s="83">
        <f t="shared" si="158"/>
        <v>0</v>
      </c>
      <c r="DD85" s="83">
        <f t="shared" si="159"/>
        <v>1</v>
      </c>
      <c r="DE85" s="83">
        <f t="shared" si="160"/>
        <v>1</v>
      </c>
      <c r="DF85" s="83">
        <f t="shared" si="161"/>
        <v>1</v>
      </c>
      <c r="DG85" s="83">
        <f t="shared" si="162"/>
        <v>1</v>
      </c>
      <c r="DH85" s="83">
        <f t="shared" si="163"/>
        <v>1</v>
      </c>
      <c r="DI85" s="83">
        <f t="shared" si="164"/>
        <v>1</v>
      </c>
      <c r="DJ85" s="83">
        <f t="shared" si="165"/>
        <v>1</v>
      </c>
      <c r="DK85" s="83">
        <f t="shared" si="166"/>
        <v>1</v>
      </c>
      <c r="DL85" s="83">
        <f t="shared" si="167"/>
        <v>1</v>
      </c>
      <c r="DM85" s="83">
        <f t="shared" si="168"/>
        <v>1</v>
      </c>
      <c r="DO85" s="83">
        <f t="shared" si="181"/>
        <v>0</v>
      </c>
      <c r="DP85" s="83">
        <f t="shared" si="119"/>
        <v>0</v>
      </c>
      <c r="DQ85" s="83">
        <f t="shared" si="119"/>
        <v>1</v>
      </c>
      <c r="DR85" s="83">
        <f t="shared" si="119"/>
        <v>1</v>
      </c>
      <c r="DS85" s="83">
        <f t="shared" si="119"/>
        <v>1</v>
      </c>
      <c r="DT85" s="83">
        <f t="shared" si="119"/>
        <v>1</v>
      </c>
      <c r="DU85" s="83">
        <f t="shared" si="119"/>
        <v>1</v>
      </c>
      <c r="DV85" s="83">
        <f t="shared" si="119"/>
        <v>1</v>
      </c>
      <c r="DW85" s="83">
        <f t="shared" si="119"/>
        <v>1</v>
      </c>
      <c r="DX85" s="83">
        <f t="shared" si="119"/>
        <v>1</v>
      </c>
      <c r="DY85" s="83">
        <f t="shared" si="119"/>
        <v>1</v>
      </c>
      <c r="DZ85" s="83">
        <f t="shared" si="119"/>
        <v>1</v>
      </c>
      <c r="EB85" s="115"/>
      <c r="EC85" s="36">
        <f t="shared" si="169"/>
        <v>0</v>
      </c>
      <c r="ED85" s="36">
        <f t="shared" si="95"/>
        <v>1</v>
      </c>
      <c r="EE85" s="36">
        <f t="shared" si="96"/>
        <v>0</v>
      </c>
      <c r="EF85" s="36">
        <f t="shared" si="97"/>
        <v>0</v>
      </c>
      <c r="EG85" s="36">
        <f t="shared" si="98"/>
        <v>0</v>
      </c>
      <c r="EH85" s="36">
        <f t="shared" si="99"/>
        <v>0</v>
      </c>
      <c r="EI85" s="36">
        <f t="shared" si="100"/>
        <v>0</v>
      </c>
      <c r="EJ85" s="36">
        <f t="shared" si="101"/>
        <v>0</v>
      </c>
      <c r="EK85" s="36">
        <f t="shared" si="102"/>
        <v>0</v>
      </c>
      <c r="EL85" s="36">
        <f t="shared" si="103"/>
        <v>0</v>
      </c>
      <c r="EM85" s="36">
        <f t="shared" si="104"/>
        <v>0</v>
      </c>
      <c r="EO85" s="115"/>
      <c r="EP85" s="36">
        <f t="shared" si="170"/>
        <v>0</v>
      </c>
      <c r="EQ85" s="36">
        <f t="shared" si="171"/>
        <v>0</v>
      </c>
      <c r="ER85" s="36">
        <f t="shared" si="172"/>
        <v>0</v>
      </c>
      <c r="ES85" s="36">
        <f t="shared" si="173"/>
        <v>0</v>
      </c>
      <c r="ET85" s="36">
        <f t="shared" si="174"/>
        <v>0</v>
      </c>
      <c r="EU85" s="36">
        <f t="shared" si="175"/>
        <v>0</v>
      </c>
      <c r="EV85" s="36">
        <f t="shared" si="176"/>
        <v>0</v>
      </c>
      <c r="EW85" s="36">
        <f t="shared" si="177"/>
        <v>0</v>
      </c>
      <c r="EX85" s="36">
        <f t="shared" si="178"/>
        <v>0</v>
      </c>
      <c r="EY85" s="36">
        <f t="shared" si="179"/>
        <v>0</v>
      </c>
      <c r="EZ85" s="36">
        <f t="shared" si="180"/>
        <v>0</v>
      </c>
    </row>
    <row r="86" spans="1:156" s="36" customFormat="1" ht="16" x14ac:dyDescent="0.2">
      <c r="A86" s="50"/>
      <c r="B86" s="56" t="s">
        <v>17</v>
      </c>
      <c r="C86" s="49" t="s">
        <v>68</v>
      </c>
      <c r="D86" s="57">
        <v>45900</v>
      </c>
      <c r="E86" s="57">
        <v>51500</v>
      </c>
      <c r="F86" s="58">
        <v>130000</v>
      </c>
      <c r="G86" s="56" t="s">
        <v>81</v>
      </c>
      <c r="H86" s="59">
        <v>86921</v>
      </c>
      <c r="I86" s="59" t="s">
        <v>15</v>
      </c>
      <c r="J86" s="60">
        <v>0.2</v>
      </c>
      <c r="K86" s="60">
        <v>0.1</v>
      </c>
      <c r="L86" s="61"/>
      <c r="M86" s="62">
        <f t="shared" si="115"/>
        <v>1</v>
      </c>
      <c r="N86" s="63">
        <f t="shared" si="116"/>
        <v>10833.333333333334</v>
      </c>
      <c r="O86" s="63">
        <f t="shared" si="117"/>
        <v>1083.3333333333335</v>
      </c>
      <c r="P86" s="63">
        <f t="shared" si="118"/>
        <v>2166.666666666667</v>
      </c>
      <c r="Q86" s="63">
        <f t="shared" si="120"/>
        <v>14083.33</v>
      </c>
      <c r="R86" s="111"/>
      <c r="S86" s="64">
        <f>ROUND(IF(AND($D86&lt;S$10,$E86&gt;S$12),$Q86,IF(AND($D86&gt;=S$10,$D86&lt;=S$12),$Q86*(S$13+1-DAY($D86))/S$13,IF(AND($E86&gt;=S$10,$E86&lt;=S$12),$Q86*DAY($E86)/S$13,0))),2)</f>
        <v>0</v>
      </c>
      <c r="T86" s="64">
        <f>ROUND(IF(AND($D86&lt;T$10,$E86&gt;T$12),$Q86,IF(AND($D86&gt;=T$10,$D86&lt;=T$12),$Q86*(T$13+1-DAY($D86))/T$13,IF(AND($E86&gt;=T$10,$E86&lt;=T$12),$Q86*DAY($E86)/T$13,0))),2)</f>
        <v>0</v>
      </c>
      <c r="U86" s="64">
        <f>ROUND(IF(AND($D86&lt;U$10,$E86&gt;U$12),$Q86,IF(AND($D86&gt;=U$10,$D86&lt;=U$12),$Q86*(U$13+1-DAY($D86))/U$13,IF(AND($E86&gt;=U$10,$E86&lt;=U$12),$Q86*DAY($E86)/U$13,0))),2)</f>
        <v>0</v>
      </c>
      <c r="V86" s="64">
        <f>ROUND(IF(AND($D86&lt;V$10,$E86&gt;V$12),$Q86,IF(AND($D86&gt;=V$10,$D86&lt;=V$12),$Q86*(V$13+1-DAY($D86))/V$13,IF(AND($E86&gt;=V$10,$E86&lt;=V$12),$Q86*DAY($E86)/V$13,0))),2)</f>
        <v>0</v>
      </c>
      <c r="W86" s="64">
        <f>ROUND(IF(AND($D86&lt;W$10,$E86&gt;W$12),$Q86,IF(AND($D86&gt;=W$10,$D86&lt;=W$12),$Q86*(W$13+1-DAY($D86))/W$13,IF(AND($E86&gt;=W$10,$E86&lt;=W$12),$Q86*DAY($E86)/W$13,0))),2)</f>
        <v>0</v>
      </c>
      <c r="X86" s="64">
        <f>ROUND(IF(AND($D86&lt;X$10,$E86&gt;X$12),$Q86,IF(AND($D86&gt;=X$10,$D86&lt;=X$12),$Q86*(X$13+1-DAY($D86))/X$13,IF(AND($E86&gt;=X$10,$E86&lt;=X$12),$Q86*DAY($E86)/X$13,0))),2)</f>
        <v>0</v>
      </c>
      <c r="Y86" s="64">
        <f>ROUND(IF(AND($D86&lt;Y$10,$E86&gt;Y$12),$Q86,IF(AND($D86&gt;=Y$10,$D86&lt;=Y$12),$Q86*(Y$13+1-DAY($D86))/Y$13,IF(AND($E86&gt;=Y$10,$E86&lt;=Y$12),$Q86*DAY($E86)/Y$13,0))),2)</f>
        <v>0</v>
      </c>
      <c r="Z86" s="64">
        <f>ROUND(IF(AND($D86&lt;Z$10,$E86&gt;Z$12),$Q86,IF(AND($D86&gt;=Z$10,$D86&lt;=Z$12),$Q86*(Z$13+1-DAY($D86))/Z$13,IF(AND($E86&gt;=Z$10,$E86&lt;=Z$12),$Q86*DAY($E86)/Z$13,0))),2)</f>
        <v>454.3</v>
      </c>
      <c r="AA86" s="64">
        <f>ROUND(IF(AND($D86&lt;AA$10,$E86&gt;AA$12),$Q86,IF(AND($D86&gt;=AA$10,$D86&lt;=AA$12),$Q86*(AA$13+1-DAY($D86))/AA$13,IF(AND($E86&gt;=AA$10,$E86&lt;=AA$12),$Q86*DAY($E86)/AA$13,0))),2)</f>
        <v>14083.33</v>
      </c>
      <c r="AB86" s="64">
        <f>ROUND(IF(AND($D86&lt;AB$10,$E86&gt;AB$12),$Q86,IF(AND($D86&gt;=AB$10,$D86&lt;=AB$12),$Q86*(AB$13+1-DAY($D86))/AB$13,IF(AND($E86&gt;=AB$10,$E86&lt;=AB$12),$Q86*DAY($E86)/AB$13,0))),2)</f>
        <v>14083.33</v>
      </c>
      <c r="AC86" s="64">
        <f>ROUND(IF(AND($D86&lt;AC$10,$E86&gt;AC$12),$Q86,IF(AND($D86&gt;=AC$10,$D86&lt;=AC$12),$Q86*(AC$13+1-DAY($D86))/AC$13,IF(AND($E86&gt;=AC$10,$E86&lt;=AC$12),$Q86*DAY($E86)/AC$13,0))),2)</f>
        <v>14083.33</v>
      </c>
      <c r="AD86" s="64">
        <f>ROUND(IF(AND($D86&lt;AD$10,$E86&gt;AD$12),$Q86,IF(AND($D86&gt;=AD$10,$D86&lt;=AD$12),$Q86*(AD$13+1-DAY($D86))/AD$13,IF(AND($E86&gt;=AD$10,$E86&lt;=AD$12),$Q86*DAY($E86)/AD$13,0))),2)</f>
        <v>14083.33</v>
      </c>
      <c r="AE86" s="64">
        <f>ROUND(IF(AND($D86&lt;AE$10,$E86&gt;AE$12),$Q86,IF(AND($D86&gt;=AE$10,$D86&lt;=AE$12),$Q86*(AE$13+1-DAY($D86))/AE$13,IF(AND($E86&gt;=AE$10,$E86&lt;=AE$12),$Q86*DAY($E86)/AE$13,0))),2)</f>
        <v>14083.33</v>
      </c>
      <c r="AF86" s="64">
        <f>ROUND(IF(AND($D86&lt;AF$10,$E86&gt;AF$12),$Q86,IF(AND($D86&gt;=AF$10,$D86&lt;=AF$12),$Q86*(AF$13+1-DAY($D86))/AF$13,IF(AND($E86&gt;=AF$10,$E86&lt;=AF$12),$Q86*DAY($E86)/AF$13,0))),2)</f>
        <v>14083.33</v>
      </c>
      <c r="AG86" s="64">
        <f>ROUND(IF(AND($D86&lt;AG$10,$E86&gt;AG$12),$Q86,IF(AND($D86&gt;=AG$10,$D86&lt;=AG$12),$Q86*(AG$13+1-DAY($D86))/AG$13,IF(AND($E86&gt;=AG$10,$E86&lt;=AG$12),$Q86*DAY($E86)/AG$13,0))),2)</f>
        <v>14083.33</v>
      </c>
      <c r="AH86" s="64">
        <f>ROUND(IF(AND($D86&lt;AH$10,$E86&gt;AH$12),$Q86,IF(AND($D86&gt;=AH$10,$D86&lt;=AH$12),$Q86*(AH$13+1-DAY($D86))/AH$13,IF(AND($E86&gt;=AH$10,$E86&lt;=AH$12),$Q86*DAY($E86)/AH$13,0))),2)</f>
        <v>14083.33</v>
      </c>
      <c r="AI86" s="64">
        <f>ROUND(IF(AND($D86&lt;AI$10,$E86&gt;AI$12),$Q86,IF(AND($D86&gt;=AI$10,$D86&lt;=AI$12),$Q86*(AI$13+1-DAY($D86))/AI$13,IF(AND($E86&gt;=AI$10,$E86&lt;=AI$12),$Q86*DAY($E86)/AI$13,0))),2)</f>
        <v>14083.33</v>
      </c>
      <c r="AJ86" s="64">
        <f>ROUND(IF(AND($D86&lt;AJ$10,$E86&gt;AJ$12),$Q86,IF(AND($D86&gt;=AJ$10,$D86&lt;=AJ$12),$Q86*(AJ$13+1-DAY($D86))/AJ$13,IF(AND($E86&gt;=AJ$10,$E86&lt;=AJ$12),$Q86*DAY($E86)/AJ$13,0))),2)</f>
        <v>14083.33</v>
      </c>
      <c r="AK86" s="64">
        <f>ROUND(IF(AND($D86&lt;AK$10,$E86&gt;AK$12),$Q86,IF(AND($D86&gt;=AK$10,$D86&lt;=AK$12),$Q86*(AK$13+1-DAY($D86))/AK$13,IF(AND($E86&gt;=AK$10,$E86&lt;=AK$12),$Q86*DAY($E86)/AK$13,0))),2)</f>
        <v>14083.33</v>
      </c>
      <c r="AL86" s="64">
        <f>ROUND(IF(AND($D86&lt;AL$10,$E86&gt;AL$12),$Q86,IF(AND($D86&gt;=AL$10,$D86&lt;=AL$12),$Q86*(AL$13+1-DAY($D86))/AL$13,IF(AND($E86&gt;=AL$10,$E86&lt;=AL$12),$Q86*DAY($E86)/AL$13,0))),2)</f>
        <v>14083.33</v>
      </c>
      <c r="AM86" s="64">
        <f>ROUND(IF(AND($D86&lt;AM$10,$E86&gt;AM$12),$Q86,IF(AND($D86&gt;=AM$10,$D86&lt;=AM$12),$Q86*(AM$13+1-DAY($D86))/AM$13,IF(AND($E86&gt;=AM$10,$E86&lt;=AM$12),$Q86*DAY($E86)/AM$13,0))),2)</f>
        <v>14083.33</v>
      </c>
      <c r="AN86" s="64">
        <f>ROUND(IF(AND($D86&lt;AN$10,$E86&gt;AN$12),$Q86,IF(AND($D86&gt;=AN$10,$D86&lt;=AN$12),$Q86*(AN$13+1-DAY($D86))/AN$13,IF(AND($E86&gt;=AN$10,$E86&lt;=AN$12),$Q86*DAY($E86)/AN$13,0))),2)</f>
        <v>14083.33</v>
      </c>
      <c r="AO86" s="64">
        <f>ROUND(IF(AND($D86&lt;AO$10,$E86&gt;AO$12),$Q86,IF(AND($D86&gt;=AO$10,$D86&lt;=AO$12),$Q86*(AO$13+1-DAY($D86))/AO$13,IF(AND($E86&gt;=AO$10,$E86&lt;=AO$12),$Q86*DAY($E86)/AO$13,0))),2)</f>
        <v>14083.33</v>
      </c>
      <c r="AP86" s="64">
        <f>ROUND(IF(AND($D86&lt;AP$10,$E86&gt;AP$12),$Q86,IF(AND($D86&gt;=AP$10,$D86&lt;=AP$12),$Q86*(AP$13+1-DAY($D86))/AP$13,IF(AND($E86&gt;=AP$10,$E86&lt;=AP$12),$Q86*DAY($E86)/AP$13,0))),2)</f>
        <v>14083.33</v>
      </c>
      <c r="AQ86" s="64">
        <f>ROUND(IF(AND($D86&lt;AQ$10,$E86&gt;AQ$12),$Q86,IF(AND($D86&gt;=AQ$10,$D86&lt;=AQ$12),$Q86*(AQ$13+1-DAY($D86))/AQ$13,IF(AND($E86&gt;=AQ$10,$E86&lt;=AQ$12),$Q86*DAY($E86)/AQ$13,0))),2)</f>
        <v>14083.33</v>
      </c>
      <c r="AR86" s="64">
        <f>ROUND(IF(AND($D86&lt;AR$10,$E86&gt;AR$12),$Q86,IF(AND($D86&gt;=AR$10,$D86&lt;=AR$12),$Q86*(AR$13+1-DAY($D86))/AR$13,IF(AND($E86&gt;=AR$10,$E86&lt;=AR$12),$Q86*DAY($E86)/AR$13,0))),2)</f>
        <v>14083.33</v>
      </c>
      <c r="AS86" s="64">
        <f>ROUND(IF(AND($D86&lt;AS$10,$E86&gt;AS$12),$Q86,IF(AND($D86&gt;=AS$10,$D86&lt;=AS$12),$Q86*(AS$13+1-DAY($D86))/AS$13,IF(AND($E86&gt;=AS$10,$E86&lt;=AS$12),$Q86*DAY($E86)/AS$13,0))),2)</f>
        <v>14083.33</v>
      </c>
      <c r="AT86" s="64">
        <f>ROUND(IF(AND($D86&lt;AT$10,$E86&gt;AT$12),$Q86,IF(AND($D86&gt;=AT$10,$D86&lt;=AT$12),$Q86*(AT$13+1-DAY($D86))/AT$13,IF(AND($E86&gt;=AT$10,$E86&lt;=AT$12),$Q86*DAY($E86)/AT$13,0))),2)</f>
        <v>14083.33</v>
      </c>
      <c r="AU86" s="64">
        <f>ROUND(IF(AND($D86&lt;AU$10,$E86&gt;AU$12),$Q86,IF(AND($D86&gt;=AU$10,$D86&lt;=AU$12),$Q86*(AU$13+1-DAY($D86))/AU$13,IF(AND($E86&gt;=AU$10,$E86&lt;=AU$12),$Q86*DAY($E86)/AU$13,0))),2)</f>
        <v>14083.33</v>
      </c>
      <c r="AV86" s="64">
        <f>ROUND(IF(AND($D86&lt;AV$10,$E86&gt;AV$12),$Q86,IF(AND($D86&gt;=AV$10,$D86&lt;=AV$12),$Q86*(AV$13+1-DAY($D86))/AV$13,IF(AND($E86&gt;=AV$10,$E86&lt;=AV$12),$Q86*DAY($E86)/AV$13,0))),2)</f>
        <v>14083.33</v>
      </c>
      <c r="AW86" s="64">
        <f>ROUND(IF(AND($D86&lt;AW$10,$E86&gt;AW$12),$Q86,IF(AND($D86&gt;=AW$10,$D86&lt;=AW$12),$Q86*(AW$13+1-DAY($D86))/AW$13,IF(AND($E86&gt;=AW$10,$E86&lt;=AW$12),$Q86*DAY($E86)/AW$13,0))),2)</f>
        <v>14083.33</v>
      </c>
      <c r="AX86" s="64">
        <f>ROUND(IF(AND($D86&lt;AX$10,$E86&gt;AX$12),$Q86,IF(AND($D86&gt;=AX$10,$D86&lt;=AX$12),$Q86*(AX$13+1-DAY($D86))/AX$13,IF(AND($E86&gt;=AX$10,$E86&lt;=AX$12),$Q86*DAY($E86)/AX$13,0))),2)</f>
        <v>14083.33</v>
      </c>
      <c r="AY86" s="64">
        <f>ROUND(IF(AND($D86&lt;AY$10,$E86&gt;AY$12),$Q86,IF(AND($D86&gt;=AY$10,$D86&lt;=AY$12),$Q86*(AY$13+1-DAY($D86))/AY$13,IF(AND($E86&gt;=AY$10,$E86&lt;=AY$12),$Q86*DAY($E86)/AY$13,0))),2)</f>
        <v>14083.33</v>
      </c>
      <c r="AZ86" s="64">
        <f>ROUND(IF(AND($D86&lt;AZ$10,$E86&gt;AZ$12),$Q86,IF(AND($D86&gt;=AZ$10,$D86&lt;=AZ$12),$Q86*(AZ$13+1-DAY($D86))/AZ$13,IF(AND($E86&gt;=AZ$10,$E86&lt;=AZ$12),$Q86*DAY($E86)/AZ$13,0))),2)</f>
        <v>14083.33</v>
      </c>
      <c r="BA86" s="64">
        <f>ROUND(IF(AND($D86&lt;BA$10,$E86&gt;BA$12),$Q86,IF(AND($D86&gt;=BA$10,$D86&lt;=BA$12),$Q86*(BA$13+1-DAY($D86))/BA$13,IF(AND($E86&gt;=BA$10,$E86&lt;=BA$12),$Q86*DAY($E86)/BA$13,0))),2)</f>
        <v>14083.33</v>
      </c>
      <c r="BB86" s="64">
        <f>ROUND(IF(AND($D86&lt;BB$10,$E86&gt;BB$12),$Q86,IF(AND($D86&gt;=BB$10,$D86&lt;=BB$12),$Q86*(BB$13+1-DAY($D86))/BB$13,IF(AND($E86&gt;=BB$10,$E86&lt;=BB$12),$Q86*DAY($E86)/BB$13,0))),2)</f>
        <v>14083.33</v>
      </c>
      <c r="BC86" s="108"/>
      <c r="BD86" s="64">
        <f t="shared" si="114"/>
        <v>0</v>
      </c>
      <c r="BE86" s="64">
        <f t="shared" si="114"/>
        <v>0</v>
      </c>
      <c r="BF86" s="64">
        <f t="shared" si="114"/>
        <v>14537.63</v>
      </c>
      <c r="BG86" s="64">
        <f t="shared" si="114"/>
        <v>42249.99</v>
      </c>
      <c r="BH86" s="64">
        <f t="shared" si="114"/>
        <v>42249.99</v>
      </c>
      <c r="BI86" s="64">
        <f t="shared" si="114"/>
        <v>42249.99</v>
      </c>
      <c r="BJ86" s="64">
        <f t="shared" si="114"/>
        <v>42249.99</v>
      </c>
      <c r="BK86" s="64">
        <f t="shared" si="114"/>
        <v>42249.99</v>
      </c>
      <c r="BL86" s="64">
        <f t="shared" si="114"/>
        <v>42249.99</v>
      </c>
      <c r="BM86" s="64">
        <f t="shared" si="114"/>
        <v>42249.99</v>
      </c>
      <c r="BN86" s="64">
        <f t="shared" si="114"/>
        <v>42249.99</v>
      </c>
      <c r="BO86" s="64">
        <f t="shared" si="114"/>
        <v>42249.99</v>
      </c>
      <c r="BP86" s="65"/>
      <c r="BQ86" s="79">
        <f t="shared" si="121"/>
        <v>0</v>
      </c>
      <c r="BR86" s="79">
        <f t="shared" si="122"/>
        <v>0</v>
      </c>
      <c r="BS86" s="79">
        <f t="shared" si="123"/>
        <v>0</v>
      </c>
      <c r="BT86" s="79">
        <f t="shared" si="124"/>
        <v>0</v>
      </c>
      <c r="BU86" s="79">
        <f t="shared" si="125"/>
        <v>0</v>
      </c>
      <c r="BV86" s="79">
        <f t="shared" si="126"/>
        <v>0</v>
      </c>
      <c r="BW86" s="79">
        <f t="shared" si="127"/>
        <v>0</v>
      </c>
      <c r="BX86" s="79">
        <f t="shared" si="128"/>
        <v>3.2257995800709066E-2</v>
      </c>
      <c r="BY86" s="79">
        <f t="shared" si="129"/>
        <v>1</v>
      </c>
      <c r="BZ86" s="79">
        <f t="shared" si="130"/>
        <v>1</v>
      </c>
      <c r="CA86" s="79">
        <f t="shared" si="131"/>
        <v>1</v>
      </c>
      <c r="CB86" s="79">
        <f t="shared" si="132"/>
        <v>1</v>
      </c>
      <c r="CC86" s="79">
        <f t="shared" si="133"/>
        <v>1</v>
      </c>
      <c r="CD86" s="79">
        <f t="shared" si="134"/>
        <v>1</v>
      </c>
      <c r="CE86" s="79">
        <f t="shared" si="135"/>
        <v>1</v>
      </c>
      <c r="CF86" s="79">
        <f t="shared" si="136"/>
        <v>1</v>
      </c>
      <c r="CG86" s="79">
        <f t="shared" si="137"/>
        <v>1</v>
      </c>
      <c r="CH86" s="79">
        <f t="shared" si="138"/>
        <v>1</v>
      </c>
      <c r="CI86" s="79">
        <f t="shared" si="139"/>
        <v>1</v>
      </c>
      <c r="CJ86" s="79">
        <f t="shared" si="140"/>
        <v>1</v>
      </c>
      <c r="CK86" s="79">
        <f t="shared" si="141"/>
        <v>1</v>
      </c>
      <c r="CL86" s="79">
        <f t="shared" si="142"/>
        <v>1</v>
      </c>
      <c r="CM86" s="79">
        <f t="shared" si="143"/>
        <v>1</v>
      </c>
      <c r="CN86" s="79">
        <f t="shared" si="144"/>
        <v>1</v>
      </c>
      <c r="CO86" s="79">
        <f t="shared" si="145"/>
        <v>1</v>
      </c>
      <c r="CP86" s="79">
        <f t="shared" si="146"/>
        <v>1</v>
      </c>
      <c r="CQ86" s="79">
        <f t="shared" si="147"/>
        <v>1</v>
      </c>
      <c r="CR86" s="79">
        <f t="shared" si="148"/>
        <v>1</v>
      </c>
      <c r="CS86" s="79">
        <f t="shared" si="149"/>
        <v>1</v>
      </c>
      <c r="CT86" s="79">
        <f t="shared" si="150"/>
        <v>1</v>
      </c>
      <c r="CU86" s="79">
        <f t="shared" si="151"/>
        <v>1</v>
      </c>
      <c r="CV86" s="79">
        <f t="shared" si="152"/>
        <v>1</v>
      </c>
      <c r="CW86" s="79">
        <f t="shared" si="153"/>
        <v>1</v>
      </c>
      <c r="CX86" s="79">
        <f t="shared" si="154"/>
        <v>1</v>
      </c>
      <c r="CY86" s="79">
        <f t="shared" si="155"/>
        <v>1</v>
      </c>
      <c r="CZ86" s="79">
        <f t="shared" si="156"/>
        <v>1</v>
      </c>
      <c r="DB86" s="83">
        <f t="shared" si="157"/>
        <v>0</v>
      </c>
      <c r="DC86" s="83">
        <f t="shared" si="158"/>
        <v>0</v>
      </c>
      <c r="DD86" s="83">
        <f t="shared" si="159"/>
        <v>1</v>
      </c>
      <c r="DE86" s="83">
        <f t="shared" si="160"/>
        <v>1</v>
      </c>
      <c r="DF86" s="83">
        <f t="shared" si="161"/>
        <v>1</v>
      </c>
      <c r="DG86" s="83">
        <f t="shared" si="162"/>
        <v>1</v>
      </c>
      <c r="DH86" s="83">
        <f t="shared" si="163"/>
        <v>1</v>
      </c>
      <c r="DI86" s="83">
        <f t="shared" si="164"/>
        <v>1</v>
      </c>
      <c r="DJ86" s="83">
        <f t="shared" si="165"/>
        <v>1</v>
      </c>
      <c r="DK86" s="83">
        <f t="shared" si="166"/>
        <v>1</v>
      </c>
      <c r="DL86" s="83">
        <f t="shared" si="167"/>
        <v>1</v>
      </c>
      <c r="DM86" s="83">
        <f t="shared" si="168"/>
        <v>1</v>
      </c>
      <c r="DO86" s="83">
        <f t="shared" si="181"/>
        <v>0</v>
      </c>
      <c r="DP86" s="83">
        <f t="shared" si="119"/>
        <v>0</v>
      </c>
      <c r="DQ86" s="83">
        <f t="shared" si="119"/>
        <v>1</v>
      </c>
      <c r="DR86" s="83">
        <f t="shared" si="119"/>
        <v>1</v>
      </c>
      <c r="DS86" s="83">
        <f t="shared" si="119"/>
        <v>1</v>
      </c>
      <c r="DT86" s="83">
        <f t="shared" si="119"/>
        <v>1</v>
      </c>
      <c r="DU86" s="83">
        <f t="shared" si="119"/>
        <v>1</v>
      </c>
      <c r="DV86" s="83">
        <f t="shared" si="119"/>
        <v>1</v>
      </c>
      <c r="DW86" s="83">
        <f t="shared" si="119"/>
        <v>1</v>
      </c>
      <c r="DX86" s="83">
        <f t="shared" si="119"/>
        <v>1</v>
      </c>
      <c r="DY86" s="83">
        <f t="shared" si="119"/>
        <v>1</v>
      </c>
      <c r="DZ86" s="83">
        <f t="shared" si="119"/>
        <v>1</v>
      </c>
      <c r="EB86" s="115"/>
      <c r="EC86" s="36">
        <f t="shared" si="169"/>
        <v>0</v>
      </c>
      <c r="ED86" s="36">
        <f t="shared" si="95"/>
        <v>1</v>
      </c>
      <c r="EE86" s="36">
        <f t="shared" si="96"/>
        <v>0</v>
      </c>
      <c r="EF86" s="36">
        <f t="shared" si="97"/>
        <v>0</v>
      </c>
      <c r="EG86" s="36">
        <f t="shared" si="98"/>
        <v>0</v>
      </c>
      <c r="EH86" s="36">
        <f t="shared" si="99"/>
        <v>0</v>
      </c>
      <c r="EI86" s="36">
        <f t="shared" si="100"/>
        <v>0</v>
      </c>
      <c r="EJ86" s="36">
        <f t="shared" si="101"/>
        <v>0</v>
      </c>
      <c r="EK86" s="36">
        <f t="shared" si="102"/>
        <v>0</v>
      </c>
      <c r="EL86" s="36">
        <f t="shared" si="103"/>
        <v>0</v>
      </c>
      <c r="EM86" s="36">
        <f t="shared" si="104"/>
        <v>0</v>
      </c>
      <c r="EO86" s="115"/>
      <c r="EP86" s="36">
        <f t="shared" si="170"/>
        <v>0</v>
      </c>
      <c r="EQ86" s="36">
        <f t="shared" si="171"/>
        <v>0</v>
      </c>
      <c r="ER86" s="36">
        <f t="shared" si="172"/>
        <v>0</v>
      </c>
      <c r="ES86" s="36">
        <f t="shared" si="173"/>
        <v>0</v>
      </c>
      <c r="ET86" s="36">
        <f t="shared" si="174"/>
        <v>0</v>
      </c>
      <c r="EU86" s="36">
        <f t="shared" si="175"/>
        <v>0</v>
      </c>
      <c r="EV86" s="36">
        <f t="shared" si="176"/>
        <v>0</v>
      </c>
      <c r="EW86" s="36">
        <f t="shared" si="177"/>
        <v>0</v>
      </c>
      <c r="EX86" s="36">
        <f t="shared" si="178"/>
        <v>0</v>
      </c>
      <c r="EY86" s="36">
        <f t="shared" si="179"/>
        <v>0</v>
      </c>
      <c r="EZ86" s="36">
        <f t="shared" si="180"/>
        <v>0</v>
      </c>
    </row>
    <row r="87" spans="1:156" s="36" customFormat="1" ht="16" x14ac:dyDescent="0.2">
      <c r="A87" s="50"/>
      <c r="B87" s="56" t="s">
        <v>17</v>
      </c>
      <c r="C87" s="49" t="s">
        <v>94</v>
      </c>
      <c r="D87" s="57">
        <v>45900</v>
      </c>
      <c r="E87" s="57">
        <v>51500</v>
      </c>
      <c r="F87" s="58">
        <v>115000</v>
      </c>
      <c r="G87" s="56" t="s">
        <v>96</v>
      </c>
      <c r="H87" s="59">
        <v>13585</v>
      </c>
      <c r="I87" s="59" t="s">
        <v>15</v>
      </c>
      <c r="J87" s="60">
        <v>0.2</v>
      </c>
      <c r="K87" s="60">
        <v>0.1</v>
      </c>
      <c r="L87" s="61"/>
      <c r="M87" s="62">
        <f t="shared" si="115"/>
        <v>1</v>
      </c>
      <c r="N87" s="63">
        <f t="shared" si="116"/>
        <v>9583.3333333333339</v>
      </c>
      <c r="O87" s="63">
        <f t="shared" si="117"/>
        <v>958.33333333333348</v>
      </c>
      <c r="P87" s="63">
        <f t="shared" si="118"/>
        <v>1916.666666666667</v>
      </c>
      <c r="Q87" s="63">
        <f t="shared" si="120"/>
        <v>12458.33</v>
      </c>
      <c r="R87" s="111"/>
      <c r="S87" s="64">
        <f>ROUND(IF(AND($D87&lt;S$10,$E87&gt;S$12),$Q87,IF(AND($D87&gt;=S$10,$D87&lt;=S$12),$Q87*(S$13+1-DAY($D87))/S$13,IF(AND($E87&gt;=S$10,$E87&lt;=S$12),$Q87*DAY($E87)/S$13,0))),2)</f>
        <v>0</v>
      </c>
      <c r="T87" s="64">
        <f>ROUND(IF(AND($D87&lt;T$10,$E87&gt;T$12),$Q87,IF(AND($D87&gt;=T$10,$D87&lt;=T$12),$Q87*(T$13+1-DAY($D87))/T$13,IF(AND($E87&gt;=T$10,$E87&lt;=T$12),$Q87*DAY($E87)/T$13,0))),2)</f>
        <v>0</v>
      </c>
      <c r="U87" s="64">
        <f>ROUND(IF(AND($D87&lt;U$10,$E87&gt;U$12),$Q87,IF(AND($D87&gt;=U$10,$D87&lt;=U$12),$Q87*(U$13+1-DAY($D87))/U$13,IF(AND($E87&gt;=U$10,$E87&lt;=U$12),$Q87*DAY($E87)/U$13,0))),2)</f>
        <v>0</v>
      </c>
      <c r="V87" s="64">
        <f>ROUND(IF(AND($D87&lt;V$10,$E87&gt;V$12),$Q87,IF(AND($D87&gt;=V$10,$D87&lt;=V$12),$Q87*(V$13+1-DAY($D87))/V$13,IF(AND($E87&gt;=V$10,$E87&lt;=V$12),$Q87*DAY($E87)/V$13,0))),2)</f>
        <v>0</v>
      </c>
      <c r="W87" s="64">
        <f>ROUND(IF(AND($D87&lt;W$10,$E87&gt;W$12),$Q87,IF(AND($D87&gt;=W$10,$D87&lt;=W$12),$Q87*(W$13+1-DAY($D87))/W$13,IF(AND($E87&gt;=W$10,$E87&lt;=W$12),$Q87*DAY($E87)/W$13,0))),2)</f>
        <v>0</v>
      </c>
      <c r="X87" s="64">
        <f>ROUND(IF(AND($D87&lt;X$10,$E87&gt;X$12),$Q87,IF(AND($D87&gt;=X$10,$D87&lt;=X$12),$Q87*(X$13+1-DAY($D87))/X$13,IF(AND($E87&gt;=X$10,$E87&lt;=X$12),$Q87*DAY($E87)/X$13,0))),2)</f>
        <v>0</v>
      </c>
      <c r="Y87" s="64">
        <f>ROUND(IF(AND($D87&lt;Y$10,$E87&gt;Y$12),$Q87,IF(AND($D87&gt;=Y$10,$D87&lt;=Y$12),$Q87*(Y$13+1-DAY($D87))/Y$13,IF(AND($E87&gt;=Y$10,$E87&lt;=Y$12),$Q87*DAY($E87)/Y$13,0))),2)</f>
        <v>0</v>
      </c>
      <c r="Z87" s="64">
        <f>ROUND(IF(AND($D87&lt;Z$10,$E87&gt;Z$12),$Q87,IF(AND($D87&gt;=Z$10,$D87&lt;=Z$12),$Q87*(Z$13+1-DAY($D87))/Z$13,IF(AND($E87&gt;=Z$10,$E87&lt;=Z$12),$Q87*DAY($E87)/Z$13,0))),2)</f>
        <v>401.88</v>
      </c>
      <c r="AA87" s="64">
        <f>ROUND(IF(AND($D87&lt;AA$10,$E87&gt;AA$12),$Q87,IF(AND($D87&gt;=AA$10,$D87&lt;=AA$12),$Q87*(AA$13+1-DAY($D87))/AA$13,IF(AND($E87&gt;=AA$10,$E87&lt;=AA$12),$Q87*DAY($E87)/AA$13,0))),2)</f>
        <v>12458.33</v>
      </c>
      <c r="AB87" s="64">
        <f>ROUND(IF(AND($D87&lt;AB$10,$E87&gt;AB$12),$Q87,IF(AND($D87&gt;=AB$10,$D87&lt;=AB$12),$Q87*(AB$13+1-DAY($D87))/AB$13,IF(AND($E87&gt;=AB$10,$E87&lt;=AB$12),$Q87*DAY($E87)/AB$13,0))),2)</f>
        <v>12458.33</v>
      </c>
      <c r="AC87" s="64">
        <f>ROUND(IF(AND($D87&lt;AC$10,$E87&gt;AC$12),$Q87,IF(AND($D87&gt;=AC$10,$D87&lt;=AC$12),$Q87*(AC$13+1-DAY($D87))/AC$13,IF(AND($E87&gt;=AC$10,$E87&lt;=AC$12),$Q87*DAY($E87)/AC$13,0))),2)</f>
        <v>12458.33</v>
      </c>
      <c r="AD87" s="64">
        <f>ROUND(IF(AND($D87&lt;AD$10,$E87&gt;AD$12),$Q87,IF(AND($D87&gt;=AD$10,$D87&lt;=AD$12),$Q87*(AD$13+1-DAY($D87))/AD$13,IF(AND($E87&gt;=AD$10,$E87&lt;=AD$12),$Q87*DAY($E87)/AD$13,0))),2)</f>
        <v>12458.33</v>
      </c>
      <c r="AE87" s="64">
        <f>ROUND(IF(AND($D87&lt;AE$10,$E87&gt;AE$12),$Q87,IF(AND($D87&gt;=AE$10,$D87&lt;=AE$12),$Q87*(AE$13+1-DAY($D87))/AE$13,IF(AND($E87&gt;=AE$10,$E87&lt;=AE$12),$Q87*DAY($E87)/AE$13,0))),2)</f>
        <v>12458.33</v>
      </c>
      <c r="AF87" s="64">
        <f>ROUND(IF(AND($D87&lt;AF$10,$E87&gt;AF$12),$Q87,IF(AND($D87&gt;=AF$10,$D87&lt;=AF$12),$Q87*(AF$13+1-DAY($D87))/AF$13,IF(AND($E87&gt;=AF$10,$E87&lt;=AF$12),$Q87*DAY($E87)/AF$13,0))),2)</f>
        <v>12458.33</v>
      </c>
      <c r="AG87" s="64">
        <f>ROUND(IF(AND($D87&lt;AG$10,$E87&gt;AG$12),$Q87,IF(AND($D87&gt;=AG$10,$D87&lt;=AG$12),$Q87*(AG$13+1-DAY($D87))/AG$13,IF(AND($E87&gt;=AG$10,$E87&lt;=AG$12),$Q87*DAY($E87)/AG$13,0))),2)</f>
        <v>12458.33</v>
      </c>
      <c r="AH87" s="64">
        <f>ROUND(IF(AND($D87&lt;AH$10,$E87&gt;AH$12),$Q87,IF(AND($D87&gt;=AH$10,$D87&lt;=AH$12),$Q87*(AH$13+1-DAY($D87))/AH$13,IF(AND($E87&gt;=AH$10,$E87&lt;=AH$12),$Q87*DAY($E87)/AH$13,0))),2)</f>
        <v>12458.33</v>
      </c>
      <c r="AI87" s="64">
        <f>ROUND(IF(AND($D87&lt;AI$10,$E87&gt;AI$12),$Q87,IF(AND($D87&gt;=AI$10,$D87&lt;=AI$12),$Q87*(AI$13+1-DAY($D87))/AI$13,IF(AND($E87&gt;=AI$10,$E87&lt;=AI$12),$Q87*DAY($E87)/AI$13,0))),2)</f>
        <v>12458.33</v>
      </c>
      <c r="AJ87" s="64">
        <f>ROUND(IF(AND($D87&lt;AJ$10,$E87&gt;AJ$12),$Q87,IF(AND($D87&gt;=AJ$10,$D87&lt;=AJ$12),$Q87*(AJ$13+1-DAY($D87))/AJ$13,IF(AND($E87&gt;=AJ$10,$E87&lt;=AJ$12),$Q87*DAY($E87)/AJ$13,0))),2)</f>
        <v>12458.33</v>
      </c>
      <c r="AK87" s="64">
        <f>ROUND(IF(AND($D87&lt;AK$10,$E87&gt;AK$12),$Q87,IF(AND($D87&gt;=AK$10,$D87&lt;=AK$12),$Q87*(AK$13+1-DAY($D87))/AK$13,IF(AND($E87&gt;=AK$10,$E87&lt;=AK$12),$Q87*DAY($E87)/AK$13,0))),2)</f>
        <v>12458.33</v>
      </c>
      <c r="AL87" s="64">
        <f>ROUND(IF(AND($D87&lt;AL$10,$E87&gt;AL$12),$Q87,IF(AND($D87&gt;=AL$10,$D87&lt;=AL$12),$Q87*(AL$13+1-DAY($D87))/AL$13,IF(AND($E87&gt;=AL$10,$E87&lt;=AL$12),$Q87*DAY($E87)/AL$13,0))),2)</f>
        <v>12458.33</v>
      </c>
      <c r="AM87" s="64">
        <f>ROUND(IF(AND($D87&lt;AM$10,$E87&gt;AM$12),$Q87,IF(AND($D87&gt;=AM$10,$D87&lt;=AM$12),$Q87*(AM$13+1-DAY($D87))/AM$13,IF(AND($E87&gt;=AM$10,$E87&lt;=AM$12),$Q87*DAY($E87)/AM$13,0))),2)</f>
        <v>12458.33</v>
      </c>
      <c r="AN87" s="64">
        <f>ROUND(IF(AND($D87&lt;AN$10,$E87&gt;AN$12),$Q87,IF(AND($D87&gt;=AN$10,$D87&lt;=AN$12),$Q87*(AN$13+1-DAY($D87))/AN$13,IF(AND($E87&gt;=AN$10,$E87&lt;=AN$12),$Q87*DAY($E87)/AN$13,0))),2)</f>
        <v>12458.33</v>
      </c>
      <c r="AO87" s="64">
        <f>ROUND(IF(AND($D87&lt;AO$10,$E87&gt;AO$12),$Q87,IF(AND($D87&gt;=AO$10,$D87&lt;=AO$12),$Q87*(AO$13+1-DAY($D87))/AO$13,IF(AND($E87&gt;=AO$10,$E87&lt;=AO$12),$Q87*DAY($E87)/AO$13,0))),2)</f>
        <v>12458.33</v>
      </c>
      <c r="AP87" s="64">
        <f>ROUND(IF(AND($D87&lt;AP$10,$E87&gt;AP$12),$Q87,IF(AND($D87&gt;=AP$10,$D87&lt;=AP$12),$Q87*(AP$13+1-DAY($D87))/AP$13,IF(AND($E87&gt;=AP$10,$E87&lt;=AP$12),$Q87*DAY($E87)/AP$13,0))),2)</f>
        <v>12458.33</v>
      </c>
      <c r="AQ87" s="64">
        <f>ROUND(IF(AND($D87&lt;AQ$10,$E87&gt;AQ$12),$Q87,IF(AND($D87&gt;=AQ$10,$D87&lt;=AQ$12),$Q87*(AQ$13+1-DAY($D87))/AQ$13,IF(AND($E87&gt;=AQ$10,$E87&lt;=AQ$12),$Q87*DAY($E87)/AQ$13,0))),2)</f>
        <v>12458.33</v>
      </c>
      <c r="AR87" s="64">
        <f>ROUND(IF(AND($D87&lt;AR$10,$E87&gt;AR$12),$Q87,IF(AND($D87&gt;=AR$10,$D87&lt;=AR$12),$Q87*(AR$13+1-DAY($D87))/AR$13,IF(AND($E87&gt;=AR$10,$E87&lt;=AR$12),$Q87*DAY($E87)/AR$13,0))),2)</f>
        <v>12458.33</v>
      </c>
      <c r="AS87" s="64">
        <f>ROUND(IF(AND($D87&lt;AS$10,$E87&gt;AS$12),$Q87,IF(AND($D87&gt;=AS$10,$D87&lt;=AS$12),$Q87*(AS$13+1-DAY($D87))/AS$13,IF(AND($E87&gt;=AS$10,$E87&lt;=AS$12),$Q87*DAY($E87)/AS$13,0))),2)</f>
        <v>12458.33</v>
      </c>
      <c r="AT87" s="64">
        <f>ROUND(IF(AND($D87&lt;AT$10,$E87&gt;AT$12),$Q87,IF(AND($D87&gt;=AT$10,$D87&lt;=AT$12),$Q87*(AT$13+1-DAY($D87))/AT$13,IF(AND($E87&gt;=AT$10,$E87&lt;=AT$12),$Q87*DAY($E87)/AT$13,0))),2)</f>
        <v>12458.33</v>
      </c>
      <c r="AU87" s="64">
        <f>ROUND(IF(AND($D87&lt;AU$10,$E87&gt;AU$12),$Q87,IF(AND($D87&gt;=AU$10,$D87&lt;=AU$12),$Q87*(AU$13+1-DAY($D87))/AU$13,IF(AND($E87&gt;=AU$10,$E87&lt;=AU$12),$Q87*DAY($E87)/AU$13,0))),2)</f>
        <v>12458.33</v>
      </c>
      <c r="AV87" s="64">
        <f>ROUND(IF(AND($D87&lt;AV$10,$E87&gt;AV$12),$Q87,IF(AND($D87&gt;=AV$10,$D87&lt;=AV$12),$Q87*(AV$13+1-DAY($D87))/AV$13,IF(AND($E87&gt;=AV$10,$E87&lt;=AV$12),$Q87*DAY($E87)/AV$13,0))),2)</f>
        <v>12458.33</v>
      </c>
      <c r="AW87" s="64">
        <f>ROUND(IF(AND($D87&lt;AW$10,$E87&gt;AW$12),$Q87,IF(AND($D87&gt;=AW$10,$D87&lt;=AW$12),$Q87*(AW$13+1-DAY($D87))/AW$13,IF(AND($E87&gt;=AW$10,$E87&lt;=AW$12),$Q87*DAY($E87)/AW$13,0))),2)</f>
        <v>12458.33</v>
      </c>
      <c r="AX87" s="64">
        <f>ROUND(IF(AND($D87&lt;AX$10,$E87&gt;AX$12),$Q87,IF(AND($D87&gt;=AX$10,$D87&lt;=AX$12),$Q87*(AX$13+1-DAY($D87))/AX$13,IF(AND($E87&gt;=AX$10,$E87&lt;=AX$12),$Q87*DAY($E87)/AX$13,0))),2)</f>
        <v>12458.33</v>
      </c>
      <c r="AY87" s="64">
        <f>ROUND(IF(AND($D87&lt;AY$10,$E87&gt;AY$12),$Q87,IF(AND($D87&gt;=AY$10,$D87&lt;=AY$12),$Q87*(AY$13+1-DAY($D87))/AY$13,IF(AND($E87&gt;=AY$10,$E87&lt;=AY$12),$Q87*DAY($E87)/AY$13,0))),2)</f>
        <v>12458.33</v>
      </c>
      <c r="AZ87" s="64">
        <f>ROUND(IF(AND($D87&lt;AZ$10,$E87&gt;AZ$12),$Q87,IF(AND($D87&gt;=AZ$10,$D87&lt;=AZ$12),$Q87*(AZ$13+1-DAY($D87))/AZ$13,IF(AND($E87&gt;=AZ$10,$E87&lt;=AZ$12),$Q87*DAY($E87)/AZ$13,0))),2)</f>
        <v>12458.33</v>
      </c>
      <c r="BA87" s="64">
        <f>ROUND(IF(AND($D87&lt;BA$10,$E87&gt;BA$12),$Q87,IF(AND($D87&gt;=BA$10,$D87&lt;=BA$12),$Q87*(BA$13+1-DAY($D87))/BA$13,IF(AND($E87&gt;=BA$10,$E87&lt;=BA$12),$Q87*DAY($E87)/BA$13,0))),2)</f>
        <v>12458.33</v>
      </c>
      <c r="BB87" s="64">
        <f>ROUND(IF(AND($D87&lt;BB$10,$E87&gt;BB$12),$Q87,IF(AND($D87&gt;=BB$10,$D87&lt;=BB$12),$Q87*(BB$13+1-DAY($D87))/BB$13,IF(AND($E87&gt;=BB$10,$E87&lt;=BB$12),$Q87*DAY($E87)/BB$13,0))),2)</f>
        <v>12458.33</v>
      </c>
      <c r="BC87" s="108"/>
      <c r="BD87" s="64">
        <f t="shared" ref="BD87:BO96" si="182">SUMIFS($S87:$BB87,$S$14:$BB$14,BD$14,$S$15:$BB$15,BD$15)</f>
        <v>0</v>
      </c>
      <c r="BE87" s="64">
        <f t="shared" si="182"/>
        <v>0</v>
      </c>
      <c r="BF87" s="64">
        <f t="shared" si="182"/>
        <v>12860.21</v>
      </c>
      <c r="BG87" s="64">
        <f t="shared" si="182"/>
        <v>37374.99</v>
      </c>
      <c r="BH87" s="64">
        <f t="shared" si="182"/>
        <v>37374.99</v>
      </c>
      <c r="BI87" s="64">
        <f t="shared" si="182"/>
        <v>37374.99</v>
      </c>
      <c r="BJ87" s="64">
        <f t="shared" si="182"/>
        <v>37374.99</v>
      </c>
      <c r="BK87" s="64">
        <f t="shared" si="182"/>
        <v>37374.99</v>
      </c>
      <c r="BL87" s="64">
        <f t="shared" si="182"/>
        <v>37374.99</v>
      </c>
      <c r="BM87" s="64">
        <f t="shared" si="182"/>
        <v>37374.99</v>
      </c>
      <c r="BN87" s="64">
        <f t="shared" si="182"/>
        <v>37374.99</v>
      </c>
      <c r="BO87" s="64">
        <f t="shared" si="182"/>
        <v>37374.99</v>
      </c>
      <c r="BP87" s="65"/>
      <c r="BQ87" s="79">
        <f t="shared" si="121"/>
        <v>0</v>
      </c>
      <c r="BR87" s="79">
        <f t="shared" si="122"/>
        <v>0</v>
      </c>
      <c r="BS87" s="79">
        <f t="shared" si="123"/>
        <v>0</v>
      </c>
      <c r="BT87" s="79">
        <f t="shared" si="124"/>
        <v>0</v>
      </c>
      <c r="BU87" s="79">
        <f t="shared" si="125"/>
        <v>0</v>
      </c>
      <c r="BV87" s="79">
        <f t="shared" si="126"/>
        <v>0</v>
      </c>
      <c r="BW87" s="79">
        <f t="shared" si="127"/>
        <v>0</v>
      </c>
      <c r="BX87" s="79">
        <f t="shared" si="128"/>
        <v>3.2257935052290312E-2</v>
      </c>
      <c r="BY87" s="79">
        <f t="shared" si="129"/>
        <v>1</v>
      </c>
      <c r="BZ87" s="79">
        <f t="shared" si="130"/>
        <v>1</v>
      </c>
      <c r="CA87" s="79">
        <f t="shared" si="131"/>
        <v>1</v>
      </c>
      <c r="CB87" s="79">
        <f t="shared" si="132"/>
        <v>1</v>
      </c>
      <c r="CC87" s="79">
        <f t="shared" si="133"/>
        <v>1</v>
      </c>
      <c r="CD87" s="79">
        <f t="shared" si="134"/>
        <v>1</v>
      </c>
      <c r="CE87" s="79">
        <f t="shared" si="135"/>
        <v>1</v>
      </c>
      <c r="CF87" s="79">
        <f t="shared" si="136"/>
        <v>1</v>
      </c>
      <c r="CG87" s="79">
        <f t="shared" si="137"/>
        <v>1</v>
      </c>
      <c r="CH87" s="79">
        <f t="shared" si="138"/>
        <v>1</v>
      </c>
      <c r="CI87" s="79">
        <f t="shared" si="139"/>
        <v>1</v>
      </c>
      <c r="CJ87" s="79">
        <f t="shared" si="140"/>
        <v>1</v>
      </c>
      <c r="CK87" s="79">
        <f t="shared" si="141"/>
        <v>1</v>
      </c>
      <c r="CL87" s="79">
        <f t="shared" si="142"/>
        <v>1</v>
      </c>
      <c r="CM87" s="79">
        <f t="shared" si="143"/>
        <v>1</v>
      </c>
      <c r="CN87" s="79">
        <f t="shared" si="144"/>
        <v>1</v>
      </c>
      <c r="CO87" s="79">
        <f t="shared" si="145"/>
        <v>1</v>
      </c>
      <c r="CP87" s="79">
        <f t="shared" si="146"/>
        <v>1</v>
      </c>
      <c r="CQ87" s="79">
        <f t="shared" si="147"/>
        <v>1</v>
      </c>
      <c r="CR87" s="79">
        <f t="shared" si="148"/>
        <v>1</v>
      </c>
      <c r="CS87" s="79">
        <f t="shared" si="149"/>
        <v>1</v>
      </c>
      <c r="CT87" s="79">
        <f t="shared" si="150"/>
        <v>1</v>
      </c>
      <c r="CU87" s="79">
        <f t="shared" si="151"/>
        <v>1</v>
      </c>
      <c r="CV87" s="79">
        <f t="shared" si="152"/>
        <v>1</v>
      </c>
      <c r="CW87" s="79">
        <f t="shared" si="153"/>
        <v>1</v>
      </c>
      <c r="CX87" s="79">
        <f t="shared" si="154"/>
        <v>1</v>
      </c>
      <c r="CY87" s="79">
        <f t="shared" si="155"/>
        <v>1</v>
      </c>
      <c r="CZ87" s="79">
        <f t="shared" si="156"/>
        <v>1</v>
      </c>
      <c r="DB87" s="83">
        <f t="shared" si="157"/>
        <v>0</v>
      </c>
      <c r="DC87" s="83">
        <f t="shared" si="158"/>
        <v>0</v>
      </c>
      <c r="DD87" s="83">
        <f t="shared" si="159"/>
        <v>1</v>
      </c>
      <c r="DE87" s="83">
        <f t="shared" si="160"/>
        <v>1</v>
      </c>
      <c r="DF87" s="83">
        <f t="shared" si="161"/>
        <v>1</v>
      </c>
      <c r="DG87" s="83">
        <f t="shared" si="162"/>
        <v>1</v>
      </c>
      <c r="DH87" s="83">
        <f t="shared" si="163"/>
        <v>1</v>
      </c>
      <c r="DI87" s="83">
        <f t="shared" si="164"/>
        <v>1</v>
      </c>
      <c r="DJ87" s="83">
        <f t="shared" si="165"/>
        <v>1</v>
      </c>
      <c r="DK87" s="83">
        <f t="shared" si="166"/>
        <v>1</v>
      </c>
      <c r="DL87" s="83">
        <f t="shared" si="167"/>
        <v>1</v>
      </c>
      <c r="DM87" s="83">
        <f t="shared" si="168"/>
        <v>1</v>
      </c>
      <c r="DO87" s="83">
        <f t="shared" si="181"/>
        <v>0</v>
      </c>
      <c r="DP87" s="83">
        <f t="shared" si="119"/>
        <v>0</v>
      </c>
      <c r="DQ87" s="83">
        <f t="shared" si="119"/>
        <v>1</v>
      </c>
      <c r="DR87" s="83">
        <f t="shared" si="119"/>
        <v>1</v>
      </c>
      <c r="DS87" s="83">
        <f t="shared" si="119"/>
        <v>1</v>
      </c>
      <c r="DT87" s="83">
        <f t="shared" si="119"/>
        <v>1</v>
      </c>
      <c r="DU87" s="83">
        <f t="shared" si="119"/>
        <v>1</v>
      </c>
      <c r="DV87" s="83">
        <f t="shared" si="119"/>
        <v>1</v>
      </c>
      <c r="DW87" s="83">
        <f t="shared" si="119"/>
        <v>1</v>
      </c>
      <c r="DX87" s="83">
        <f t="shared" si="119"/>
        <v>1</v>
      </c>
      <c r="DY87" s="83">
        <f t="shared" si="119"/>
        <v>1</v>
      </c>
      <c r="DZ87" s="83">
        <f t="shared" si="119"/>
        <v>1</v>
      </c>
      <c r="EB87" s="115"/>
      <c r="EC87" s="36">
        <f t="shared" si="169"/>
        <v>0</v>
      </c>
      <c r="ED87" s="36">
        <f t="shared" si="95"/>
        <v>1</v>
      </c>
      <c r="EE87" s="36">
        <f t="shared" si="96"/>
        <v>0</v>
      </c>
      <c r="EF87" s="36">
        <f t="shared" si="97"/>
        <v>0</v>
      </c>
      <c r="EG87" s="36">
        <f t="shared" si="98"/>
        <v>0</v>
      </c>
      <c r="EH87" s="36">
        <f t="shared" si="99"/>
        <v>0</v>
      </c>
      <c r="EI87" s="36">
        <f t="shared" si="100"/>
        <v>0</v>
      </c>
      <c r="EJ87" s="36">
        <f t="shared" si="101"/>
        <v>0</v>
      </c>
      <c r="EK87" s="36">
        <f t="shared" si="102"/>
        <v>0</v>
      </c>
      <c r="EL87" s="36">
        <f t="shared" si="103"/>
        <v>0</v>
      </c>
      <c r="EM87" s="36">
        <f t="shared" si="104"/>
        <v>0</v>
      </c>
      <c r="EO87" s="115"/>
      <c r="EP87" s="36">
        <f t="shared" si="170"/>
        <v>0</v>
      </c>
      <c r="EQ87" s="36">
        <f t="shared" si="171"/>
        <v>0</v>
      </c>
      <c r="ER87" s="36">
        <f t="shared" si="172"/>
        <v>0</v>
      </c>
      <c r="ES87" s="36">
        <f t="shared" si="173"/>
        <v>0</v>
      </c>
      <c r="ET87" s="36">
        <f t="shared" si="174"/>
        <v>0</v>
      </c>
      <c r="EU87" s="36">
        <f t="shared" si="175"/>
        <v>0</v>
      </c>
      <c r="EV87" s="36">
        <f t="shared" si="176"/>
        <v>0</v>
      </c>
      <c r="EW87" s="36">
        <f t="shared" si="177"/>
        <v>0</v>
      </c>
      <c r="EX87" s="36">
        <f t="shared" si="178"/>
        <v>0</v>
      </c>
      <c r="EY87" s="36">
        <f t="shared" si="179"/>
        <v>0</v>
      </c>
      <c r="EZ87" s="36">
        <f t="shared" si="180"/>
        <v>0</v>
      </c>
    </row>
    <row r="88" spans="1:156" s="36" customFormat="1" ht="16" x14ac:dyDescent="0.2">
      <c r="A88" s="50"/>
      <c r="B88" s="56" t="s">
        <v>17</v>
      </c>
      <c r="C88" s="49" t="s">
        <v>70</v>
      </c>
      <c r="D88" s="57">
        <v>45900</v>
      </c>
      <c r="E88" s="57">
        <v>51500</v>
      </c>
      <c r="F88" s="58">
        <v>115000</v>
      </c>
      <c r="G88" s="56" t="s">
        <v>98</v>
      </c>
      <c r="H88" s="59">
        <v>98786</v>
      </c>
      <c r="I88" s="59" t="s">
        <v>15</v>
      </c>
      <c r="J88" s="60">
        <v>0.2</v>
      </c>
      <c r="K88" s="60">
        <v>0.1</v>
      </c>
      <c r="L88" s="61"/>
      <c r="M88" s="62">
        <f t="shared" si="115"/>
        <v>1</v>
      </c>
      <c r="N88" s="63">
        <f t="shared" si="116"/>
        <v>9583.3333333333339</v>
      </c>
      <c r="O88" s="63">
        <f t="shared" si="117"/>
        <v>958.33333333333348</v>
      </c>
      <c r="P88" s="63">
        <f t="shared" si="118"/>
        <v>1916.666666666667</v>
      </c>
      <c r="Q88" s="63">
        <f t="shared" si="120"/>
        <v>12458.33</v>
      </c>
      <c r="R88" s="111"/>
      <c r="S88" s="64">
        <f>ROUND(IF(AND($D88&lt;S$10,$E88&gt;S$12),$Q88,IF(AND($D88&gt;=S$10,$D88&lt;=S$12),$Q88*(S$13+1-DAY($D88))/S$13,IF(AND($E88&gt;=S$10,$E88&lt;=S$12),$Q88*DAY($E88)/S$13,0))),2)</f>
        <v>0</v>
      </c>
      <c r="T88" s="64">
        <f>ROUND(IF(AND($D88&lt;T$10,$E88&gt;T$12),$Q88,IF(AND($D88&gt;=T$10,$D88&lt;=T$12),$Q88*(T$13+1-DAY($D88))/T$13,IF(AND($E88&gt;=T$10,$E88&lt;=T$12),$Q88*DAY($E88)/T$13,0))),2)</f>
        <v>0</v>
      </c>
      <c r="U88" s="64">
        <f>ROUND(IF(AND($D88&lt;U$10,$E88&gt;U$12),$Q88,IF(AND($D88&gt;=U$10,$D88&lt;=U$12),$Q88*(U$13+1-DAY($D88))/U$13,IF(AND($E88&gt;=U$10,$E88&lt;=U$12),$Q88*DAY($E88)/U$13,0))),2)</f>
        <v>0</v>
      </c>
      <c r="V88" s="64">
        <f>ROUND(IF(AND($D88&lt;V$10,$E88&gt;V$12),$Q88,IF(AND($D88&gt;=V$10,$D88&lt;=V$12),$Q88*(V$13+1-DAY($D88))/V$13,IF(AND($E88&gt;=V$10,$E88&lt;=V$12),$Q88*DAY($E88)/V$13,0))),2)</f>
        <v>0</v>
      </c>
      <c r="W88" s="64">
        <f>ROUND(IF(AND($D88&lt;W$10,$E88&gt;W$12),$Q88,IF(AND($D88&gt;=W$10,$D88&lt;=W$12),$Q88*(W$13+1-DAY($D88))/W$13,IF(AND($E88&gt;=W$10,$E88&lt;=W$12),$Q88*DAY($E88)/W$13,0))),2)</f>
        <v>0</v>
      </c>
      <c r="X88" s="64">
        <f>ROUND(IF(AND($D88&lt;X$10,$E88&gt;X$12),$Q88,IF(AND($D88&gt;=X$10,$D88&lt;=X$12),$Q88*(X$13+1-DAY($D88))/X$13,IF(AND($E88&gt;=X$10,$E88&lt;=X$12),$Q88*DAY($E88)/X$13,0))),2)</f>
        <v>0</v>
      </c>
      <c r="Y88" s="64">
        <f>ROUND(IF(AND($D88&lt;Y$10,$E88&gt;Y$12),$Q88,IF(AND($D88&gt;=Y$10,$D88&lt;=Y$12),$Q88*(Y$13+1-DAY($D88))/Y$13,IF(AND($E88&gt;=Y$10,$E88&lt;=Y$12),$Q88*DAY($E88)/Y$13,0))),2)</f>
        <v>0</v>
      </c>
      <c r="Z88" s="64">
        <f>ROUND(IF(AND($D88&lt;Z$10,$E88&gt;Z$12),$Q88,IF(AND($D88&gt;=Z$10,$D88&lt;=Z$12),$Q88*(Z$13+1-DAY($D88))/Z$13,IF(AND($E88&gt;=Z$10,$E88&lt;=Z$12),$Q88*DAY($E88)/Z$13,0))),2)</f>
        <v>401.88</v>
      </c>
      <c r="AA88" s="64">
        <f>ROUND(IF(AND($D88&lt;AA$10,$E88&gt;AA$12),$Q88,IF(AND($D88&gt;=AA$10,$D88&lt;=AA$12),$Q88*(AA$13+1-DAY($D88))/AA$13,IF(AND($E88&gt;=AA$10,$E88&lt;=AA$12),$Q88*DAY($E88)/AA$13,0))),2)</f>
        <v>12458.33</v>
      </c>
      <c r="AB88" s="64">
        <f>ROUND(IF(AND($D88&lt;AB$10,$E88&gt;AB$12),$Q88,IF(AND($D88&gt;=AB$10,$D88&lt;=AB$12),$Q88*(AB$13+1-DAY($D88))/AB$13,IF(AND($E88&gt;=AB$10,$E88&lt;=AB$12),$Q88*DAY($E88)/AB$13,0))),2)</f>
        <v>12458.33</v>
      </c>
      <c r="AC88" s="64">
        <f>ROUND(IF(AND($D88&lt;AC$10,$E88&gt;AC$12),$Q88,IF(AND($D88&gt;=AC$10,$D88&lt;=AC$12),$Q88*(AC$13+1-DAY($D88))/AC$13,IF(AND($E88&gt;=AC$10,$E88&lt;=AC$12),$Q88*DAY($E88)/AC$13,0))),2)</f>
        <v>12458.33</v>
      </c>
      <c r="AD88" s="64">
        <f>ROUND(IF(AND($D88&lt;AD$10,$E88&gt;AD$12),$Q88,IF(AND($D88&gt;=AD$10,$D88&lt;=AD$12),$Q88*(AD$13+1-DAY($D88))/AD$13,IF(AND($E88&gt;=AD$10,$E88&lt;=AD$12),$Q88*DAY($E88)/AD$13,0))),2)</f>
        <v>12458.33</v>
      </c>
      <c r="AE88" s="64">
        <f>ROUND(IF(AND($D88&lt;AE$10,$E88&gt;AE$12),$Q88,IF(AND($D88&gt;=AE$10,$D88&lt;=AE$12),$Q88*(AE$13+1-DAY($D88))/AE$13,IF(AND($E88&gt;=AE$10,$E88&lt;=AE$12),$Q88*DAY($E88)/AE$13,0))),2)</f>
        <v>12458.33</v>
      </c>
      <c r="AF88" s="64">
        <f>ROUND(IF(AND($D88&lt;AF$10,$E88&gt;AF$12),$Q88,IF(AND($D88&gt;=AF$10,$D88&lt;=AF$12),$Q88*(AF$13+1-DAY($D88))/AF$13,IF(AND($E88&gt;=AF$10,$E88&lt;=AF$12),$Q88*DAY($E88)/AF$13,0))),2)</f>
        <v>12458.33</v>
      </c>
      <c r="AG88" s="64">
        <f>ROUND(IF(AND($D88&lt;AG$10,$E88&gt;AG$12),$Q88,IF(AND($D88&gt;=AG$10,$D88&lt;=AG$12),$Q88*(AG$13+1-DAY($D88))/AG$13,IF(AND($E88&gt;=AG$10,$E88&lt;=AG$12),$Q88*DAY($E88)/AG$13,0))),2)</f>
        <v>12458.33</v>
      </c>
      <c r="AH88" s="64">
        <f>ROUND(IF(AND($D88&lt;AH$10,$E88&gt;AH$12),$Q88,IF(AND($D88&gt;=AH$10,$D88&lt;=AH$12),$Q88*(AH$13+1-DAY($D88))/AH$13,IF(AND($E88&gt;=AH$10,$E88&lt;=AH$12),$Q88*DAY($E88)/AH$13,0))),2)</f>
        <v>12458.33</v>
      </c>
      <c r="AI88" s="64">
        <f>ROUND(IF(AND($D88&lt;AI$10,$E88&gt;AI$12),$Q88,IF(AND($D88&gt;=AI$10,$D88&lt;=AI$12),$Q88*(AI$13+1-DAY($D88))/AI$13,IF(AND($E88&gt;=AI$10,$E88&lt;=AI$12),$Q88*DAY($E88)/AI$13,0))),2)</f>
        <v>12458.33</v>
      </c>
      <c r="AJ88" s="64">
        <f>ROUND(IF(AND($D88&lt;AJ$10,$E88&gt;AJ$12),$Q88,IF(AND($D88&gt;=AJ$10,$D88&lt;=AJ$12),$Q88*(AJ$13+1-DAY($D88))/AJ$13,IF(AND($E88&gt;=AJ$10,$E88&lt;=AJ$12),$Q88*DAY($E88)/AJ$13,0))),2)</f>
        <v>12458.33</v>
      </c>
      <c r="AK88" s="64">
        <f>ROUND(IF(AND($D88&lt;AK$10,$E88&gt;AK$12),$Q88,IF(AND($D88&gt;=AK$10,$D88&lt;=AK$12),$Q88*(AK$13+1-DAY($D88))/AK$13,IF(AND($E88&gt;=AK$10,$E88&lt;=AK$12),$Q88*DAY($E88)/AK$13,0))),2)</f>
        <v>12458.33</v>
      </c>
      <c r="AL88" s="64">
        <f>ROUND(IF(AND($D88&lt;AL$10,$E88&gt;AL$12),$Q88,IF(AND($D88&gt;=AL$10,$D88&lt;=AL$12),$Q88*(AL$13+1-DAY($D88))/AL$13,IF(AND($E88&gt;=AL$10,$E88&lt;=AL$12),$Q88*DAY($E88)/AL$13,0))),2)</f>
        <v>12458.33</v>
      </c>
      <c r="AM88" s="64">
        <f>ROUND(IF(AND($D88&lt;AM$10,$E88&gt;AM$12),$Q88,IF(AND($D88&gt;=AM$10,$D88&lt;=AM$12),$Q88*(AM$13+1-DAY($D88))/AM$13,IF(AND($E88&gt;=AM$10,$E88&lt;=AM$12),$Q88*DAY($E88)/AM$13,0))),2)</f>
        <v>12458.33</v>
      </c>
      <c r="AN88" s="64">
        <f>ROUND(IF(AND($D88&lt;AN$10,$E88&gt;AN$12),$Q88,IF(AND($D88&gt;=AN$10,$D88&lt;=AN$12),$Q88*(AN$13+1-DAY($D88))/AN$13,IF(AND($E88&gt;=AN$10,$E88&lt;=AN$12),$Q88*DAY($E88)/AN$13,0))),2)</f>
        <v>12458.33</v>
      </c>
      <c r="AO88" s="64">
        <f>ROUND(IF(AND($D88&lt;AO$10,$E88&gt;AO$12),$Q88,IF(AND($D88&gt;=AO$10,$D88&lt;=AO$12),$Q88*(AO$13+1-DAY($D88))/AO$13,IF(AND($E88&gt;=AO$10,$E88&lt;=AO$12),$Q88*DAY($E88)/AO$13,0))),2)</f>
        <v>12458.33</v>
      </c>
      <c r="AP88" s="64">
        <f>ROUND(IF(AND($D88&lt;AP$10,$E88&gt;AP$12),$Q88,IF(AND($D88&gt;=AP$10,$D88&lt;=AP$12),$Q88*(AP$13+1-DAY($D88))/AP$13,IF(AND($E88&gt;=AP$10,$E88&lt;=AP$12),$Q88*DAY($E88)/AP$13,0))),2)</f>
        <v>12458.33</v>
      </c>
      <c r="AQ88" s="64">
        <f>ROUND(IF(AND($D88&lt;AQ$10,$E88&gt;AQ$12),$Q88,IF(AND($D88&gt;=AQ$10,$D88&lt;=AQ$12),$Q88*(AQ$13+1-DAY($D88))/AQ$13,IF(AND($E88&gt;=AQ$10,$E88&lt;=AQ$12),$Q88*DAY($E88)/AQ$13,0))),2)</f>
        <v>12458.33</v>
      </c>
      <c r="AR88" s="64">
        <f>ROUND(IF(AND($D88&lt;AR$10,$E88&gt;AR$12),$Q88,IF(AND($D88&gt;=AR$10,$D88&lt;=AR$12),$Q88*(AR$13+1-DAY($D88))/AR$13,IF(AND($E88&gt;=AR$10,$E88&lt;=AR$12),$Q88*DAY($E88)/AR$13,0))),2)</f>
        <v>12458.33</v>
      </c>
      <c r="AS88" s="64">
        <f>ROUND(IF(AND($D88&lt;AS$10,$E88&gt;AS$12),$Q88,IF(AND($D88&gt;=AS$10,$D88&lt;=AS$12),$Q88*(AS$13+1-DAY($D88))/AS$13,IF(AND($E88&gt;=AS$10,$E88&lt;=AS$12),$Q88*DAY($E88)/AS$13,0))),2)</f>
        <v>12458.33</v>
      </c>
      <c r="AT88" s="64">
        <f>ROUND(IF(AND($D88&lt;AT$10,$E88&gt;AT$12),$Q88,IF(AND($D88&gt;=AT$10,$D88&lt;=AT$12),$Q88*(AT$13+1-DAY($D88))/AT$13,IF(AND($E88&gt;=AT$10,$E88&lt;=AT$12),$Q88*DAY($E88)/AT$13,0))),2)</f>
        <v>12458.33</v>
      </c>
      <c r="AU88" s="64">
        <f>ROUND(IF(AND($D88&lt;AU$10,$E88&gt;AU$12),$Q88,IF(AND($D88&gt;=AU$10,$D88&lt;=AU$12),$Q88*(AU$13+1-DAY($D88))/AU$13,IF(AND($E88&gt;=AU$10,$E88&lt;=AU$12),$Q88*DAY($E88)/AU$13,0))),2)</f>
        <v>12458.33</v>
      </c>
      <c r="AV88" s="64">
        <f>ROUND(IF(AND($D88&lt;AV$10,$E88&gt;AV$12),$Q88,IF(AND($D88&gt;=AV$10,$D88&lt;=AV$12),$Q88*(AV$13+1-DAY($D88))/AV$13,IF(AND($E88&gt;=AV$10,$E88&lt;=AV$12),$Q88*DAY($E88)/AV$13,0))),2)</f>
        <v>12458.33</v>
      </c>
      <c r="AW88" s="64">
        <f>ROUND(IF(AND($D88&lt;AW$10,$E88&gt;AW$12),$Q88,IF(AND($D88&gt;=AW$10,$D88&lt;=AW$12),$Q88*(AW$13+1-DAY($D88))/AW$13,IF(AND($E88&gt;=AW$10,$E88&lt;=AW$12),$Q88*DAY($E88)/AW$13,0))),2)</f>
        <v>12458.33</v>
      </c>
      <c r="AX88" s="64">
        <f>ROUND(IF(AND($D88&lt;AX$10,$E88&gt;AX$12),$Q88,IF(AND($D88&gt;=AX$10,$D88&lt;=AX$12),$Q88*(AX$13+1-DAY($D88))/AX$13,IF(AND($E88&gt;=AX$10,$E88&lt;=AX$12),$Q88*DAY($E88)/AX$13,0))),2)</f>
        <v>12458.33</v>
      </c>
      <c r="AY88" s="64">
        <f>ROUND(IF(AND($D88&lt;AY$10,$E88&gt;AY$12),$Q88,IF(AND($D88&gt;=AY$10,$D88&lt;=AY$12),$Q88*(AY$13+1-DAY($D88))/AY$13,IF(AND($E88&gt;=AY$10,$E88&lt;=AY$12),$Q88*DAY($E88)/AY$13,0))),2)</f>
        <v>12458.33</v>
      </c>
      <c r="AZ88" s="64">
        <f>ROUND(IF(AND($D88&lt;AZ$10,$E88&gt;AZ$12),$Q88,IF(AND($D88&gt;=AZ$10,$D88&lt;=AZ$12),$Q88*(AZ$13+1-DAY($D88))/AZ$13,IF(AND($E88&gt;=AZ$10,$E88&lt;=AZ$12),$Q88*DAY($E88)/AZ$13,0))),2)</f>
        <v>12458.33</v>
      </c>
      <c r="BA88" s="64">
        <f>ROUND(IF(AND($D88&lt;BA$10,$E88&gt;BA$12),$Q88,IF(AND($D88&gt;=BA$10,$D88&lt;=BA$12),$Q88*(BA$13+1-DAY($D88))/BA$13,IF(AND($E88&gt;=BA$10,$E88&lt;=BA$12),$Q88*DAY($E88)/BA$13,0))),2)</f>
        <v>12458.33</v>
      </c>
      <c r="BB88" s="64">
        <f>ROUND(IF(AND($D88&lt;BB$10,$E88&gt;BB$12),$Q88,IF(AND($D88&gt;=BB$10,$D88&lt;=BB$12),$Q88*(BB$13+1-DAY($D88))/BB$13,IF(AND($E88&gt;=BB$10,$E88&lt;=BB$12),$Q88*DAY($E88)/BB$13,0))),2)</f>
        <v>12458.33</v>
      </c>
      <c r="BC88" s="108"/>
      <c r="BD88" s="64">
        <f t="shared" si="182"/>
        <v>0</v>
      </c>
      <c r="BE88" s="64">
        <f t="shared" si="182"/>
        <v>0</v>
      </c>
      <c r="BF88" s="64">
        <f t="shared" si="182"/>
        <v>12860.21</v>
      </c>
      <c r="BG88" s="64">
        <f t="shared" si="182"/>
        <v>37374.99</v>
      </c>
      <c r="BH88" s="64">
        <f t="shared" si="182"/>
        <v>37374.99</v>
      </c>
      <c r="BI88" s="64">
        <f t="shared" si="182"/>
        <v>37374.99</v>
      </c>
      <c r="BJ88" s="64">
        <f t="shared" si="182"/>
        <v>37374.99</v>
      </c>
      <c r="BK88" s="64">
        <f t="shared" si="182"/>
        <v>37374.99</v>
      </c>
      <c r="BL88" s="64">
        <f t="shared" si="182"/>
        <v>37374.99</v>
      </c>
      <c r="BM88" s="64">
        <f t="shared" si="182"/>
        <v>37374.99</v>
      </c>
      <c r="BN88" s="64">
        <f t="shared" si="182"/>
        <v>37374.99</v>
      </c>
      <c r="BO88" s="64">
        <f t="shared" si="182"/>
        <v>37374.99</v>
      </c>
      <c r="BP88" s="65"/>
      <c r="BQ88" s="79">
        <f t="shared" si="121"/>
        <v>0</v>
      </c>
      <c r="BR88" s="79">
        <f t="shared" si="122"/>
        <v>0</v>
      </c>
      <c r="BS88" s="79">
        <f t="shared" si="123"/>
        <v>0</v>
      </c>
      <c r="BT88" s="79">
        <f t="shared" si="124"/>
        <v>0</v>
      </c>
      <c r="BU88" s="79">
        <f t="shared" si="125"/>
        <v>0</v>
      </c>
      <c r="BV88" s="79">
        <f t="shared" si="126"/>
        <v>0</v>
      </c>
      <c r="BW88" s="79">
        <f t="shared" si="127"/>
        <v>0</v>
      </c>
      <c r="BX88" s="79">
        <f t="shared" si="128"/>
        <v>3.2257935052290312E-2</v>
      </c>
      <c r="BY88" s="79">
        <f t="shared" si="129"/>
        <v>1</v>
      </c>
      <c r="BZ88" s="79">
        <f t="shared" si="130"/>
        <v>1</v>
      </c>
      <c r="CA88" s="79">
        <f t="shared" si="131"/>
        <v>1</v>
      </c>
      <c r="CB88" s="79">
        <f t="shared" si="132"/>
        <v>1</v>
      </c>
      <c r="CC88" s="79">
        <f t="shared" si="133"/>
        <v>1</v>
      </c>
      <c r="CD88" s="79">
        <f t="shared" si="134"/>
        <v>1</v>
      </c>
      <c r="CE88" s="79">
        <f t="shared" si="135"/>
        <v>1</v>
      </c>
      <c r="CF88" s="79">
        <f t="shared" si="136"/>
        <v>1</v>
      </c>
      <c r="CG88" s="79">
        <f t="shared" si="137"/>
        <v>1</v>
      </c>
      <c r="CH88" s="79">
        <f t="shared" si="138"/>
        <v>1</v>
      </c>
      <c r="CI88" s="79">
        <f t="shared" si="139"/>
        <v>1</v>
      </c>
      <c r="CJ88" s="79">
        <f t="shared" si="140"/>
        <v>1</v>
      </c>
      <c r="CK88" s="79">
        <f t="shared" si="141"/>
        <v>1</v>
      </c>
      <c r="CL88" s="79">
        <f t="shared" si="142"/>
        <v>1</v>
      </c>
      <c r="CM88" s="79">
        <f t="shared" si="143"/>
        <v>1</v>
      </c>
      <c r="CN88" s="79">
        <f t="shared" si="144"/>
        <v>1</v>
      </c>
      <c r="CO88" s="79">
        <f t="shared" si="145"/>
        <v>1</v>
      </c>
      <c r="CP88" s="79">
        <f t="shared" si="146"/>
        <v>1</v>
      </c>
      <c r="CQ88" s="79">
        <f t="shared" si="147"/>
        <v>1</v>
      </c>
      <c r="CR88" s="79">
        <f t="shared" si="148"/>
        <v>1</v>
      </c>
      <c r="CS88" s="79">
        <f t="shared" si="149"/>
        <v>1</v>
      </c>
      <c r="CT88" s="79">
        <f t="shared" si="150"/>
        <v>1</v>
      </c>
      <c r="CU88" s="79">
        <f t="shared" si="151"/>
        <v>1</v>
      </c>
      <c r="CV88" s="79">
        <f t="shared" si="152"/>
        <v>1</v>
      </c>
      <c r="CW88" s="79">
        <f t="shared" si="153"/>
        <v>1</v>
      </c>
      <c r="CX88" s="79">
        <f t="shared" si="154"/>
        <v>1</v>
      </c>
      <c r="CY88" s="79">
        <f t="shared" si="155"/>
        <v>1</v>
      </c>
      <c r="CZ88" s="79">
        <f t="shared" si="156"/>
        <v>1</v>
      </c>
      <c r="DB88" s="83">
        <f t="shared" si="157"/>
        <v>0</v>
      </c>
      <c r="DC88" s="83">
        <f t="shared" si="158"/>
        <v>0</v>
      </c>
      <c r="DD88" s="83">
        <f t="shared" si="159"/>
        <v>1</v>
      </c>
      <c r="DE88" s="83">
        <f t="shared" si="160"/>
        <v>1</v>
      </c>
      <c r="DF88" s="83">
        <f t="shared" si="161"/>
        <v>1</v>
      </c>
      <c r="DG88" s="83">
        <f t="shared" si="162"/>
        <v>1</v>
      </c>
      <c r="DH88" s="83">
        <f t="shared" si="163"/>
        <v>1</v>
      </c>
      <c r="DI88" s="83">
        <f t="shared" si="164"/>
        <v>1</v>
      </c>
      <c r="DJ88" s="83">
        <f t="shared" si="165"/>
        <v>1</v>
      </c>
      <c r="DK88" s="83">
        <f t="shared" si="166"/>
        <v>1</v>
      </c>
      <c r="DL88" s="83">
        <f t="shared" si="167"/>
        <v>1</v>
      </c>
      <c r="DM88" s="83">
        <f t="shared" si="168"/>
        <v>1</v>
      </c>
      <c r="DO88" s="83">
        <f t="shared" si="181"/>
        <v>0</v>
      </c>
      <c r="DP88" s="83">
        <f t="shared" si="119"/>
        <v>0</v>
      </c>
      <c r="DQ88" s="83">
        <f t="shared" si="119"/>
        <v>1</v>
      </c>
      <c r="DR88" s="83">
        <f t="shared" si="119"/>
        <v>1</v>
      </c>
      <c r="DS88" s="83">
        <f t="shared" si="119"/>
        <v>1</v>
      </c>
      <c r="DT88" s="83">
        <f t="shared" si="119"/>
        <v>1</v>
      </c>
      <c r="DU88" s="83">
        <f t="shared" si="119"/>
        <v>1</v>
      </c>
      <c r="DV88" s="83">
        <f t="shared" si="119"/>
        <v>1</v>
      </c>
      <c r="DW88" s="83">
        <f t="shared" si="119"/>
        <v>1</v>
      </c>
      <c r="DX88" s="83">
        <f t="shared" si="119"/>
        <v>1</v>
      </c>
      <c r="DY88" s="83">
        <f t="shared" si="119"/>
        <v>1</v>
      </c>
      <c r="DZ88" s="83">
        <f t="shared" si="119"/>
        <v>1</v>
      </c>
      <c r="EB88" s="115"/>
      <c r="EC88" s="36">
        <f t="shared" si="169"/>
        <v>0</v>
      </c>
      <c r="ED88" s="36">
        <f t="shared" si="95"/>
        <v>1</v>
      </c>
      <c r="EE88" s="36">
        <f t="shared" si="96"/>
        <v>0</v>
      </c>
      <c r="EF88" s="36">
        <f t="shared" si="97"/>
        <v>0</v>
      </c>
      <c r="EG88" s="36">
        <f t="shared" si="98"/>
        <v>0</v>
      </c>
      <c r="EH88" s="36">
        <f t="shared" si="99"/>
        <v>0</v>
      </c>
      <c r="EI88" s="36">
        <f t="shared" si="100"/>
        <v>0</v>
      </c>
      <c r="EJ88" s="36">
        <f t="shared" si="101"/>
        <v>0</v>
      </c>
      <c r="EK88" s="36">
        <f t="shared" si="102"/>
        <v>0</v>
      </c>
      <c r="EL88" s="36">
        <f t="shared" si="103"/>
        <v>0</v>
      </c>
      <c r="EM88" s="36">
        <f t="shared" si="104"/>
        <v>0</v>
      </c>
      <c r="EO88" s="115"/>
      <c r="EP88" s="36">
        <f t="shared" si="170"/>
        <v>0</v>
      </c>
      <c r="EQ88" s="36">
        <f t="shared" si="171"/>
        <v>0</v>
      </c>
      <c r="ER88" s="36">
        <f t="shared" si="172"/>
        <v>0</v>
      </c>
      <c r="ES88" s="36">
        <f t="shared" si="173"/>
        <v>0</v>
      </c>
      <c r="ET88" s="36">
        <f t="shared" si="174"/>
        <v>0</v>
      </c>
      <c r="EU88" s="36">
        <f t="shared" si="175"/>
        <v>0</v>
      </c>
      <c r="EV88" s="36">
        <f t="shared" si="176"/>
        <v>0</v>
      </c>
      <c r="EW88" s="36">
        <f t="shared" si="177"/>
        <v>0</v>
      </c>
      <c r="EX88" s="36">
        <f t="shared" si="178"/>
        <v>0</v>
      </c>
      <c r="EY88" s="36">
        <f t="shared" si="179"/>
        <v>0</v>
      </c>
      <c r="EZ88" s="36">
        <f t="shared" si="180"/>
        <v>0</v>
      </c>
    </row>
    <row r="89" spans="1:156" s="36" customFormat="1" ht="16" x14ac:dyDescent="0.2">
      <c r="A89" s="50"/>
      <c r="B89" s="56" t="s">
        <v>17</v>
      </c>
      <c r="C89" s="49" t="s">
        <v>69</v>
      </c>
      <c r="D89" s="57">
        <v>45930</v>
      </c>
      <c r="E89" s="57">
        <v>51500</v>
      </c>
      <c r="F89" s="58">
        <v>125000</v>
      </c>
      <c r="G89" s="56" t="s">
        <v>80</v>
      </c>
      <c r="H89" s="59">
        <v>87047</v>
      </c>
      <c r="I89" s="59" t="s">
        <v>15</v>
      </c>
      <c r="J89" s="60">
        <v>0.2</v>
      </c>
      <c r="K89" s="60">
        <v>0.1</v>
      </c>
      <c r="L89" s="61"/>
      <c r="M89" s="62">
        <f t="shared" si="115"/>
        <v>1</v>
      </c>
      <c r="N89" s="63">
        <f t="shared" si="116"/>
        <v>10416.666666666666</v>
      </c>
      <c r="O89" s="63">
        <f t="shared" si="117"/>
        <v>1041.6666666666667</v>
      </c>
      <c r="P89" s="63">
        <f t="shared" si="118"/>
        <v>2083.3333333333335</v>
      </c>
      <c r="Q89" s="63">
        <f t="shared" si="120"/>
        <v>13541.67</v>
      </c>
      <c r="R89" s="111"/>
      <c r="S89" s="64">
        <f>ROUND(IF(AND($D89&lt;S$10,$E89&gt;S$12),$Q89,IF(AND($D89&gt;=S$10,$D89&lt;=S$12),$Q89*(S$13+1-DAY($D89))/S$13,IF(AND($E89&gt;=S$10,$E89&lt;=S$12),$Q89*DAY($E89)/S$13,0))),2)</f>
        <v>0</v>
      </c>
      <c r="T89" s="64">
        <f>ROUND(IF(AND($D89&lt;T$10,$E89&gt;T$12),$Q89,IF(AND($D89&gt;=T$10,$D89&lt;=T$12),$Q89*(T$13+1-DAY($D89))/T$13,IF(AND($E89&gt;=T$10,$E89&lt;=T$12),$Q89*DAY($E89)/T$13,0))),2)</f>
        <v>0</v>
      </c>
      <c r="U89" s="64">
        <f>ROUND(IF(AND($D89&lt;U$10,$E89&gt;U$12),$Q89,IF(AND($D89&gt;=U$10,$D89&lt;=U$12),$Q89*(U$13+1-DAY($D89))/U$13,IF(AND($E89&gt;=U$10,$E89&lt;=U$12),$Q89*DAY($E89)/U$13,0))),2)</f>
        <v>0</v>
      </c>
      <c r="V89" s="64">
        <f>ROUND(IF(AND($D89&lt;V$10,$E89&gt;V$12),$Q89,IF(AND($D89&gt;=V$10,$D89&lt;=V$12),$Q89*(V$13+1-DAY($D89))/V$13,IF(AND($E89&gt;=V$10,$E89&lt;=V$12),$Q89*DAY($E89)/V$13,0))),2)</f>
        <v>0</v>
      </c>
      <c r="W89" s="64">
        <f>ROUND(IF(AND($D89&lt;W$10,$E89&gt;W$12),$Q89,IF(AND($D89&gt;=W$10,$D89&lt;=W$12),$Q89*(W$13+1-DAY($D89))/W$13,IF(AND($E89&gt;=W$10,$E89&lt;=W$12),$Q89*DAY($E89)/W$13,0))),2)</f>
        <v>0</v>
      </c>
      <c r="X89" s="64">
        <f>ROUND(IF(AND($D89&lt;X$10,$E89&gt;X$12),$Q89,IF(AND($D89&gt;=X$10,$D89&lt;=X$12),$Q89*(X$13+1-DAY($D89))/X$13,IF(AND($E89&gt;=X$10,$E89&lt;=X$12),$Q89*DAY($E89)/X$13,0))),2)</f>
        <v>0</v>
      </c>
      <c r="Y89" s="64">
        <f>ROUND(IF(AND($D89&lt;Y$10,$E89&gt;Y$12),$Q89,IF(AND($D89&gt;=Y$10,$D89&lt;=Y$12),$Q89*(Y$13+1-DAY($D89))/Y$13,IF(AND($E89&gt;=Y$10,$E89&lt;=Y$12),$Q89*DAY($E89)/Y$13,0))),2)</f>
        <v>0</v>
      </c>
      <c r="Z89" s="64">
        <f>ROUND(IF(AND($D89&lt;Z$10,$E89&gt;Z$12),$Q89,IF(AND($D89&gt;=Z$10,$D89&lt;=Z$12),$Q89*(Z$13+1-DAY($D89))/Z$13,IF(AND($E89&gt;=Z$10,$E89&lt;=Z$12),$Q89*DAY($E89)/Z$13,0))),2)</f>
        <v>0</v>
      </c>
      <c r="AA89" s="64">
        <f>ROUND(IF(AND($D89&lt;AA$10,$E89&gt;AA$12),$Q89,IF(AND($D89&gt;=AA$10,$D89&lt;=AA$12),$Q89*(AA$13+1-DAY($D89))/AA$13,IF(AND($E89&gt;=AA$10,$E89&lt;=AA$12),$Q89*DAY($E89)/AA$13,0))),2)</f>
        <v>451.39</v>
      </c>
      <c r="AB89" s="64">
        <f>ROUND(IF(AND($D89&lt;AB$10,$E89&gt;AB$12),$Q89,IF(AND($D89&gt;=AB$10,$D89&lt;=AB$12),$Q89*(AB$13+1-DAY($D89))/AB$13,IF(AND($E89&gt;=AB$10,$E89&lt;=AB$12),$Q89*DAY($E89)/AB$13,0))),2)</f>
        <v>13541.67</v>
      </c>
      <c r="AC89" s="64">
        <f>ROUND(IF(AND($D89&lt;AC$10,$E89&gt;AC$12),$Q89,IF(AND($D89&gt;=AC$10,$D89&lt;=AC$12),$Q89*(AC$13+1-DAY($D89))/AC$13,IF(AND($E89&gt;=AC$10,$E89&lt;=AC$12),$Q89*DAY($E89)/AC$13,0))),2)</f>
        <v>13541.67</v>
      </c>
      <c r="AD89" s="64">
        <f>ROUND(IF(AND($D89&lt;AD$10,$E89&gt;AD$12),$Q89,IF(AND($D89&gt;=AD$10,$D89&lt;=AD$12),$Q89*(AD$13+1-DAY($D89))/AD$13,IF(AND($E89&gt;=AD$10,$E89&lt;=AD$12),$Q89*DAY($E89)/AD$13,0))),2)</f>
        <v>13541.67</v>
      </c>
      <c r="AE89" s="64">
        <f>ROUND(IF(AND($D89&lt;AE$10,$E89&gt;AE$12),$Q89,IF(AND($D89&gt;=AE$10,$D89&lt;=AE$12),$Q89*(AE$13+1-DAY($D89))/AE$13,IF(AND($E89&gt;=AE$10,$E89&lt;=AE$12),$Q89*DAY($E89)/AE$13,0))),2)</f>
        <v>13541.67</v>
      </c>
      <c r="AF89" s="64">
        <f>ROUND(IF(AND($D89&lt;AF$10,$E89&gt;AF$12),$Q89,IF(AND($D89&gt;=AF$10,$D89&lt;=AF$12),$Q89*(AF$13+1-DAY($D89))/AF$13,IF(AND($E89&gt;=AF$10,$E89&lt;=AF$12),$Q89*DAY($E89)/AF$13,0))),2)</f>
        <v>13541.67</v>
      </c>
      <c r="AG89" s="64">
        <f>ROUND(IF(AND($D89&lt;AG$10,$E89&gt;AG$12),$Q89,IF(AND($D89&gt;=AG$10,$D89&lt;=AG$12),$Q89*(AG$13+1-DAY($D89))/AG$13,IF(AND($E89&gt;=AG$10,$E89&lt;=AG$12),$Q89*DAY($E89)/AG$13,0))),2)</f>
        <v>13541.67</v>
      </c>
      <c r="AH89" s="64">
        <f>ROUND(IF(AND($D89&lt;AH$10,$E89&gt;AH$12),$Q89,IF(AND($D89&gt;=AH$10,$D89&lt;=AH$12),$Q89*(AH$13+1-DAY($D89))/AH$13,IF(AND($E89&gt;=AH$10,$E89&lt;=AH$12),$Q89*DAY($E89)/AH$13,0))),2)</f>
        <v>13541.67</v>
      </c>
      <c r="AI89" s="64">
        <f>ROUND(IF(AND($D89&lt;AI$10,$E89&gt;AI$12),$Q89,IF(AND($D89&gt;=AI$10,$D89&lt;=AI$12),$Q89*(AI$13+1-DAY($D89))/AI$13,IF(AND($E89&gt;=AI$10,$E89&lt;=AI$12),$Q89*DAY($E89)/AI$13,0))),2)</f>
        <v>13541.67</v>
      </c>
      <c r="AJ89" s="64">
        <f>ROUND(IF(AND($D89&lt;AJ$10,$E89&gt;AJ$12),$Q89,IF(AND($D89&gt;=AJ$10,$D89&lt;=AJ$12),$Q89*(AJ$13+1-DAY($D89))/AJ$13,IF(AND($E89&gt;=AJ$10,$E89&lt;=AJ$12),$Q89*DAY($E89)/AJ$13,0))),2)</f>
        <v>13541.67</v>
      </c>
      <c r="AK89" s="64">
        <f>ROUND(IF(AND($D89&lt;AK$10,$E89&gt;AK$12),$Q89,IF(AND($D89&gt;=AK$10,$D89&lt;=AK$12),$Q89*(AK$13+1-DAY($D89))/AK$13,IF(AND($E89&gt;=AK$10,$E89&lt;=AK$12),$Q89*DAY($E89)/AK$13,0))),2)</f>
        <v>13541.67</v>
      </c>
      <c r="AL89" s="64">
        <f>ROUND(IF(AND($D89&lt;AL$10,$E89&gt;AL$12),$Q89,IF(AND($D89&gt;=AL$10,$D89&lt;=AL$12),$Q89*(AL$13+1-DAY($D89))/AL$13,IF(AND($E89&gt;=AL$10,$E89&lt;=AL$12),$Q89*DAY($E89)/AL$13,0))),2)</f>
        <v>13541.67</v>
      </c>
      <c r="AM89" s="64">
        <f>ROUND(IF(AND($D89&lt;AM$10,$E89&gt;AM$12),$Q89,IF(AND($D89&gt;=AM$10,$D89&lt;=AM$12),$Q89*(AM$13+1-DAY($D89))/AM$13,IF(AND($E89&gt;=AM$10,$E89&lt;=AM$12),$Q89*DAY($E89)/AM$13,0))),2)</f>
        <v>13541.67</v>
      </c>
      <c r="AN89" s="64">
        <f>ROUND(IF(AND($D89&lt;AN$10,$E89&gt;AN$12),$Q89,IF(AND($D89&gt;=AN$10,$D89&lt;=AN$12),$Q89*(AN$13+1-DAY($D89))/AN$13,IF(AND($E89&gt;=AN$10,$E89&lt;=AN$12),$Q89*DAY($E89)/AN$13,0))),2)</f>
        <v>13541.67</v>
      </c>
      <c r="AO89" s="64">
        <f>ROUND(IF(AND($D89&lt;AO$10,$E89&gt;AO$12),$Q89,IF(AND($D89&gt;=AO$10,$D89&lt;=AO$12),$Q89*(AO$13+1-DAY($D89))/AO$13,IF(AND($E89&gt;=AO$10,$E89&lt;=AO$12),$Q89*DAY($E89)/AO$13,0))),2)</f>
        <v>13541.67</v>
      </c>
      <c r="AP89" s="64">
        <f>ROUND(IF(AND($D89&lt;AP$10,$E89&gt;AP$12),$Q89,IF(AND($D89&gt;=AP$10,$D89&lt;=AP$12),$Q89*(AP$13+1-DAY($D89))/AP$13,IF(AND($E89&gt;=AP$10,$E89&lt;=AP$12),$Q89*DAY($E89)/AP$13,0))),2)</f>
        <v>13541.67</v>
      </c>
      <c r="AQ89" s="64">
        <f>ROUND(IF(AND($D89&lt;AQ$10,$E89&gt;AQ$12),$Q89,IF(AND($D89&gt;=AQ$10,$D89&lt;=AQ$12),$Q89*(AQ$13+1-DAY($D89))/AQ$13,IF(AND($E89&gt;=AQ$10,$E89&lt;=AQ$12),$Q89*DAY($E89)/AQ$13,0))),2)</f>
        <v>13541.67</v>
      </c>
      <c r="AR89" s="64">
        <f>ROUND(IF(AND($D89&lt;AR$10,$E89&gt;AR$12),$Q89,IF(AND($D89&gt;=AR$10,$D89&lt;=AR$12),$Q89*(AR$13+1-DAY($D89))/AR$13,IF(AND($E89&gt;=AR$10,$E89&lt;=AR$12),$Q89*DAY($E89)/AR$13,0))),2)</f>
        <v>13541.67</v>
      </c>
      <c r="AS89" s="64">
        <f>ROUND(IF(AND($D89&lt;AS$10,$E89&gt;AS$12),$Q89,IF(AND($D89&gt;=AS$10,$D89&lt;=AS$12),$Q89*(AS$13+1-DAY($D89))/AS$13,IF(AND($E89&gt;=AS$10,$E89&lt;=AS$12),$Q89*DAY($E89)/AS$13,0))),2)</f>
        <v>13541.67</v>
      </c>
      <c r="AT89" s="64">
        <f>ROUND(IF(AND($D89&lt;AT$10,$E89&gt;AT$12),$Q89,IF(AND($D89&gt;=AT$10,$D89&lt;=AT$12),$Q89*(AT$13+1-DAY($D89))/AT$13,IF(AND($E89&gt;=AT$10,$E89&lt;=AT$12),$Q89*DAY($E89)/AT$13,0))),2)</f>
        <v>13541.67</v>
      </c>
      <c r="AU89" s="64">
        <f>ROUND(IF(AND($D89&lt;AU$10,$E89&gt;AU$12),$Q89,IF(AND($D89&gt;=AU$10,$D89&lt;=AU$12),$Q89*(AU$13+1-DAY($D89))/AU$13,IF(AND($E89&gt;=AU$10,$E89&lt;=AU$12),$Q89*DAY($E89)/AU$13,0))),2)</f>
        <v>13541.67</v>
      </c>
      <c r="AV89" s="64">
        <f>ROUND(IF(AND($D89&lt;AV$10,$E89&gt;AV$12),$Q89,IF(AND($D89&gt;=AV$10,$D89&lt;=AV$12),$Q89*(AV$13+1-DAY($D89))/AV$13,IF(AND($E89&gt;=AV$10,$E89&lt;=AV$12),$Q89*DAY($E89)/AV$13,0))),2)</f>
        <v>13541.67</v>
      </c>
      <c r="AW89" s="64">
        <f>ROUND(IF(AND($D89&lt;AW$10,$E89&gt;AW$12),$Q89,IF(AND($D89&gt;=AW$10,$D89&lt;=AW$12),$Q89*(AW$13+1-DAY($D89))/AW$13,IF(AND($E89&gt;=AW$10,$E89&lt;=AW$12),$Q89*DAY($E89)/AW$13,0))),2)</f>
        <v>13541.67</v>
      </c>
      <c r="AX89" s="64">
        <f>ROUND(IF(AND($D89&lt;AX$10,$E89&gt;AX$12),$Q89,IF(AND($D89&gt;=AX$10,$D89&lt;=AX$12),$Q89*(AX$13+1-DAY($D89))/AX$13,IF(AND($E89&gt;=AX$10,$E89&lt;=AX$12),$Q89*DAY($E89)/AX$13,0))),2)</f>
        <v>13541.67</v>
      </c>
      <c r="AY89" s="64">
        <f>ROUND(IF(AND($D89&lt;AY$10,$E89&gt;AY$12),$Q89,IF(AND($D89&gt;=AY$10,$D89&lt;=AY$12),$Q89*(AY$13+1-DAY($D89))/AY$13,IF(AND($E89&gt;=AY$10,$E89&lt;=AY$12),$Q89*DAY($E89)/AY$13,0))),2)</f>
        <v>13541.67</v>
      </c>
      <c r="AZ89" s="64">
        <f>ROUND(IF(AND($D89&lt;AZ$10,$E89&gt;AZ$12),$Q89,IF(AND($D89&gt;=AZ$10,$D89&lt;=AZ$12),$Q89*(AZ$13+1-DAY($D89))/AZ$13,IF(AND($E89&gt;=AZ$10,$E89&lt;=AZ$12),$Q89*DAY($E89)/AZ$13,0))),2)</f>
        <v>13541.67</v>
      </c>
      <c r="BA89" s="64">
        <f>ROUND(IF(AND($D89&lt;BA$10,$E89&gt;BA$12),$Q89,IF(AND($D89&gt;=BA$10,$D89&lt;=BA$12),$Q89*(BA$13+1-DAY($D89))/BA$13,IF(AND($E89&gt;=BA$10,$E89&lt;=BA$12),$Q89*DAY($E89)/BA$13,0))),2)</f>
        <v>13541.67</v>
      </c>
      <c r="BB89" s="64">
        <f>ROUND(IF(AND($D89&lt;BB$10,$E89&gt;BB$12),$Q89,IF(AND($D89&gt;=BB$10,$D89&lt;=BB$12),$Q89*(BB$13+1-DAY($D89))/BB$13,IF(AND($E89&gt;=BB$10,$E89&lt;=BB$12),$Q89*DAY($E89)/BB$13,0))),2)</f>
        <v>13541.67</v>
      </c>
      <c r="BC89" s="108"/>
      <c r="BD89" s="64">
        <f t="shared" si="182"/>
        <v>0</v>
      </c>
      <c r="BE89" s="64">
        <f t="shared" si="182"/>
        <v>0</v>
      </c>
      <c r="BF89" s="64">
        <f t="shared" si="182"/>
        <v>451.39</v>
      </c>
      <c r="BG89" s="64">
        <f t="shared" si="182"/>
        <v>40625.01</v>
      </c>
      <c r="BH89" s="64">
        <f t="shared" si="182"/>
        <v>40625.01</v>
      </c>
      <c r="BI89" s="64">
        <f t="shared" si="182"/>
        <v>40625.01</v>
      </c>
      <c r="BJ89" s="64">
        <f t="shared" si="182"/>
        <v>40625.01</v>
      </c>
      <c r="BK89" s="64">
        <f t="shared" si="182"/>
        <v>40625.01</v>
      </c>
      <c r="BL89" s="64">
        <f t="shared" si="182"/>
        <v>40625.01</v>
      </c>
      <c r="BM89" s="64">
        <f t="shared" si="182"/>
        <v>40625.01</v>
      </c>
      <c r="BN89" s="64">
        <f t="shared" si="182"/>
        <v>40625.01</v>
      </c>
      <c r="BO89" s="64">
        <f t="shared" si="182"/>
        <v>40625.01</v>
      </c>
      <c r="BP89" s="65"/>
      <c r="BQ89" s="79">
        <f t="shared" si="121"/>
        <v>0</v>
      </c>
      <c r="BR89" s="79">
        <f t="shared" si="122"/>
        <v>0</v>
      </c>
      <c r="BS89" s="79">
        <f t="shared" si="123"/>
        <v>0</v>
      </c>
      <c r="BT89" s="79">
        <f t="shared" si="124"/>
        <v>0</v>
      </c>
      <c r="BU89" s="79">
        <f t="shared" si="125"/>
        <v>0</v>
      </c>
      <c r="BV89" s="79">
        <f t="shared" si="126"/>
        <v>0</v>
      </c>
      <c r="BW89" s="79">
        <f t="shared" si="127"/>
        <v>0</v>
      </c>
      <c r="BX89" s="79">
        <f t="shared" si="128"/>
        <v>0</v>
      </c>
      <c r="BY89" s="79">
        <f t="shared" si="129"/>
        <v>3.3333407179468998E-2</v>
      </c>
      <c r="BZ89" s="79">
        <f t="shared" si="130"/>
        <v>1</v>
      </c>
      <c r="CA89" s="79">
        <f t="shared" si="131"/>
        <v>1</v>
      </c>
      <c r="CB89" s="79">
        <f t="shared" si="132"/>
        <v>1</v>
      </c>
      <c r="CC89" s="79">
        <f t="shared" si="133"/>
        <v>1</v>
      </c>
      <c r="CD89" s="79">
        <f t="shared" si="134"/>
        <v>1</v>
      </c>
      <c r="CE89" s="79">
        <f t="shared" si="135"/>
        <v>1</v>
      </c>
      <c r="CF89" s="79">
        <f t="shared" si="136"/>
        <v>1</v>
      </c>
      <c r="CG89" s="79">
        <f t="shared" si="137"/>
        <v>1</v>
      </c>
      <c r="CH89" s="79">
        <f t="shared" si="138"/>
        <v>1</v>
      </c>
      <c r="CI89" s="79">
        <f t="shared" si="139"/>
        <v>1</v>
      </c>
      <c r="CJ89" s="79">
        <f t="shared" si="140"/>
        <v>1</v>
      </c>
      <c r="CK89" s="79">
        <f t="shared" si="141"/>
        <v>1</v>
      </c>
      <c r="CL89" s="79">
        <f t="shared" si="142"/>
        <v>1</v>
      </c>
      <c r="CM89" s="79">
        <f t="shared" si="143"/>
        <v>1</v>
      </c>
      <c r="CN89" s="79">
        <f t="shared" si="144"/>
        <v>1</v>
      </c>
      <c r="CO89" s="79">
        <f t="shared" si="145"/>
        <v>1</v>
      </c>
      <c r="CP89" s="79">
        <f t="shared" si="146"/>
        <v>1</v>
      </c>
      <c r="CQ89" s="79">
        <f t="shared" si="147"/>
        <v>1</v>
      </c>
      <c r="CR89" s="79">
        <f t="shared" si="148"/>
        <v>1</v>
      </c>
      <c r="CS89" s="79">
        <f t="shared" si="149"/>
        <v>1</v>
      </c>
      <c r="CT89" s="79">
        <f t="shared" si="150"/>
        <v>1</v>
      </c>
      <c r="CU89" s="79">
        <f t="shared" si="151"/>
        <v>1</v>
      </c>
      <c r="CV89" s="79">
        <f t="shared" si="152"/>
        <v>1</v>
      </c>
      <c r="CW89" s="79">
        <f t="shared" si="153"/>
        <v>1</v>
      </c>
      <c r="CX89" s="79">
        <f t="shared" si="154"/>
        <v>1</v>
      </c>
      <c r="CY89" s="79">
        <f t="shared" si="155"/>
        <v>1</v>
      </c>
      <c r="CZ89" s="79">
        <f t="shared" si="156"/>
        <v>1</v>
      </c>
      <c r="DB89" s="83">
        <f t="shared" si="157"/>
        <v>0</v>
      </c>
      <c r="DC89" s="83">
        <f t="shared" si="158"/>
        <v>0</v>
      </c>
      <c r="DD89" s="83">
        <f t="shared" si="159"/>
        <v>3.3333407179468998E-2</v>
      </c>
      <c r="DE89" s="83">
        <f t="shared" si="160"/>
        <v>1</v>
      </c>
      <c r="DF89" s="83">
        <f t="shared" si="161"/>
        <v>1</v>
      </c>
      <c r="DG89" s="83">
        <f t="shared" si="162"/>
        <v>1</v>
      </c>
      <c r="DH89" s="83">
        <f t="shared" si="163"/>
        <v>1</v>
      </c>
      <c r="DI89" s="83">
        <f t="shared" si="164"/>
        <v>1</v>
      </c>
      <c r="DJ89" s="83">
        <f t="shared" si="165"/>
        <v>1</v>
      </c>
      <c r="DK89" s="83">
        <f t="shared" si="166"/>
        <v>1</v>
      </c>
      <c r="DL89" s="83">
        <f t="shared" si="167"/>
        <v>1</v>
      </c>
      <c r="DM89" s="83">
        <f t="shared" si="168"/>
        <v>1</v>
      </c>
      <c r="DO89" s="83">
        <f t="shared" si="181"/>
        <v>0</v>
      </c>
      <c r="DP89" s="83">
        <f t="shared" si="119"/>
        <v>0</v>
      </c>
      <c r="DQ89" s="83">
        <f t="shared" si="119"/>
        <v>1</v>
      </c>
      <c r="DR89" s="83">
        <f t="shared" si="119"/>
        <v>1</v>
      </c>
      <c r="DS89" s="83">
        <f t="shared" si="119"/>
        <v>1</v>
      </c>
      <c r="DT89" s="83">
        <f t="shared" si="119"/>
        <v>1</v>
      </c>
      <c r="DU89" s="83">
        <f t="shared" si="119"/>
        <v>1</v>
      </c>
      <c r="DV89" s="83">
        <f t="shared" si="119"/>
        <v>1</v>
      </c>
      <c r="DW89" s="83">
        <f t="shared" si="119"/>
        <v>1</v>
      </c>
      <c r="DX89" s="83">
        <f t="shared" si="119"/>
        <v>1</v>
      </c>
      <c r="DY89" s="83">
        <f t="shared" si="119"/>
        <v>1</v>
      </c>
      <c r="DZ89" s="83">
        <f t="shared" si="119"/>
        <v>1</v>
      </c>
      <c r="EB89" s="115"/>
      <c r="EC89" s="36">
        <f t="shared" si="169"/>
        <v>0</v>
      </c>
      <c r="ED89" s="36">
        <f t="shared" si="95"/>
        <v>1</v>
      </c>
      <c r="EE89" s="36">
        <f t="shared" si="96"/>
        <v>0</v>
      </c>
      <c r="EF89" s="36">
        <f t="shared" si="97"/>
        <v>0</v>
      </c>
      <c r="EG89" s="36">
        <f t="shared" si="98"/>
        <v>0</v>
      </c>
      <c r="EH89" s="36">
        <f t="shared" si="99"/>
        <v>0</v>
      </c>
      <c r="EI89" s="36">
        <f t="shared" si="100"/>
        <v>0</v>
      </c>
      <c r="EJ89" s="36">
        <f t="shared" si="101"/>
        <v>0</v>
      </c>
      <c r="EK89" s="36">
        <f t="shared" si="102"/>
        <v>0</v>
      </c>
      <c r="EL89" s="36">
        <f t="shared" si="103"/>
        <v>0</v>
      </c>
      <c r="EM89" s="36">
        <f t="shared" si="104"/>
        <v>0</v>
      </c>
      <c r="EO89" s="115"/>
      <c r="EP89" s="36">
        <f t="shared" si="170"/>
        <v>0</v>
      </c>
      <c r="EQ89" s="36">
        <f t="shared" si="171"/>
        <v>1</v>
      </c>
      <c r="ER89" s="36">
        <f t="shared" si="172"/>
        <v>0</v>
      </c>
      <c r="ES89" s="36">
        <f t="shared" si="173"/>
        <v>0</v>
      </c>
      <c r="ET89" s="36">
        <f t="shared" si="174"/>
        <v>0</v>
      </c>
      <c r="EU89" s="36">
        <f t="shared" si="175"/>
        <v>0</v>
      </c>
      <c r="EV89" s="36">
        <f t="shared" si="176"/>
        <v>0</v>
      </c>
      <c r="EW89" s="36">
        <f t="shared" si="177"/>
        <v>0</v>
      </c>
      <c r="EX89" s="36">
        <f t="shared" si="178"/>
        <v>0</v>
      </c>
      <c r="EY89" s="36">
        <f t="shared" si="179"/>
        <v>0</v>
      </c>
      <c r="EZ89" s="36">
        <f t="shared" si="180"/>
        <v>0</v>
      </c>
    </row>
    <row r="90" spans="1:156" s="36" customFormat="1" ht="16" x14ac:dyDescent="0.2">
      <c r="A90" s="50"/>
      <c r="B90" s="56" t="s">
        <v>17</v>
      </c>
      <c r="C90" s="49" t="s">
        <v>68</v>
      </c>
      <c r="D90" s="57">
        <v>46142</v>
      </c>
      <c r="E90" s="57">
        <v>51500</v>
      </c>
      <c r="F90" s="58">
        <v>150000</v>
      </c>
      <c r="G90" s="56" t="s">
        <v>111</v>
      </c>
      <c r="H90" s="59">
        <v>63294</v>
      </c>
      <c r="I90" s="59" t="s">
        <v>15</v>
      </c>
      <c r="J90" s="60">
        <v>0.2</v>
      </c>
      <c r="K90" s="60">
        <v>0.1</v>
      </c>
      <c r="L90" s="61"/>
      <c r="M90" s="62">
        <f t="shared" si="115"/>
        <v>1</v>
      </c>
      <c r="N90" s="63">
        <f t="shared" si="116"/>
        <v>12500</v>
      </c>
      <c r="O90" s="63">
        <f t="shared" si="117"/>
        <v>1250</v>
      </c>
      <c r="P90" s="63">
        <f t="shared" si="118"/>
        <v>2500</v>
      </c>
      <c r="Q90" s="63">
        <f t="shared" si="120"/>
        <v>16250</v>
      </c>
      <c r="R90" s="111"/>
      <c r="S90" s="64">
        <f>ROUND(IF(AND($D90&lt;S$10,$E90&gt;S$12),$Q90,IF(AND($D90&gt;=S$10,$D90&lt;=S$12),$Q90*(S$13+1-DAY($D90))/S$13,IF(AND($E90&gt;=S$10,$E90&lt;=S$12),$Q90*DAY($E90)/S$13,0))),2)</f>
        <v>0</v>
      </c>
      <c r="T90" s="64">
        <f>ROUND(IF(AND($D90&lt;T$10,$E90&gt;T$12),$Q90,IF(AND($D90&gt;=T$10,$D90&lt;=T$12),$Q90*(T$13+1-DAY($D90))/T$13,IF(AND($E90&gt;=T$10,$E90&lt;=T$12),$Q90*DAY($E90)/T$13,0))),2)</f>
        <v>0</v>
      </c>
      <c r="U90" s="64">
        <f>ROUND(IF(AND($D90&lt;U$10,$E90&gt;U$12),$Q90,IF(AND($D90&gt;=U$10,$D90&lt;=U$12),$Q90*(U$13+1-DAY($D90))/U$13,IF(AND($E90&gt;=U$10,$E90&lt;=U$12),$Q90*DAY($E90)/U$13,0))),2)</f>
        <v>0</v>
      </c>
      <c r="V90" s="64">
        <f>ROUND(IF(AND($D90&lt;V$10,$E90&gt;V$12),$Q90,IF(AND($D90&gt;=V$10,$D90&lt;=V$12),$Q90*(V$13+1-DAY($D90))/V$13,IF(AND($E90&gt;=V$10,$E90&lt;=V$12),$Q90*DAY($E90)/V$13,0))),2)</f>
        <v>0</v>
      </c>
      <c r="W90" s="64">
        <f>ROUND(IF(AND($D90&lt;W$10,$E90&gt;W$12),$Q90,IF(AND($D90&gt;=W$10,$D90&lt;=W$12),$Q90*(W$13+1-DAY($D90))/W$13,IF(AND($E90&gt;=W$10,$E90&lt;=W$12),$Q90*DAY($E90)/W$13,0))),2)</f>
        <v>0</v>
      </c>
      <c r="X90" s="64">
        <f>ROUND(IF(AND($D90&lt;X$10,$E90&gt;X$12),$Q90,IF(AND($D90&gt;=X$10,$D90&lt;=X$12),$Q90*(X$13+1-DAY($D90))/X$13,IF(AND($E90&gt;=X$10,$E90&lt;=X$12),$Q90*DAY($E90)/X$13,0))),2)</f>
        <v>0</v>
      </c>
      <c r="Y90" s="64">
        <f>ROUND(IF(AND($D90&lt;Y$10,$E90&gt;Y$12),$Q90,IF(AND($D90&gt;=Y$10,$D90&lt;=Y$12),$Q90*(Y$13+1-DAY($D90))/Y$13,IF(AND($E90&gt;=Y$10,$E90&lt;=Y$12),$Q90*DAY($E90)/Y$13,0))),2)</f>
        <v>0</v>
      </c>
      <c r="Z90" s="64">
        <f>ROUND(IF(AND($D90&lt;Z$10,$E90&gt;Z$12),$Q90,IF(AND($D90&gt;=Z$10,$D90&lt;=Z$12),$Q90*(Z$13+1-DAY($D90))/Z$13,IF(AND($E90&gt;=Z$10,$E90&lt;=Z$12),$Q90*DAY($E90)/Z$13,0))),2)</f>
        <v>0</v>
      </c>
      <c r="AA90" s="64">
        <f>ROUND(IF(AND($D90&lt;AA$10,$E90&gt;AA$12),$Q90,IF(AND($D90&gt;=AA$10,$D90&lt;=AA$12),$Q90*(AA$13+1-DAY($D90))/AA$13,IF(AND($E90&gt;=AA$10,$E90&lt;=AA$12),$Q90*DAY($E90)/AA$13,0))),2)</f>
        <v>0</v>
      </c>
      <c r="AB90" s="64">
        <f>ROUND(IF(AND($D90&lt;AB$10,$E90&gt;AB$12),$Q90,IF(AND($D90&gt;=AB$10,$D90&lt;=AB$12),$Q90*(AB$13+1-DAY($D90))/AB$13,IF(AND($E90&gt;=AB$10,$E90&lt;=AB$12),$Q90*DAY($E90)/AB$13,0))),2)</f>
        <v>0</v>
      </c>
      <c r="AC90" s="64">
        <f>ROUND(IF(AND($D90&lt;AC$10,$E90&gt;AC$12),$Q90,IF(AND($D90&gt;=AC$10,$D90&lt;=AC$12),$Q90*(AC$13+1-DAY($D90))/AC$13,IF(AND($E90&gt;=AC$10,$E90&lt;=AC$12),$Q90*DAY($E90)/AC$13,0))),2)</f>
        <v>0</v>
      </c>
      <c r="AD90" s="64">
        <f>ROUND(IF(AND($D90&lt;AD$10,$E90&gt;AD$12),$Q90,IF(AND($D90&gt;=AD$10,$D90&lt;=AD$12),$Q90*(AD$13+1-DAY($D90))/AD$13,IF(AND($E90&gt;=AD$10,$E90&lt;=AD$12),$Q90*DAY($E90)/AD$13,0))),2)</f>
        <v>0</v>
      </c>
      <c r="AE90" s="64">
        <f>ROUND(IF(AND($D90&lt;AE$10,$E90&gt;AE$12),$Q90,IF(AND($D90&gt;=AE$10,$D90&lt;=AE$12),$Q90*(AE$13+1-DAY($D90))/AE$13,IF(AND($E90&gt;=AE$10,$E90&lt;=AE$12),$Q90*DAY($E90)/AE$13,0))),2)</f>
        <v>0</v>
      </c>
      <c r="AF90" s="64">
        <f>ROUND(IF(AND($D90&lt;AF$10,$E90&gt;AF$12),$Q90,IF(AND($D90&gt;=AF$10,$D90&lt;=AF$12),$Q90*(AF$13+1-DAY($D90))/AF$13,IF(AND($E90&gt;=AF$10,$E90&lt;=AF$12),$Q90*DAY($E90)/AF$13,0))),2)</f>
        <v>0</v>
      </c>
      <c r="AG90" s="64">
        <f>ROUND(IF(AND($D90&lt;AG$10,$E90&gt;AG$12),$Q90,IF(AND($D90&gt;=AG$10,$D90&lt;=AG$12),$Q90*(AG$13+1-DAY($D90))/AG$13,IF(AND($E90&gt;=AG$10,$E90&lt;=AG$12),$Q90*DAY($E90)/AG$13,0))),2)</f>
        <v>0</v>
      </c>
      <c r="AH90" s="64">
        <f>ROUND(IF(AND($D90&lt;AH$10,$E90&gt;AH$12),$Q90,IF(AND($D90&gt;=AH$10,$D90&lt;=AH$12),$Q90*(AH$13+1-DAY($D90))/AH$13,IF(AND($E90&gt;=AH$10,$E90&lt;=AH$12),$Q90*DAY($E90)/AH$13,0))),2)</f>
        <v>541.66999999999996</v>
      </c>
      <c r="AI90" s="64">
        <f>ROUND(IF(AND($D90&lt;AI$10,$E90&gt;AI$12),$Q90,IF(AND($D90&gt;=AI$10,$D90&lt;=AI$12),$Q90*(AI$13+1-DAY($D90))/AI$13,IF(AND($E90&gt;=AI$10,$E90&lt;=AI$12),$Q90*DAY($E90)/AI$13,0))),2)</f>
        <v>16250</v>
      </c>
      <c r="AJ90" s="64">
        <f>ROUND(IF(AND($D90&lt;AJ$10,$E90&gt;AJ$12),$Q90,IF(AND($D90&gt;=AJ$10,$D90&lt;=AJ$12),$Q90*(AJ$13+1-DAY($D90))/AJ$13,IF(AND($E90&gt;=AJ$10,$E90&lt;=AJ$12),$Q90*DAY($E90)/AJ$13,0))),2)</f>
        <v>16250</v>
      </c>
      <c r="AK90" s="64">
        <f>ROUND(IF(AND($D90&lt;AK$10,$E90&gt;AK$12),$Q90,IF(AND($D90&gt;=AK$10,$D90&lt;=AK$12),$Q90*(AK$13+1-DAY($D90))/AK$13,IF(AND($E90&gt;=AK$10,$E90&lt;=AK$12),$Q90*DAY($E90)/AK$13,0))),2)</f>
        <v>16250</v>
      </c>
      <c r="AL90" s="64">
        <f>ROUND(IF(AND($D90&lt;AL$10,$E90&gt;AL$12),$Q90,IF(AND($D90&gt;=AL$10,$D90&lt;=AL$12),$Q90*(AL$13+1-DAY($D90))/AL$13,IF(AND($E90&gt;=AL$10,$E90&lt;=AL$12),$Q90*DAY($E90)/AL$13,0))),2)</f>
        <v>16250</v>
      </c>
      <c r="AM90" s="64">
        <f>ROUND(IF(AND($D90&lt;AM$10,$E90&gt;AM$12),$Q90,IF(AND($D90&gt;=AM$10,$D90&lt;=AM$12),$Q90*(AM$13+1-DAY($D90))/AM$13,IF(AND($E90&gt;=AM$10,$E90&lt;=AM$12),$Q90*DAY($E90)/AM$13,0))),2)</f>
        <v>16250</v>
      </c>
      <c r="AN90" s="64">
        <f>ROUND(IF(AND($D90&lt;AN$10,$E90&gt;AN$12),$Q90,IF(AND($D90&gt;=AN$10,$D90&lt;=AN$12),$Q90*(AN$13+1-DAY($D90))/AN$13,IF(AND($E90&gt;=AN$10,$E90&lt;=AN$12),$Q90*DAY($E90)/AN$13,0))),2)</f>
        <v>16250</v>
      </c>
      <c r="AO90" s="64">
        <f>ROUND(IF(AND($D90&lt;AO$10,$E90&gt;AO$12),$Q90,IF(AND($D90&gt;=AO$10,$D90&lt;=AO$12),$Q90*(AO$13+1-DAY($D90))/AO$13,IF(AND($E90&gt;=AO$10,$E90&lt;=AO$12),$Q90*DAY($E90)/AO$13,0))),2)</f>
        <v>16250</v>
      </c>
      <c r="AP90" s="64">
        <f>ROUND(IF(AND($D90&lt;AP$10,$E90&gt;AP$12),$Q90,IF(AND($D90&gt;=AP$10,$D90&lt;=AP$12),$Q90*(AP$13+1-DAY($D90))/AP$13,IF(AND($E90&gt;=AP$10,$E90&lt;=AP$12),$Q90*DAY($E90)/AP$13,0))),2)</f>
        <v>16250</v>
      </c>
      <c r="AQ90" s="64">
        <f>ROUND(IF(AND($D90&lt;AQ$10,$E90&gt;AQ$12),$Q90,IF(AND($D90&gt;=AQ$10,$D90&lt;=AQ$12),$Q90*(AQ$13+1-DAY($D90))/AQ$13,IF(AND($E90&gt;=AQ$10,$E90&lt;=AQ$12),$Q90*DAY($E90)/AQ$13,0))),2)</f>
        <v>16250</v>
      </c>
      <c r="AR90" s="64">
        <f>ROUND(IF(AND($D90&lt;AR$10,$E90&gt;AR$12),$Q90,IF(AND($D90&gt;=AR$10,$D90&lt;=AR$12),$Q90*(AR$13+1-DAY($D90))/AR$13,IF(AND($E90&gt;=AR$10,$E90&lt;=AR$12),$Q90*DAY($E90)/AR$13,0))),2)</f>
        <v>16250</v>
      </c>
      <c r="AS90" s="64">
        <f>ROUND(IF(AND($D90&lt;AS$10,$E90&gt;AS$12),$Q90,IF(AND($D90&gt;=AS$10,$D90&lt;=AS$12),$Q90*(AS$13+1-DAY($D90))/AS$13,IF(AND($E90&gt;=AS$10,$E90&lt;=AS$12),$Q90*DAY($E90)/AS$13,0))),2)</f>
        <v>16250</v>
      </c>
      <c r="AT90" s="64">
        <f>ROUND(IF(AND($D90&lt;AT$10,$E90&gt;AT$12),$Q90,IF(AND($D90&gt;=AT$10,$D90&lt;=AT$12),$Q90*(AT$13+1-DAY($D90))/AT$13,IF(AND($E90&gt;=AT$10,$E90&lt;=AT$12),$Q90*DAY($E90)/AT$13,0))),2)</f>
        <v>16250</v>
      </c>
      <c r="AU90" s="64">
        <f>ROUND(IF(AND($D90&lt;AU$10,$E90&gt;AU$12),$Q90,IF(AND($D90&gt;=AU$10,$D90&lt;=AU$12),$Q90*(AU$13+1-DAY($D90))/AU$13,IF(AND($E90&gt;=AU$10,$E90&lt;=AU$12),$Q90*DAY($E90)/AU$13,0))),2)</f>
        <v>16250</v>
      </c>
      <c r="AV90" s="64">
        <f>ROUND(IF(AND($D90&lt;AV$10,$E90&gt;AV$12),$Q90,IF(AND($D90&gt;=AV$10,$D90&lt;=AV$12),$Q90*(AV$13+1-DAY($D90))/AV$13,IF(AND($E90&gt;=AV$10,$E90&lt;=AV$12),$Q90*DAY($E90)/AV$13,0))),2)</f>
        <v>16250</v>
      </c>
      <c r="AW90" s="64">
        <f>ROUND(IF(AND($D90&lt;AW$10,$E90&gt;AW$12),$Q90,IF(AND($D90&gt;=AW$10,$D90&lt;=AW$12),$Q90*(AW$13+1-DAY($D90))/AW$13,IF(AND($E90&gt;=AW$10,$E90&lt;=AW$12),$Q90*DAY($E90)/AW$13,0))),2)</f>
        <v>16250</v>
      </c>
      <c r="AX90" s="64">
        <f>ROUND(IF(AND($D90&lt;AX$10,$E90&gt;AX$12),$Q90,IF(AND($D90&gt;=AX$10,$D90&lt;=AX$12),$Q90*(AX$13+1-DAY($D90))/AX$13,IF(AND($E90&gt;=AX$10,$E90&lt;=AX$12),$Q90*DAY($E90)/AX$13,0))),2)</f>
        <v>16250</v>
      </c>
      <c r="AY90" s="64">
        <f>ROUND(IF(AND($D90&lt;AY$10,$E90&gt;AY$12),$Q90,IF(AND($D90&gt;=AY$10,$D90&lt;=AY$12),$Q90*(AY$13+1-DAY($D90))/AY$13,IF(AND($E90&gt;=AY$10,$E90&lt;=AY$12),$Q90*DAY($E90)/AY$13,0))),2)</f>
        <v>16250</v>
      </c>
      <c r="AZ90" s="64">
        <f>ROUND(IF(AND($D90&lt;AZ$10,$E90&gt;AZ$12),$Q90,IF(AND($D90&gt;=AZ$10,$D90&lt;=AZ$12),$Q90*(AZ$13+1-DAY($D90))/AZ$13,IF(AND($E90&gt;=AZ$10,$E90&lt;=AZ$12),$Q90*DAY($E90)/AZ$13,0))),2)</f>
        <v>16250</v>
      </c>
      <c r="BA90" s="64">
        <f>ROUND(IF(AND($D90&lt;BA$10,$E90&gt;BA$12),$Q90,IF(AND($D90&gt;=BA$10,$D90&lt;=BA$12),$Q90*(BA$13+1-DAY($D90))/BA$13,IF(AND($E90&gt;=BA$10,$E90&lt;=BA$12),$Q90*DAY($E90)/BA$13,0))),2)</f>
        <v>16250</v>
      </c>
      <c r="BB90" s="64">
        <f>ROUND(IF(AND($D90&lt;BB$10,$E90&gt;BB$12),$Q90,IF(AND($D90&gt;=BB$10,$D90&lt;=BB$12),$Q90*(BB$13+1-DAY($D90))/BB$13,IF(AND($E90&gt;=BB$10,$E90&lt;=BB$12),$Q90*DAY($E90)/BB$13,0))),2)</f>
        <v>16250</v>
      </c>
      <c r="BC90" s="108"/>
      <c r="BD90" s="64">
        <f t="shared" si="182"/>
        <v>0</v>
      </c>
      <c r="BE90" s="64">
        <f t="shared" si="182"/>
        <v>0</v>
      </c>
      <c r="BF90" s="64">
        <f t="shared" si="182"/>
        <v>0</v>
      </c>
      <c r="BG90" s="64">
        <f t="shared" si="182"/>
        <v>0</v>
      </c>
      <c r="BH90" s="64">
        <f t="shared" si="182"/>
        <v>0</v>
      </c>
      <c r="BI90" s="64">
        <f t="shared" si="182"/>
        <v>33041.67</v>
      </c>
      <c r="BJ90" s="64">
        <f t="shared" si="182"/>
        <v>48750</v>
      </c>
      <c r="BK90" s="64">
        <f t="shared" si="182"/>
        <v>48750</v>
      </c>
      <c r="BL90" s="64">
        <f t="shared" si="182"/>
        <v>48750</v>
      </c>
      <c r="BM90" s="64">
        <f t="shared" si="182"/>
        <v>48750</v>
      </c>
      <c r="BN90" s="64">
        <f t="shared" si="182"/>
        <v>48750</v>
      </c>
      <c r="BO90" s="64">
        <f t="shared" si="182"/>
        <v>48750</v>
      </c>
      <c r="BP90" s="65"/>
      <c r="BQ90" s="79">
        <f t="shared" si="121"/>
        <v>0</v>
      </c>
      <c r="BR90" s="79">
        <f t="shared" si="122"/>
        <v>0</v>
      </c>
      <c r="BS90" s="79">
        <f t="shared" si="123"/>
        <v>0</v>
      </c>
      <c r="BT90" s="79">
        <f t="shared" si="124"/>
        <v>0</v>
      </c>
      <c r="BU90" s="79">
        <f t="shared" si="125"/>
        <v>0</v>
      </c>
      <c r="BV90" s="79">
        <f t="shared" si="126"/>
        <v>0</v>
      </c>
      <c r="BW90" s="79">
        <f t="shared" si="127"/>
        <v>0</v>
      </c>
      <c r="BX90" s="79">
        <f t="shared" si="128"/>
        <v>0</v>
      </c>
      <c r="BY90" s="79">
        <f t="shared" si="129"/>
        <v>0</v>
      </c>
      <c r="BZ90" s="79">
        <f t="shared" si="130"/>
        <v>0</v>
      </c>
      <c r="CA90" s="79">
        <f t="shared" si="131"/>
        <v>0</v>
      </c>
      <c r="CB90" s="79">
        <f t="shared" si="132"/>
        <v>0</v>
      </c>
      <c r="CC90" s="79">
        <f t="shared" si="133"/>
        <v>0</v>
      </c>
      <c r="CD90" s="79">
        <f t="shared" si="134"/>
        <v>0</v>
      </c>
      <c r="CE90" s="79">
        <f t="shared" si="135"/>
        <v>0</v>
      </c>
      <c r="CF90" s="79">
        <f t="shared" si="136"/>
        <v>3.3333538461538456E-2</v>
      </c>
      <c r="CG90" s="79">
        <f t="shared" si="137"/>
        <v>1</v>
      </c>
      <c r="CH90" s="79">
        <f t="shared" si="138"/>
        <v>1</v>
      </c>
      <c r="CI90" s="79">
        <f t="shared" si="139"/>
        <v>1</v>
      </c>
      <c r="CJ90" s="79">
        <f t="shared" si="140"/>
        <v>1</v>
      </c>
      <c r="CK90" s="79">
        <f t="shared" si="141"/>
        <v>1</v>
      </c>
      <c r="CL90" s="79">
        <f t="shared" si="142"/>
        <v>1</v>
      </c>
      <c r="CM90" s="79">
        <f t="shared" si="143"/>
        <v>1</v>
      </c>
      <c r="CN90" s="79">
        <f t="shared" si="144"/>
        <v>1</v>
      </c>
      <c r="CO90" s="79">
        <f t="shared" si="145"/>
        <v>1</v>
      </c>
      <c r="CP90" s="79">
        <f t="shared" si="146"/>
        <v>1</v>
      </c>
      <c r="CQ90" s="79">
        <f t="shared" si="147"/>
        <v>1</v>
      </c>
      <c r="CR90" s="79">
        <f t="shared" si="148"/>
        <v>1</v>
      </c>
      <c r="CS90" s="79">
        <f t="shared" si="149"/>
        <v>1</v>
      </c>
      <c r="CT90" s="79">
        <f t="shared" si="150"/>
        <v>1</v>
      </c>
      <c r="CU90" s="79">
        <f t="shared" si="151"/>
        <v>1</v>
      </c>
      <c r="CV90" s="79">
        <f t="shared" si="152"/>
        <v>1</v>
      </c>
      <c r="CW90" s="79">
        <f t="shared" si="153"/>
        <v>1</v>
      </c>
      <c r="CX90" s="79">
        <f t="shared" si="154"/>
        <v>1</v>
      </c>
      <c r="CY90" s="79">
        <f t="shared" si="155"/>
        <v>1</v>
      </c>
      <c r="CZ90" s="79">
        <f t="shared" si="156"/>
        <v>1</v>
      </c>
      <c r="DB90" s="83">
        <f t="shared" si="157"/>
        <v>0</v>
      </c>
      <c r="DC90" s="83">
        <f t="shared" si="158"/>
        <v>0</v>
      </c>
      <c r="DD90" s="83">
        <f t="shared" si="159"/>
        <v>0</v>
      </c>
      <c r="DE90" s="83">
        <f t="shared" si="160"/>
        <v>0</v>
      </c>
      <c r="DF90" s="83">
        <f t="shared" si="161"/>
        <v>0</v>
      </c>
      <c r="DG90" s="83">
        <f t="shared" si="162"/>
        <v>1</v>
      </c>
      <c r="DH90" s="83">
        <f t="shared" si="163"/>
        <v>1</v>
      </c>
      <c r="DI90" s="83">
        <f t="shared" si="164"/>
        <v>1</v>
      </c>
      <c r="DJ90" s="83">
        <f t="shared" si="165"/>
        <v>1</v>
      </c>
      <c r="DK90" s="83">
        <f t="shared" si="166"/>
        <v>1</v>
      </c>
      <c r="DL90" s="83">
        <f t="shared" si="167"/>
        <v>1</v>
      </c>
      <c r="DM90" s="83">
        <f t="shared" si="168"/>
        <v>1</v>
      </c>
      <c r="DO90" s="83">
        <f t="shared" si="181"/>
        <v>0</v>
      </c>
      <c r="DP90" s="83">
        <f t="shared" si="119"/>
        <v>0</v>
      </c>
      <c r="DQ90" s="83">
        <f t="shared" si="119"/>
        <v>0</v>
      </c>
      <c r="DR90" s="83">
        <f t="shared" si="119"/>
        <v>0</v>
      </c>
      <c r="DS90" s="83">
        <f t="shared" si="119"/>
        <v>0</v>
      </c>
      <c r="DT90" s="83">
        <f t="shared" si="119"/>
        <v>1</v>
      </c>
      <c r="DU90" s="83">
        <f t="shared" si="119"/>
        <v>1</v>
      </c>
      <c r="DV90" s="83">
        <f t="shared" si="119"/>
        <v>1</v>
      </c>
      <c r="DW90" s="83">
        <f t="shared" si="119"/>
        <v>1</v>
      </c>
      <c r="DX90" s="83">
        <f t="shared" si="119"/>
        <v>1</v>
      </c>
      <c r="DY90" s="83">
        <f t="shared" si="119"/>
        <v>1</v>
      </c>
      <c r="DZ90" s="83">
        <f t="shared" si="119"/>
        <v>1</v>
      </c>
      <c r="EB90" s="115"/>
      <c r="EC90" s="36">
        <f t="shared" si="169"/>
        <v>0</v>
      </c>
      <c r="ED90" s="36">
        <f t="shared" si="95"/>
        <v>0</v>
      </c>
      <c r="EE90" s="36">
        <f t="shared" si="96"/>
        <v>0</v>
      </c>
      <c r="EF90" s="36">
        <f t="shared" si="97"/>
        <v>0</v>
      </c>
      <c r="EG90" s="36">
        <f t="shared" si="98"/>
        <v>1</v>
      </c>
      <c r="EH90" s="36">
        <f t="shared" si="99"/>
        <v>0</v>
      </c>
      <c r="EI90" s="36">
        <f t="shared" si="100"/>
        <v>0</v>
      </c>
      <c r="EJ90" s="36">
        <f t="shared" si="101"/>
        <v>0</v>
      </c>
      <c r="EK90" s="36">
        <f t="shared" si="102"/>
        <v>0</v>
      </c>
      <c r="EL90" s="36">
        <f t="shared" si="103"/>
        <v>0</v>
      </c>
      <c r="EM90" s="36">
        <f t="shared" si="104"/>
        <v>0</v>
      </c>
      <c r="EO90" s="115"/>
      <c r="EP90" s="36">
        <f t="shared" si="170"/>
        <v>0</v>
      </c>
      <c r="EQ90" s="36">
        <f t="shared" si="171"/>
        <v>0</v>
      </c>
      <c r="ER90" s="36">
        <f t="shared" si="172"/>
        <v>0</v>
      </c>
      <c r="ES90" s="36">
        <f t="shared" si="173"/>
        <v>0</v>
      </c>
      <c r="ET90" s="36">
        <f t="shared" si="174"/>
        <v>0</v>
      </c>
      <c r="EU90" s="36">
        <f t="shared" si="175"/>
        <v>0</v>
      </c>
      <c r="EV90" s="36">
        <f t="shared" si="176"/>
        <v>0</v>
      </c>
      <c r="EW90" s="36">
        <f t="shared" si="177"/>
        <v>0</v>
      </c>
      <c r="EX90" s="36">
        <f t="shared" si="178"/>
        <v>0</v>
      </c>
      <c r="EY90" s="36">
        <f t="shared" si="179"/>
        <v>0</v>
      </c>
      <c r="EZ90" s="36">
        <f t="shared" si="180"/>
        <v>0</v>
      </c>
    </row>
    <row r="91" spans="1:156" s="36" customFormat="1" ht="16" x14ac:dyDescent="0.2">
      <c r="A91" s="50"/>
      <c r="B91" s="56" t="s">
        <v>17</v>
      </c>
      <c r="C91" s="49" t="s">
        <v>94</v>
      </c>
      <c r="D91" s="57">
        <v>46142</v>
      </c>
      <c r="E91" s="57">
        <v>51500</v>
      </c>
      <c r="F91" s="58">
        <v>115000</v>
      </c>
      <c r="G91" s="56" t="s">
        <v>96</v>
      </c>
      <c r="H91" s="59">
        <v>92888</v>
      </c>
      <c r="I91" s="59" t="s">
        <v>15</v>
      </c>
      <c r="J91" s="60">
        <v>0.2</v>
      </c>
      <c r="K91" s="60">
        <v>0.1</v>
      </c>
      <c r="L91" s="61"/>
      <c r="M91" s="62">
        <f t="shared" si="115"/>
        <v>1</v>
      </c>
      <c r="N91" s="63">
        <f t="shared" si="116"/>
        <v>9583.3333333333339</v>
      </c>
      <c r="O91" s="63">
        <f t="shared" si="117"/>
        <v>958.33333333333348</v>
      </c>
      <c r="P91" s="63">
        <f t="shared" si="118"/>
        <v>1916.666666666667</v>
      </c>
      <c r="Q91" s="63">
        <f t="shared" si="120"/>
        <v>12458.33</v>
      </c>
      <c r="R91" s="111"/>
      <c r="S91" s="64">
        <f>ROUND(IF(AND($D91&lt;S$10,$E91&gt;S$12),$Q91,IF(AND($D91&gt;=S$10,$D91&lt;=S$12),$Q91*(S$13+1-DAY($D91))/S$13,IF(AND($E91&gt;=S$10,$E91&lt;=S$12),$Q91*DAY($E91)/S$13,0))),2)</f>
        <v>0</v>
      </c>
      <c r="T91" s="64">
        <f>ROUND(IF(AND($D91&lt;T$10,$E91&gt;T$12),$Q91,IF(AND($D91&gt;=T$10,$D91&lt;=T$12),$Q91*(T$13+1-DAY($D91))/T$13,IF(AND($E91&gt;=T$10,$E91&lt;=T$12),$Q91*DAY($E91)/T$13,0))),2)</f>
        <v>0</v>
      </c>
      <c r="U91" s="64">
        <f>ROUND(IF(AND($D91&lt;U$10,$E91&gt;U$12),$Q91,IF(AND($D91&gt;=U$10,$D91&lt;=U$12),$Q91*(U$13+1-DAY($D91))/U$13,IF(AND($E91&gt;=U$10,$E91&lt;=U$12),$Q91*DAY($E91)/U$13,0))),2)</f>
        <v>0</v>
      </c>
      <c r="V91" s="64">
        <f>ROUND(IF(AND($D91&lt;V$10,$E91&gt;V$12),$Q91,IF(AND($D91&gt;=V$10,$D91&lt;=V$12),$Q91*(V$13+1-DAY($D91))/V$13,IF(AND($E91&gt;=V$10,$E91&lt;=V$12),$Q91*DAY($E91)/V$13,0))),2)</f>
        <v>0</v>
      </c>
      <c r="W91" s="64">
        <f>ROUND(IF(AND($D91&lt;W$10,$E91&gt;W$12),$Q91,IF(AND($D91&gt;=W$10,$D91&lt;=W$12),$Q91*(W$13+1-DAY($D91))/W$13,IF(AND($E91&gt;=W$10,$E91&lt;=W$12),$Q91*DAY($E91)/W$13,0))),2)</f>
        <v>0</v>
      </c>
      <c r="X91" s="64">
        <f>ROUND(IF(AND($D91&lt;X$10,$E91&gt;X$12),$Q91,IF(AND($D91&gt;=X$10,$D91&lt;=X$12),$Q91*(X$13+1-DAY($D91))/X$13,IF(AND($E91&gt;=X$10,$E91&lt;=X$12),$Q91*DAY($E91)/X$13,0))),2)</f>
        <v>0</v>
      </c>
      <c r="Y91" s="64">
        <f>ROUND(IF(AND($D91&lt;Y$10,$E91&gt;Y$12),$Q91,IF(AND($D91&gt;=Y$10,$D91&lt;=Y$12),$Q91*(Y$13+1-DAY($D91))/Y$13,IF(AND($E91&gt;=Y$10,$E91&lt;=Y$12),$Q91*DAY($E91)/Y$13,0))),2)</f>
        <v>0</v>
      </c>
      <c r="Z91" s="64">
        <f>ROUND(IF(AND($D91&lt;Z$10,$E91&gt;Z$12),$Q91,IF(AND($D91&gt;=Z$10,$D91&lt;=Z$12),$Q91*(Z$13+1-DAY($D91))/Z$13,IF(AND($E91&gt;=Z$10,$E91&lt;=Z$12),$Q91*DAY($E91)/Z$13,0))),2)</f>
        <v>0</v>
      </c>
      <c r="AA91" s="64">
        <f>ROUND(IF(AND($D91&lt;AA$10,$E91&gt;AA$12),$Q91,IF(AND($D91&gt;=AA$10,$D91&lt;=AA$12),$Q91*(AA$13+1-DAY($D91))/AA$13,IF(AND($E91&gt;=AA$10,$E91&lt;=AA$12),$Q91*DAY($E91)/AA$13,0))),2)</f>
        <v>0</v>
      </c>
      <c r="AB91" s="64">
        <f>ROUND(IF(AND($D91&lt;AB$10,$E91&gt;AB$12),$Q91,IF(AND($D91&gt;=AB$10,$D91&lt;=AB$12),$Q91*(AB$13+1-DAY($D91))/AB$13,IF(AND($E91&gt;=AB$10,$E91&lt;=AB$12),$Q91*DAY($E91)/AB$13,0))),2)</f>
        <v>0</v>
      </c>
      <c r="AC91" s="64">
        <f>ROUND(IF(AND($D91&lt;AC$10,$E91&gt;AC$12),$Q91,IF(AND($D91&gt;=AC$10,$D91&lt;=AC$12),$Q91*(AC$13+1-DAY($D91))/AC$13,IF(AND($E91&gt;=AC$10,$E91&lt;=AC$12),$Q91*DAY($E91)/AC$13,0))),2)</f>
        <v>0</v>
      </c>
      <c r="AD91" s="64">
        <f>ROUND(IF(AND($D91&lt;AD$10,$E91&gt;AD$12),$Q91,IF(AND($D91&gt;=AD$10,$D91&lt;=AD$12),$Q91*(AD$13+1-DAY($D91))/AD$13,IF(AND($E91&gt;=AD$10,$E91&lt;=AD$12),$Q91*DAY($E91)/AD$13,0))),2)</f>
        <v>0</v>
      </c>
      <c r="AE91" s="64">
        <f>ROUND(IF(AND($D91&lt;AE$10,$E91&gt;AE$12),$Q91,IF(AND($D91&gt;=AE$10,$D91&lt;=AE$12),$Q91*(AE$13+1-DAY($D91))/AE$13,IF(AND($E91&gt;=AE$10,$E91&lt;=AE$12),$Q91*DAY($E91)/AE$13,0))),2)</f>
        <v>0</v>
      </c>
      <c r="AF91" s="64">
        <f>ROUND(IF(AND($D91&lt;AF$10,$E91&gt;AF$12),$Q91,IF(AND($D91&gt;=AF$10,$D91&lt;=AF$12),$Q91*(AF$13+1-DAY($D91))/AF$13,IF(AND($E91&gt;=AF$10,$E91&lt;=AF$12),$Q91*DAY($E91)/AF$13,0))),2)</f>
        <v>0</v>
      </c>
      <c r="AG91" s="64">
        <f>ROUND(IF(AND($D91&lt;AG$10,$E91&gt;AG$12),$Q91,IF(AND($D91&gt;=AG$10,$D91&lt;=AG$12),$Q91*(AG$13+1-DAY($D91))/AG$13,IF(AND($E91&gt;=AG$10,$E91&lt;=AG$12),$Q91*DAY($E91)/AG$13,0))),2)</f>
        <v>0</v>
      </c>
      <c r="AH91" s="64">
        <f>ROUND(IF(AND($D91&lt;AH$10,$E91&gt;AH$12),$Q91,IF(AND($D91&gt;=AH$10,$D91&lt;=AH$12),$Q91*(AH$13+1-DAY($D91))/AH$13,IF(AND($E91&gt;=AH$10,$E91&lt;=AH$12),$Q91*DAY($E91)/AH$13,0))),2)</f>
        <v>415.28</v>
      </c>
      <c r="AI91" s="64">
        <f>ROUND(IF(AND($D91&lt;AI$10,$E91&gt;AI$12),$Q91,IF(AND($D91&gt;=AI$10,$D91&lt;=AI$12),$Q91*(AI$13+1-DAY($D91))/AI$13,IF(AND($E91&gt;=AI$10,$E91&lt;=AI$12),$Q91*DAY($E91)/AI$13,0))),2)</f>
        <v>12458.33</v>
      </c>
      <c r="AJ91" s="64">
        <f>ROUND(IF(AND($D91&lt;AJ$10,$E91&gt;AJ$12),$Q91,IF(AND($D91&gt;=AJ$10,$D91&lt;=AJ$12),$Q91*(AJ$13+1-DAY($D91))/AJ$13,IF(AND($E91&gt;=AJ$10,$E91&lt;=AJ$12),$Q91*DAY($E91)/AJ$13,0))),2)</f>
        <v>12458.33</v>
      </c>
      <c r="AK91" s="64">
        <f>ROUND(IF(AND($D91&lt;AK$10,$E91&gt;AK$12),$Q91,IF(AND($D91&gt;=AK$10,$D91&lt;=AK$12),$Q91*(AK$13+1-DAY($D91))/AK$13,IF(AND($E91&gt;=AK$10,$E91&lt;=AK$12),$Q91*DAY($E91)/AK$13,0))),2)</f>
        <v>12458.33</v>
      </c>
      <c r="AL91" s="64">
        <f>ROUND(IF(AND($D91&lt;AL$10,$E91&gt;AL$12),$Q91,IF(AND($D91&gt;=AL$10,$D91&lt;=AL$12),$Q91*(AL$13+1-DAY($D91))/AL$13,IF(AND($E91&gt;=AL$10,$E91&lt;=AL$12),$Q91*DAY($E91)/AL$13,0))),2)</f>
        <v>12458.33</v>
      </c>
      <c r="AM91" s="64">
        <f>ROUND(IF(AND($D91&lt;AM$10,$E91&gt;AM$12),$Q91,IF(AND($D91&gt;=AM$10,$D91&lt;=AM$12),$Q91*(AM$13+1-DAY($D91))/AM$13,IF(AND($E91&gt;=AM$10,$E91&lt;=AM$12),$Q91*DAY($E91)/AM$13,0))),2)</f>
        <v>12458.33</v>
      </c>
      <c r="AN91" s="64">
        <f>ROUND(IF(AND($D91&lt;AN$10,$E91&gt;AN$12),$Q91,IF(AND($D91&gt;=AN$10,$D91&lt;=AN$12),$Q91*(AN$13+1-DAY($D91))/AN$13,IF(AND($E91&gt;=AN$10,$E91&lt;=AN$12),$Q91*DAY($E91)/AN$13,0))),2)</f>
        <v>12458.33</v>
      </c>
      <c r="AO91" s="64">
        <f>ROUND(IF(AND($D91&lt;AO$10,$E91&gt;AO$12),$Q91,IF(AND($D91&gt;=AO$10,$D91&lt;=AO$12),$Q91*(AO$13+1-DAY($D91))/AO$13,IF(AND($E91&gt;=AO$10,$E91&lt;=AO$12),$Q91*DAY($E91)/AO$13,0))),2)</f>
        <v>12458.33</v>
      </c>
      <c r="AP91" s="64">
        <f>ROUND(IF(AND($D91&lt;AP$10,$E91&gt;AP$12),$Q91,IF(AND($D91&gt;=AP$10,$D91&lt;=AP$12),$Q91*(AP$13+1-DAY($D91))/AP$13,IF(AND($E91&gt;=AP$10,$E91&lt;=AP$12),$Q91*DAY($E91)/AP$13,0))),2)</f>
        <v>12458.33</v>
      </c>
      <c r="AQ91" s="64">
        <f>ROUND(IF(AND($D91&lt;AQ$10,$E91&gt;AQ$12),$Q91,IF(AND($D91&gt;=AQ$10,$D91&lt;=AQ$12),$Q91*(AQ$13+1-DAY($D91))/AQ$13,IF(AND($E91&gt;=AQ$10,$E91&lt;=AQ$12),$Q91*DAY($E91)/AQ$13,0))),2)</f>
        <v>12458.33</v>
      </c>
      <c r="AR91" s="64">
        <f>ROUND(IF(AND($D91&lt;AR$10,$E91&gt;AR$12),$Q91,IF(AND($D91&gt;=AR$10,$D91&lt;=AR$12),$Q91*(AR$13+1-DAY($D91))/AR$13,IF(AND($E91&gt;=AR$10,$E91&lt;=AR$12),$Q91*DAY($E91)/AR$13,0))),2)</f>
        <v>12458.33</v>
      </c>
      <c r="AS91" s="64">
        <f>ROUND(IF(AND($D91&lt;AS$10,$E91&gt;AS$12),$Q91,IF(AND($D91&gt;=AS$10,$D91&lt;=AS$12),$Q91*(AS$13+1-DAY($D91))/AS$13,IF(AND($E91&gt;=AS$10,$E91&lt;=AS$12),$Q91*DAY($E91)/AS$13,0))),2)</f>
        <v>12458.33</v>
      </c>
      <c r="AT91" s="64">
        <f>ROUND(IF(AND($D91&lt;AT$10,$E91&gt;AT$12),$Q91,IF(AND($D91&gt;=AT$10,$D91&lt;=AT$12),$Q91*(AT$13+1-DAY($D91))/AT$13,IF(AND($E91&gt;=AT$10,$E91&lt;=AT$12),$Q91*DAY($E91)/AT$13,0))),2)</f>
        <v>12458.33</v>
      </c>
      <c r="AU91" s="64">
        <f>ROUND(IF(AND($D91&lt;AU$10,$E91&gt;AU$12),$Q91,IF(AND($D91&gt;=AU$10,$D91&lt;=AU$12),$Q91*(AU$13+1-DAY($D91))/AU$13,IF(AND($E91&gt;=AU$10,$E91&lt;=AU$12),$Q91*DAY($E91)/AU$13,0))),2)</f>
        <v>12458.33</v>
      </c>
      <c r="AV91" s="64">
        <f>ROUND(IF(AND($D91&lt;AV$10,$E91&gt;AV$12),$Q91,IF(AND($D91&gt;=AV$10,$D91&lt;=AV$12),$Q91*(AV$13+1-DAY($D91))/AV$13,IF(AND($E91&gt;=AV$10,$E91&lt;=AV$12),$Q91*DAY($E91)/AV$13,0))),2)</f>
        <v>12458.33</v>
      </c>
      <c r="AW91" s="64">
        <f>ROUND(IF(AND($D91&lt;AW$10,$E91&gt;AW$12),$Q91,IF(AND($D91&gt;=AW$10,$D91&lt;=AW$12),$Q91*(AW$13+1-DAY($D91))/AW$13,IF(AND($E91&gt;=AW$10,$E91&lt;=AW$12),$Q91*DAY($E91)/AW$13,0))),2)</f>
        <v>12458.33</v>
      </c>
      <c r="AX91" s="64">
        <f>ROUND(IF(AND($D91&lt;AX$10,$E91&gt;AX$12),$Q91,IF(AND($D91&gt;=AX$10,$D91&lt;=AX$12),$Q91*(AX$13+1-DAY($D91))/AX$13,IF(AND($E91&gt;=AX$10,$E91&lt;=AX$12),$Q91*DAY($E91)/AX$13,0))),2)</f>
        <v>12458.33</v>
      </c>
      <c r="AY91" s="64">
        <f>ROUND(IF(AND($D91&lt;AY$10,$E91&gt;AY$12),$Q91,IF(AND($D91&gt;=AY$10,$D91&lt;=AY$12),$Q91*(AY$13+1-DAY($D91))/AY$13,IF(AND($E91&gt;=AY$10,$E91&lt;=AY$12),$Q91*DAY($E91)/AY$13,0))),2)</f>
        <v>12458.33</v>
      </c>
      <c r="AZ91" s="64">
        <f>ROUND(IF(AND($D91&lt;AZ$10,$E91&gt;AZ$12),$Q91,IF(AND($D91&gt;=AZ$10,$D91&lt;=AZ$12),$Q91*(AZ$13+1-DAY($D91))/AZ$13,IF(AND($E91&gt;=AZ$10,$E91&lt;=AZ$12),$Q91*DAY($E91)/AZ$13,0))),2)</f>
        <v>12458.33</v>
      </c>
      <c r="BA91" s="64">
        <f>ROUND(IF(AND($D91&lt;BA$10,$E91&gt;BA$12),$Q91,IF(AND($D91&gt;=BA$10,$D91&lt;=BA$12),$Q91*(BA$13+1-DAY($D91))/BA$13,IF(AND($E91&gt;=BA$10,$E91&lt;=BA$12),$Q91*DAY($E91)/BA$13,0))),2)</f>
        <v>12458.33</v>
      </c>
      <c r="BB91" s="64">
        <f>ROUND(IF(AND($D91&lt;BB$10,$E91&gt;BB$12),$Q91,IF(AND($D91&gt;=BB$10,$D91&lt;=BB$12),$Q91*(BB$13+1-DAY($D91))/BB$13,IF(AND($E91&gt;=BB$10,$E91&lt;=BB$12),$Q91*DAY($E91)/BB$13,0))),2)</f>
        <v>12458.33</v>
      </c>
      <c r="BC91" s="108"/>
      <c r="BD91" s="64">
        <f t="shared" si="182"/>
        <v>0</v>
      </c>
      <c r="BE91" s="64">
        <f t="shared" si="182"/>
        <v>0</v>
      </c>
      <c r="BF91" s="64">
        <f t="shared" si="182"/>
        <v>0</v>
      </c>
      <c r="BG91" s="64">
        <f t="shared" si="182"/>
        <v>0</v>
      </c>
      <c r="BH91" s="64">
        <f t="shared" si="182"/>
        <v>0</v>
      </c>
      <c r="BI91" s="64">
        <f t="shared" si="182"/>
        <v>25331.940000000002</v>
      </c>
      <c r="BJ91" s="64">
        <f t="shared" si="182"/>
        <v>37374.99</v>
      </c>
      <c r="BK91" s="64">
        <f t="shared" si="182"/>
        <v>37374.99</v>
      </c>
      <c r="BL91" s="64">
        <f t="shared" si="182"/>
        <v>37374.99</v>
      </c>
      <c r="BM91" s="64">
        <f t="shared" si="182"/>
        <v>37374.99</v>
      </c>
      <c r="BN91" s="64">
        <f t="shared" si="182"/>
        <v>37374.99</v>
      </c>
      <c r="BO91" s="64">
        <f t="shared" si="182"/>
        <v>37374.99</v>
      </c>
      <c r="BP91" s="65"/>
      <c r="BQ91" s="79">
        <f t="shared" si="121"/>
        <v>0</v>
      </c>
      <c r="BR91" s="79">
        <f t="shared" si="122"/>
        <v>0</v>
      </c>
      <c r="BS91" s="79">
        <f t="shared" si="123"/>
        <v>0</v>
      </c>
      <c r="BT91" s="79">
        <f t="shared" si="124"/>
        <v>0</v>
      </c>
      <c r="BU91" s="79">
        <f t="shared" si="125"/>
        <v>0</v>
      </c>
      <c r="BV91" s="79">
        <f t="shared" si="126"/>
        <v>0</v>
      </c>
      <c r="BW91" s="79">
        <f t="shared" si="127"/>
        <v>0</v>
      </c>
      <c r="BX91" s="79">
        <f t="shared" si="128"/>
        <v>0</v>
      </c>
      <c r="BY91" s="79">
        <f t="shared" si="129"/>
        <v>0</v>
      </c>
      <c r="BZ91" s="79">
        <f t="shared" si="130"/>
        <v>0</v>
      </c>
      <c r="CA91" s="79">
        <f t="shared" si="131"/>
        <v>0</v>
      </c>
      <c r="CB91" s="79">
        <f t="shared" si="132"/>
        <v>0</v>
      </c>
      <c r="CC91" s="79">
        <f t="shared" si="133"/>
        <v>0</v>
      </c>
      <c r="CD91" s="79">
        <f t="shared" si="134"/>
        <v>0</v>
      </c>
      <c r="CE91" s="79">
        <f t="shared" si="135"/>
        <v>0</v>
      </c>
      <c r="CF91" s="79">
        <f t="shared" si="136"/>
        <v>3.3333520624353345E-2</v>
      </c>
      <c r="CG91" s="79">
        <f t="shared" si="137"/>
        <v>1</v>
      </c>
      <c r="CH91" s="79">
        <f t="shared" si="138"/>
        <v>1</v>
      </c>
      <c r="CI91" s="79">
        <f t="shared" si="139"/>
        <v>1</v>
      </c>
      <c r="CJ91" s="79">
        <f t="shared" si="140"/>
        <v>1</v>
      </c>
      <c r="CK91" s="79">
        <f t="shared" si="141"/>
        <v>1</v>
      </c>
      <c r="CL91" s="79">
        <f t="shared" si="142"/>
        <v>1</v>
      </c>
      <c r="CM91" s="79">
        <f t="shared" si="143"/>
        <v>1</v>
      </c>
      <c r="CN91" s="79">
        <f t="shared" si="144"/>
        <v>1</v>
      </c>
      <c r="CO91" s="79">
        <f t="shared" si="145"/>
        <v>1</v>
      </c>
      <c r="CP91" s="79">
        <f t="shared" si="146"/>
        <v>1</v>
      </c>
      <c r="CQ91" s="79">
        <f t="shared" si="147"/>
        <v>1</v>
      </c>
      <c r="CR91" s="79">
        <f t="shared" si="148"/>
        <v>1</v>
      </c>
      <c r="CS91" s="79">
        <f t="shared" si="149"/>
        <v>1</v>
      </c>
      <c r="CT91" s="79">
        <f t="shared" si="150"/>
        <v>1</v>
      </c>
      <c r="CU91" s="79">
        <f t="shared" si="151"/>
        <v>1</v>
      </c>
      <c r="CV91" s="79">
        <f t="shared" si="152"/>
        <v>1</v>
      </c>
      <c r="CW91" s="79">
        <f t="shared" si="153"/>
        <v>1</v>
      </c>
      <c r="CX91" s="79">
        <f t="shared" si="154"/>
        <v>1</v>
      </c>
      <c r="CY91" s="79">
        <f t="shared" si="155"/>
        <v>1</v>
      </c>
      <c r="CZ91" s="79">
        <f t="shared" si="156"/>
        <v>1</v>
      </c>
      <c r="DB91" s="83">
        <f t="shared" si="157"/>
        <v>0</v>
      </c>
      <c r="DC91" s="83">
        <f t="shared" si="158"/>
        <v>0</v>
      </c>
      <c r="DD91" s="83">
        <f t="shared" si="159"/>
        <v>0</v>
      </c>
      <c r="DE91" s="83">
        <f t="shared" si="160"/>
        <v>0</v>
      </c>
      <c r="DF91" s="83">
        <f t="shared" si="161"/>
        <v>0</v>
      </c>
      <c r="DG91" s="83">
        <f t="shared" si="162"/>
        <v>1</v>
      </c>
      <c r="DH91" s="83">
        <f t="shared" si="163"/>
        <v>1</v>
      </c>
      <c r="DI91" s="83">
        <f t="shared" si="164"/>
        <v>1</v>
      </c>
      <c r="DJ91" s="83">
        <f t="shared" si="165"/>
        <v>1</v>
      </c>
      <c r="DK91" s="83">
        <f t="shared" si="166"/>
        <v>1</v>
      </c>
      <c r="DL91" s="83">
        <f t="shared" si="167"/>
        <v>1</v>
      </c>
      <c r="DM91" s="83">
        <f t="shared" si="168"/>
        <v>1</v>
      </c>
      <c r="DO91" s="83">
        <f t="shared" si="181"/>
        <v>0</v>
      </c>
      <c r="DP91" s="83">
        <f t="shared" si="119"/>
        <v>0</v>
      </c>
      <c r="DQ91" s="83">
        <f t="shared" si="119"/>
        <v>0</v>
      </c>
      <c r="DR91" s="83">
        <f t="shared" si="119"/>
        <v>0</v>
      </c>
      <c r="DS91" s="83">
        <f t="shared" si="119"/>
        <v>0</v>
      </c>
      <c r="DT91" s="83">
        <f t="shared" si="119"/>
        <v>1</v>
      </c>
      <c r="DU91" s="83">
        <f t="shared" si="119"/>
        <v>1</v>
      </c>
      <c r="DV91" s="83">
        <f t="shared" si="119"/>
        <v>1</v>
      </c>
      <c r="DW91" s="83">
        <f t="shared" si="119"/>
        <v>1</v>
      </c>
      <c r="DX91" s="83">
        <f t="shared" si="119"/>
        <v>1</v>
      </c>
      <c r="DY91" s="83">
        <f t="shared" si="119"/>
        <v>1</v>
      </c>
      <c r="DZ91" s="83">
        <f t="shared" si="119"/>
        <v>1</v>
      </c>
      <c r="EB91" s="115"/>
      <c r="EC91" s="36">
        <f t="shared" si="169"/>
        <v>0</v>
      </c>
      <c r="ED91" s="36">
        <f t="shared" si="95"/>
        <v>0</v>
      </c>
      <c r="EE91" s="36">
        <f t="shared" si="96"/>
        <v>0</v>
      </c>
      <c r="EF91" s="36">
        <f t="shared" si="97"/>
        <v>0</v>
      </c>
      <c r="EG91" s="36">
        <f t="shared" si="98"/>
        <v>1</v>
      </c>
      <c r="EH91" s="36">
        <f t="shared" si="99"/>
        <v>0</v>
      </c>
      <c r="EI91" s="36">
        <f t="shared" si="100"/>
        <v>0</v>
      </c>
      <c r="EJ91" s="36">
        <f t="shared" si="101"/>
        <v>0</v>
      </c>
      <c r="EK91" s="36">
        <f t="shared" si="102"/>
        <v>0</v>
      </c>
      <c r="EL91" s="36">
        <f t="shared" si="103"/>
        <v>0</v>
      </c>
      <c r="EM91" s="36">
        <f t="shared" si="104"/>
        <v>0</v>
      </c>
      <c r="EO91" s="115"/>
      <c r="EP91" s="36">
        <f t="shared" si="170"/>
        <v>0</v>
      </c>
      <c r="EQ91" s="36">
        <f t="shared" si="171"/>
        <v>0</v>
      </c>
      <c r="ER91" s="36">
        <f t="shared" si="172"/>
        <v>0</v>
      </c>
      <c r="ES91" s="36">
        <f t="shared" si="173"/>
        <v>0</v>
      </c>
      <c r="ET91" s="36">
        <f t="shared" si="174"/>
        <v>0</v>
      </c>
      <c r="EU91" s="36">
        <f t="shared" si="175"/>
        <v>0</v>
      </c>
      <c r="EV91" s="36">
        <f t="shared" si="176"/>
        <v>0</v>
      </c>
      <c r="EW91" s="36">
        <f t="shared" si="177"/>
        <v>0</v>
      </c>
      <c r="EX91" s="36">
        <f t="shared" si="178"/>
        <v>0</v>
      </c>
      <c r="EY91" s="36">
        <f t="shared" si="179"/>
        <v>0</v>
      </c>
      <c r="EZ91" s="36">
        <f t="shared" si="180"/>
        <v>0</v>
      </c>
    </row>
    <row r="92" spans="1:156" s="36" customFormat="1" ht="16" x14ac:dyDescent="0.2">
      <c r="A92" s="50"/>
      <c r="B92" s="56" t="s">
        <v>17</v>
      </c>
      <c r="C92" s="49" t="s">
        <v>16</v>
      </c>
      <c r="D92" s="57">
        <v>46142</v>
      </c>
      <c r="E92" s="57">
        <v>51500</v>
      </c>
      <c r="F92" s="58">
        <v>100000</v>
      </c>
      <c r="G92" s="56" t="s">
        <v>103</v>
      </c>
      <c r="H92" s="59">
        <v>12234</v>
      </c>
      <c r="I92" s="59" t="s">
        <v>15</v>
      </c>
      <c r="J92" s="60">
        <v>0.2</v>
      </c>
      <c r="K92" s="60">
        <v>0.1</v>
      </c>
      <c r="L92" s="61"/>
      <c r="M92" s="62">
        <f t="shared" si="115"/>
        <v>1</v>
      </c>
      <c r="N92" s="63">
        <f t="shared" si="116"/>
        <v>8333.3333333333339</v>
      </c>
      <c r="O92" s="63">
        <f t="shared" si="117"/>
        <v>833.33333333333348</v>
      </c>
      <c r="P92" s="63">
        <f t="shared" si="118"/>
        <v>1666.666666666667</v>
      </c>
      <c r="Q92" s="63">
        <f t="shared" si="120"/>
        <v>10833.33</v>
      </c>
      <c r="R92" s="111"/>
      <c r="S92" s="64">
        <f>ROUND(IF(AND($D92&lt;S$10,$E92&gt;S$12),$Q92,IF(AND($D92&gt;=S$10,$D92&lt;=S$12),$Q92*(S$13+1-DAY($D92))/S$13,IF(AND($E92&gt;=S$10,$E92&lt;=S$12),$Q92*DAY($E92)/S$13,0))),2)</f>
        <v>0</v>
      </c>
      <c r="T92" s="64">
        <f>ROUND(IF(AND($D92&lt;T$10,$E92&gt;T$12),$Q92,IF(AND($D92&gt;=T$10,$D92&lt;=T$12),$Q92*(T$13+1-DAY($D92))/T$13,IF(AND($E92&gt;=T$10,$E92&lt;=T$12),$Q92*DAY($E92)/T$13,0))),2)</f>
        <v>0</v>
      </c>
      <c r="U92" s="64">
        <f>ROUND(IF(AND($D92&lt;U$10,$E92&gt;U$12),$Q92,IF(AND($D92&gt;=U$10,$D92&lt;=U$12),$Q92*(U$13+1-DAY($D92))/U$13,IF(AND($E92&gt;=U$10,$E92&lt;=U$12),$Q92*DAY($E92)/U$13,0))),2)</f>
        <v>0</v>
      </c>
      <c r="V92" s="64">
        <f>ROUND(IF(AND($D92&lt;V$10,$E92&gt;V$12),$Q92,IF(AND($D92&gt;=V$10,$D92&lt;=V$12),$Q92*(V$13+1-DAY($D92))/V$13,IF(AND($E92&gt;=V$10,$E92&lt;=V$12),$Q92*DAY($E92)/V$13,0))),2)</f>
        <v>0</v>
      </c>
      <c r="W92" s="64">
        <f>ROUND(IF(AND($D92&lt;W$10,$E92&gt;W$12),$Q92,IF(AND($D92&gt;=W$10,$D92&lt;=W$12),$Q92*(W$13+1-DAY($D92))/W$13,IF(AND($E92&gt;=W$10,$E92&lt;=W$12),$Q92*DAY($E92)/W$13,0))),2)</f>
        <v>0</v>
      </c>
      <c r="X92" s="64">
        <f>ROUND(IF(AND($D92&lt;X$10,$E92&gt;X$12),$Q92,IF(AND($D92&gt;=X$10,$D92&lt;=X$12),$Q92*(X$13+1-DAY($D92))/X$13,IF(AND($E92&gt;=X$10,$E92&lt;=X$12),$Q92*DAY($E92)/X$13,0))),2)</f>
        <v>0</v>
      </c>
      <c r="Y92" s="64">
        <f>ROUND(IF(AND($D92&lt;Y$10,$E92&gt;Y$12),$Q92,IF(AND($D92&gt;=Y$10,$D92&lt;=Y$12),$Q92*(Y$13+1-DAY($D92))/Y$13,IF(AND($E92&gt;=Y$10,$E92&lt;=Y$12),$Q92*DAY($E92)/Y$13,0))),2)</f>
        <v>0</v>
      </c>
      <c r="Z92" s="64">
        <f>ROUND(IF(AND($D92&lt;Z$10,$E92&gt;Z$12),$Q92,IF(AND($D92&gt;=Z$10,$D92&lt;=Z$12),$Q92*(Z$13+1-DAY($D92))/Z$13,IF(AND($E92&gt;=Z$10,$E92&lt;=Z$12),$Q92*DAY($E92)/Z$13,0))),2)</f>
        <v>0</v>
      </c>
      <c r="AA92" s="64">
        <f>ROUND(IF(AND($D92&lt;AA$10,$E92&gt;AA$12),$Q92,IF(AND($D92&gt;=AA$10,$D92&lt;=AA$12),$Q92*(AA$13+1-DAY($D92))/AA$13,IF(AND($E92&gt;=AA$10,$E92&lt;=AA$12),$Q92*DAY($E92)/AA$13,0))),2)</f>
        <v>0</v>
      </c>
      <c r="AB92" s="64">
        <f>ROUND(IF(AND($D92&lt;AB$10,$E92&gt;AB$12),$Q92,IF(AND($D92&gt;=AB$10,$D92&lt;=AB$12),$Q92*(AB$13+1-DAY($D92))/AB$13,IF(AND($E92&gt;=AB$10,$E92&lt;=AB$12),$Q92*DAY($E92)/AB$13,0))),2)</f>
        <v>0</v>
      </c>
      <c r="AC92" s="64">
        <f>ROUND(IF(AND($D92&lt;AC$10,$E92&gt;AC$12),$Q92,IF(AND($D92&gt;=AC$10,$D92&lt;=AC$12),$Q92*(AC$13+1-DAY($D92))/AC$13,IF(AND($E92&gt;=AC$10,$E92&lt;=AC$12),$Q92*DAY($E92)/AC$13,0))),2)</f>
        <v>0</v>
      </c>
      <c r="AD92" s="64">
        <f>ROUND(IF(AND($D92&lt;AD$10,$E92&gt;AD$12),$Q92,IF(AND($D92&gt;=AD$10,$D92&lt;=AD$12),$Q92*(AD$13+1-DAY($D92))/AD$13,IF(AND($E92&gt;=AD$10,$E92&lt;=AD$12),$Q92*DAY($E92)/AD$13,0))),2)</f>
        <v>0</v>
      </c>
      <c r="AE92" s="64">
        <f>ROUND(IF(AND($D92&lt;AE$10,$E92&gt;AE$12),$Q92,IF(AND($D92&gt;=AE$10,$D92&lt;=AE$12),$Q92*(AE$13+1-DAY($D92))/AE$13,IF(AND($E92&gt;=AE$10,$E92&lt;=AE$12),$Q92*DAY($E92)/AE$13,0))),2)</f>
        <v>0</v>
      </c>
      <c r="AF92" s="64">
        <f>ROUND(IF(AND($D92&lt;AF$10,$E92&gt;AF$12),$Q92,IF(AND($D92&gt;=AF$10,$D92&lt;=AF$12),$Q92*(AF$13+1-DAY($D92))/AF$13,IF(AND($E92&gt;=AF$10,$E92&lt;=AF$12),$Q92*DAY($E92)/AF$13,0))),2)</f>
        <v>0</v>
      </c>
      <c r="AG92" s="64">
        <f>ROUND(IF(AND($D92&lt;AG$10,$E92&gt;AG$12),$Q92,IF(AND($D92&gt;=AG$10,$D92&lt;=AG$12),$Q92*(AG$13+1-DAY($D92))/AG$13,IF(AND($E92&gt;=AG$10,$E92&lt;=AG$12),$Q92*DAY($E92)/AG$13,0))),2)</f>
        <v>0</v>
      </c>
      <c r="AH92" s="64">
        <f>ROUND(IF(AND($D92&lt;AH$10,$E92&gt;AH$12),$Q92,IF(AND($D92&gt;=AH$10,$D92&lt;=AH$12),$Q92*(AH$13+1-DAY($D92))/AH$13,IF(AND($E92&gt;=AH$10,$E92&lt;=AH$12),$Q92*DAY($E92)/AH$13,0))),2)</f>
        <v>361.11</v>
      </c>
      <c r="AI92" s="64">
        <f>ROUND(IF(AND($D92&lt;AI$10,$E92&gt;AI$12),$Q92,IF(AND($D92&gt;=AI$10,$D92&lt;=AI$12),$Q92*(AI$13+1-DAY($D92))/AI$13,IF(AND($E92&gt;=AI$10,$E92&lt;=AI$12),$Q92*DAY($E92)/AI$13,0))),2)</f>
        <v>10833.33</v>
      </c>
      <c r="AJ92" s="64">
        <f>ROUND(IF(AND($D92&lt;AJ$10,$E92&gt;AJ$12),$Q92,IF(AND($D92&gt;=AJ$10,$D92&lt;=AJ$12),$Q92*(AJ$13+1-DAY($D92))/AJ$13,IF(AND($E92&gt;=AJ$10,$E92&lt;=AJ$12),$Q92*DAY($E92)/AJ$13,0))),2)</f>
        <v>10833.33</v>
      </c>
      <c r="AK92" s="64">
        <f>ROUND(IF(AND($D92&lt;AK$10,$E92&gt;AK$12),$Q92,IF(AND($D92&gt;=AK$10,$D92&lt;=AK$12),$Q92*(AK$13+1-DAY($D92))/AK$13,IF(AND($E92&gt;=AK$10,$E92&lt;=AK$12),$Q92*DAY($E92)/AK$13,0))),2)</f>
        <v>10833.33</v>
      </c>
      <c r="AL92" s="64">
        <f>ROUND(IF(AND($D92&lt;AL$10,$E92&gt;AL$12),$Q92,IF(AND($D92&gt;=AL$10,$D92&lt;=AL$12),$Q92*(AL$13+1-DAY($D92))/AL$13,IF(AND($E92&gt;=AL$10,$E92&lt;=AL$12),$Q92*DAY($E92)/AL$13,0))),2)</f>
        <v>10833.33</v>
      </c>
      <c r="AM92" s="64">
        <f>ROUND(IF(AND($D92&lt;AM$10,$E92&gt;AM$12),$Q92,IF(AND($D92&gt;=AM$10,$D92&lt;=AM$12),$Q92*(AM$13+1-DAY($D92))/AM$13,IF(AND($E92&gt;=AM$10,$E92&lt;=AM$12),$Q92*DAY($E92)/AM$13,0))),2)</f>
        <v>10833.33</v>
      </c>
      <c r="AN92" s="64">
        <f>ROUND(IF(AND($D92&lt;AN$10,$E92&gt;AN$12),$Q92,IF(AND($D92&gt;=AN$10,$D92&lt;=AN$12),$Q92*(AN$13+1-DAY($D92))/AN$13,IF(AND($E92&gt;=AN$10,$E92&lt;=AN$12),$Q92*DAY($E92)/AN$13,0))),2)</f>
        <v>10833.33</v>
      </c>
      <c r="AO92" s="64">
        <f>ROUND(IF(AND($D92&lt;AO$10,$E92&gt;AO$12),$Q92,IF(AND($D92&gt;=AO$10,$D92&lt;=AO$12),$Q92*(AO$13+1-DAY($D92))/AO$13,IF(AND($E92&gt;=AO$10,$E92&lt;=AO$12),$Q92*DAY($E92)/AO$13,0))),2)</f>
        <v>10833.33</v>
      </c>
      <c r="AP92" s="64">
        <f>ROUND(IF(AND($D92&lt;AP$10,$E92&gt;AP$12),$Q92,IF(AND($D92&gt;=AP$10,$D92&lt;=AP$12),$Q92*(AP$13+1-DAY($D92))/AP$13,IF(AND($E92&gt;=AP$10,$E92&lt;=AP$12),$Q92*DAY($E92)/AP$13,0))),2)</f>
        <v>10833.33</v>
      </c>
      <c r="AQ92" s="64">
        <f>ROUND(IF(AND($D92&lt;AQ$10,$E92&gt;AQ$12),$Q92,IF(AND($D92&gt;=AQ$10,$D92&lt;=AQ$12),$Q92*(AQ$13+1-DAY($D92))/AQ$13,IF(AND($E92&gt;=AQ$10,$E92&lt;=AQ$12),$Q92*DAY($E92)/AQ$13,0))),2)</f>
        <v>10833.33</v>
      </c>
      <c r="AR92" s="64">
        <f>ROUND(IF(AND($D92&lt;AR$10,$E92&gt;AR$12),$Q92,IF(AND($D92&gt;=AR$10,$D92&lt;=AR$12),$Q92*(AR$13+1-DAY($D92))/AR$13,IF(AND($E92&gt;=AR$10,$E92&lt;=AR$12),$Q92*DAY($E92)/AR$13,0))),2)</f>
        <v>10833.33</v>
      </c>
      <c r="AS92" s="64">
        <f>ROUND(IF(AND($D92&lt;AS$10,$E92&gt;AS$12),$Q92,IF(AND($D92&gt;=AS$10,$D92&lt;=AS$12),$Q92*(AS$13+1-DAY($D92))/AS$13,IF(AND($E92&gt;=AS$10,$E92&lt;=AS$12),$Q92*DAY($E92)/AS$13,0))),2)</f>
        <v>10833.33</v>
      </c>
      <c r="AT92" s="64">
        <f>ROUND(IF(AND($D92&lt;AT$10,$E92&gt;AT$12),$Q92,IF(AND($D92&gt;=AT$10,$D92&lt;=AT$12),$Q92*(AT$13+1-DAY($D92))/AT$13,IF(AND($E92&gt;=AT$10,$E92&lt;=AT$12),$Q92*DAY($E92)/AT$13,0))),2)</f>
        <v>10833.33</v>
      </c>
      <c r="AU92" s="64">
        <f>ROUND(IF(AND($D92&lt;AU$10,$E92&gt;AU$12),$Q92,IF(AND($D92&gt;=AU$10,$D92&lt;=AU$12),$Q92*(AU$13+1-DAY($D92))/AU$13,IF(AND($E92&gt;=AU$10,$E92&lt;=AU$12),$Q92*DAY($E92)/AU$13,0))),2)</f>
        <v>10833.33</v>
      </c>
      <c r="AV92" s="64">
        <f>ROUND(IF(AND($D92&lt;AV$10,$E92&gt;AV$12),$Q92,IF(AND($D92&gt;=AV$10,$D92&lt;=AV$12),$Q92*(AV$13+1-DAY($D92))/AV$13,IF(AND($E92&gt;=AV$10,$E92&lt;=AV$12),$Q92*DAY($E92)/AV$13,0))),2)</f>
        <v>10833.33</v>
      </c>
      <c r="AW92" s="64">
        <f>ROUND(IF(AND($D92&lt;AW$10,$E92&gt;AW$12),$Q92,IF(AND($D92&gt;=AW$10,$D92&lt;=AW$12),$Q92*(AW$13+1-DAY($D92))/AW$13,IF(AND($E92&gt;=AW$10,$E92&lt;=AW$12),$Q92*DAY($E92)/AW$13,0))),2)</f>
        <v>10833.33</v>
      </c>
      <c r="AX92" s="64">
        <f>ROUND(IF(AND($D92&lt;AX$10,$E92&gt;AX$12),$Q92,IF(AND($D92&gt;=AX$10,$D92&lt;=AX$12),$Q92*(AX$13+1-DAY($D92))/AX$13,IF(AND($E92&gt;=AX$10,$E92&lt;=AX$12),$Q92*DAY($E92)/AX$13,0))),2)</f>
        <v>10833.33</v>
      </c>
      <c r="AY92" s="64">
        <f>ROUND(IF(AND($D92&lt;AY$10,$E92&gt;AY$12),$Q92,IF(AND($D92&gt;=AY$10,$D92&lt;=AY$12),$Q92*(AY$13+1-DAY($D92))/AY$13,IF(AND($E92&gt;=AY$10,$E92&lt;=AY$12),$Q92*DAY($E92)/AY$13,0))),2)</f>
        <v>10833.33</v>
      </c>
      <c r="AZ92" s="64">
        <f>ROUND(IF(AND($D92&lt;AZ$10,$E92&gt;AZ$12),$Q92,IF(AND($D92&gt;=AZ$10,$D92&lt;=AZ$12),$Q92*(AZ$13+1-DAY($D92))/AZ$13,IF(AND($E92&gt;=AZ$10,$E92&lt;=AZ$12),$Q92*DAY($E92)/AZ$13,0))),2)</f>
        <v>10833.33</v>
      </c>
      <c r="BA92" s="64">
        <f>ROUND(IF(AND($D92&lt;BA$10,$E92&gt;BA$12),$Q92,IF(AND($D92&gt;=BA$10,$D92&lt;=BA$12),$Q92*(BA$13+1-DAY($D92))/BA$13,IF(AND($E92&gt;=BA$10,$E92&lt;=BA$12),$Q92*DAY($E92)/BA$13,0))),2)</f>
        <v>10833.33</v>
      </c>
      <c r="BB92" s="64">
        <f>ROUND(IF(AND($D92&lt;BB$10,$E92&gt;BB$12),$Q92,IF(AND($D92&gt;=BB$10,$D92&lt;=BB$12),$Q92*(BB$13+1-DAY($D92))/BB$13,IF(AND($E92&gt;=BB$10,$E92&lt;=BB$12),$Q92*DAY($E92)/BB$13,0))),2)</f>
        <v>10833.33</v>
      </c>
      <c r="BC92" s="108"/>
      <c r="BD92" s="64">
        <f t="shared" si="182"/>
        <v>0</v>
      </c>
      <c r="BE92" s="64">
        <f t="shared" si="182"/>
        <v>0</v>
      </c>
      <c r="BF92" s="64">
        <f t="shared" si="182"/>
        <v>0</v>
      </c>
      <c r="BG92" s="64">
        <f t="shared" si="182"/>
        <v>0</v>
      </c>
      <c r="BH92" s="64">
        <f t="shared" si="182"/>
        <v>0</v>
      </c>
      <c r="BI92" s="64">
        <f t="shared" si="182"/>
        <v>22027.77</v>
      </c>
      <c r="BJ92" s="64">
        <f t="shared" si="182"/>
        <v>32499.989999999998</v>
      </c>
      <c r="BK92" s="64">
        <f t="shared" si="182"/>
        <v>32499.989999999998</v>
      </c>
      <c r="BL92" s="64">
        <f t="shared" si="182"/>
        <v>32499.989999999998</v>
      </c>
      <c r="BM92" s="64">
        <f t="shared" si="182"/>
        <v>32499.989999999998</v>
      </c>
      <c r="BN92" s="64">
        <f t="shared" si="182"/>
        <v>32499.989999999998</v>
      </c>
      <c r="BO92" s="64">
        <f t="shared" si="182"/>
        <v>32499.989999999998</v>
      </c>
      <c r="BP92" s="65"/>
      <c r="BQ92" s="79">
        <f t="shared" si="121"/>
        <v>0</v>
      </c>
      <c r="BR92" s="79">
        <f t="shared" si="122"/>
        <v>0</v>
      </c>
      <c r="BS92" s="79">
        <f t="shared" si="123"/>
        <v>0</v>
      </c>
      <c r="BT92" s="79">
        <f t="shared" si="124"/>
        <v>0</v>
      </c>
      <c r="BU92" s="79">
        <f t="shared" si="125"/>
        <v>0</v>
      </c>
      <c r="BV92" s="79">
        <f t="shared" si="126"/>
        <v>0</v>
      </c>
      <c r="BW92" s="79">
        <f t="shared" si="127"/>
        <v>0</v>
      </c>
      <c r="BX92" s="79">
        <f t="shared" si="128"/>
        <v>0</v>
      </c>
      <c r="BY92" s="79">
        <f t="shared" si="129"/>
        <v>0</v>
      </c>
      <c r="BZ92" s="79">
        <f t="shared" si="130"/>
        <v>0</v>
      </c>
      <c r="CA92" s="79">
        <f t="shared" si="131"/>
        <v>0</v>
      </c>
      <c r="CB92" s="79">
        <f t="shared" si="132"/>
        <v>0</v>
      </c>
      <c r="CC92" s="79">
        <f t="shared" si="133"/>
        <v>0</v>
      </c>
      <c r="CD92" s="79">
        <f t="shared" si="134"/>
        <v>0</v>
      </c>
      <c r="CE92" s="79">
        <f t="shared" si="135"/>
        <v>0</v>
      </c>
      <c r="CF92" s="79">
        <f t="shared" si="136"/>
        <v>3.3333241025612623E-2</v>
      </c>
      <c r="CG92" s="79">
        <f t="shared" si="137"/>
        <v>1</v>
      </c>
      <c r="CH92" s="79">
        <f t="shared" si="138"/>
        <v>1</v>
      </c>
      <c r="CI92" s="79">
        <f t="shared" si="139"/>
        <v>1</v>
      </c>
      <c r="CJ92" s="79">
        <f t="shared" si="140"/>
        <v>1</v>
      </c>
      <c r="CK92" s="79">
        <f t="shared" si="141"/>
        <v>1</v>
      </c>
      <c r="CL92" s="79">
        <f t="shared" si="142"/>
        <v>1</v>
      </c>
      <c r="CM92" s="79">
        <f t="shared" si="143"/>
        <v>1</v>
      </c>
      <c r="CN92" s="79">
        <f t="shared" si="144"/>
        <v>1</v>
      </c>
      <c r="CO92" s="79">
        <f t="shared" si="145"/>
        <v>1</v>
      </c>
      <c r="CP92" s="79">
        <f t="shared" si="146"/>
        <v>1</v>
      </c>
      <c r="CQ92" s="79">
        <f t="shared" si="147"/>
        <v>1</v>
      </c>
      <c r="CR92" s="79">
        <f t="shared" si="148"/>
        <v>1</v>
      </c>
      <c r="CS92" s="79">
        <f t="shared" si="149"/>
        <v>1</v>
      </c>
      <c r="CT92" s="79">
        <f t="shared" si="150"/>
        <v>1</v>
      </c>
      <c r="CU92" s="79">
        <f t="shared" si="151"/>
        <v>1</v>
      </c>
      <c r="CV92" s="79">
        <f t="shared" si="152"/>
        <v>1</v>
      </c>
      <c r="CW92" s="79">
        <f t="shared" si="153"/>
        <v>1</v>
      </c>
      <c r="CX92" s="79">
        <f t="shared" si="154"/>
        <v>1</v>
      </c>
      <c r="CY92" s="79">
        <f t="shared" si="155"/>
        <v>1</v>
      </c>
      <c r="CZ92" s="79">
        <f t="shared" si="156"/>
        <v>1</v>
      </c>
      <c r="DB92" s="83">
        <f t="shared" si="157"/>
        <v>0</v>
      </c>
      <c r="DC92" s="83">
        <f t="shared" si="158"/>
        <v>0</v>
      </c>
      <c r="DD92" s="83">
        <f t="shared" si="159"/>
        <v>0</v>
      </c>
      <c r="DE92" s="83">
        <f t="shared" si="160"/>
        <v>0</v>
      </c>
      <c r="DF92" s="83">
        <f t="shared" si="161"/>
        <v>0</v>
      </c>
      <c r="DG92" s="83">
        <f t="shared" si="162"/>
        <v>1</v>
      </c>
      <c r="DH92" s="83">
        <f t="shared" si="163"/>
        <v>1</v>
      </c>
      <c r="DI92" s="83">
        <f t="shared" si="164"/>
        <v>1</v>
      </c>
      <c r="DJ92" s="83">
        <f t="shared" si="165"/>
        <v>1</v>
      </c>
      <c r="DK92" s="83">
        <f t="shared" si="166"/>
        <v>1</v>
      </c>
      <c r="DL92" s="83">
        <f t="shared" si="167"/>
        <v>1</v>
      </c>
      <c r="DM92" s="83">
        <f t="shared" si="168"/>
        <v>1</v>
      </c>
      <c r="DO92" s="83">
        <f t="shared" si="181"/>
        <v>0</v>
      </c>
      <c r="DP92" s="83">
        <f t="shared" si="119"/>
        <v>0</v>
      </c>
      <c r="DQ92" s="83">
        <f t="shared" si="119"/>
        <v>0</v>
      </c>
      <c r="DR92" s="83">
        <f t="shared" si="119"/>
        <v>0</v>
      </c>
      <c r="DS92" s="83">
        <f t="shared" si="119"/>
        <v>0</v>
      </c>
      <c r="DT92" s="83">
        <f t="shared" si="119"/>
        <v>1</v>
      </c>
      <c r="DU92" s="83">
        <f t="shared" si="119"/>
        <v>1</v>
      </c>
      <c r="DV92" s="83">
        <f t="shared" si="119"/>
        <v>1</v>
      </c>
      <c r="DW92" s="83">
        <f t="shared" si="119"/>
        <v>1</v>
      </c>
      <c r="DX92" s="83">
        <f t="shared" si="119"/>
        <v>1</v>
      </c>
      <c r="DY92" s="83">
        <f t="shared" si="119"/>
        <v>1</v>
      </c>
      <c r="DZ92" s="83">
        <f t="shared" si="119"/>
        <v>1</v>
      </c>
      <c r="EB92" s="115"/>
      <c r="EC92" s="36">
        <f t="shared" si="169"/>
        <v>0</v>
      </c>
      <c r="ED92" s="36">
        <f t="shared" si="95"/>
        <v>0</v>
      </c>
      <c r="EE92" s="36">
        <f t="shared" si="96"/>
        <v>0</v>
      </c>
      <c r="EF92" s="36">
        <f t="shared" si="97"/>
        <v>0</v>
      </c>
      <c r="EG92" s="36">
        <f t="shared" si="98"/>
        <v>1</v>
      </c>
      <c r="EH92" s="36">
        <f t="shared" si="99"/>
        <v>0</v>
      </c>
      <c r="EI92" s="36">
        <f t="shared" si="100"/>
        <v>0</v>
      </c>
      <c r="EJ92" s="36">
        <f t="shared" si="101"/>
        <v>0</v>
      </c>
      <c r="EK92" s="36">
        <f t="shared" si="102"/>
        <v>0</v>
      </c>
      <c r="EL92" s="36">
        <f t="shared" si="103"/>
        <v>0</v>
      </c>
      <c r="EM92" s="36">
        <f t="shared" si="104"/>
        <v>0</v>
      </c>
      <c r="EO92" s="115"/>
      <c r="EP92" s="36">
        <f t="shared" si="170"/>
        <v>0</v>
      </c>
      <c r="EQ92" s="36">
        <f t="shared" si="171"/>
        <v>0</v>
      </c>
      <c r="ER92" s="36">
        <f t="shared" si="172"/>
        <v>0</v>
      </c>
      <c r="ES92" s="36">
        <f t="shared" si="173"/>
        <v>0</v>
      </c>
      <c r="ET92" s="36">
        <f t="shared" si="174"/>
        <v>0</v>
      </c>
      <c r="EU92" s="36">
        <f t="shared" si="175"/>
        <v>0</v>
      </c>
      <c r="EV92" s="36">
        <f t="shared" si="176"/>
        <v>0</v>
      </c>
      <c r="EW92" s="36">
        <f t="shared" si="177"/>
        <v>0</v>
      </c>
      <c r="EX92" s="36">
        <f t="shared" si="178"/>
        <v>0</v>
      </c>
      <c r="EY92" s="36">
        <f t="shared" si="179"/>
        <v>0</v>
      </c>
      <c r="EZ92" s="36">
        <f t="shared" si="180"/>
        <v>0</v>
      </c>
    </row>
    <row r="93" spans="1:156" s="36" customFormat="1" ht="16" x14ac:dyDescent="0.2">
      <c r="A93" s="50"/>
      <c r="B93" s="56" t="s">
        <v>17</v>
      </c>
      <c r="C93" s="49" t="s">
        <v>14</v>
      </c>
      <c r="D93" s="57">
        <v>46142</v>
      </c>
      <c r="E93" s="57">
        <v>51500</v>
      </c>
      <c r="F93" s="58">
        <v>75000</v>
      </c>
      <c r="G93" s="56" t="s">
        <v>85</v>
      </c>
      <c r="H93" s="59">
        <v>15063</v>
      </c>
      <c r="I93" s="59" t="s">
        <v>15</v>
      </c>
      <c r="J93" s="60">
        <v>0.2</v>
      </c>
      <c r="K93" s="60">
        <v>0.1</v>
      </c>
      <c r="L93" s="61"/>
      <c r="M93" s="62">
        <f t="shared" si="115"/>
        <v>1</v>
      </c>
      <c r="N93" s="63">
        <f t="shared" si="116"/>
        <v>6250</v>
      </c>
      <c r="O93" s="63">
        <f t="shared" si="117"/>
        <v>625</v>
      </c>
      <c r="P93" s="63">
        <f t="shared" si="118"/>
        <v>1250</v>
      </c>
      <c r="Q93" s="63">
        <f t="shared" si="120"/>
        <v>8125</v>
      </c>
      <c r="R93" s="111"/>
      <c r="S93" s="64">
        <f>ROUND(IF(AND($D93&lt;S$10,$E93&gt;S$12),$Q93,IF(AND($D93&gt;=S$10,$D93&lt;=S$12),$Q93*(S$13+1-DAY($D93))/S$13,IF(AND($E93&gt;=S$10,$E93&lt;=S$12),$Q93*DAY($E93)/S$13,0))),2)</f>
        <v>0</v>
      </c>
      <c r="T93" s="64">
        <f>ROUND(IF(AND($D93&lt;T$10,$E93&gt;T$12),$Q93,IF(AND($D93&gt;=T$10,$D93&lt;=T$12),$Q93*(T$13+1-DAY($D93))/T$13,IF(AND($E93&gt;=T$10,$E93&lt;=T$12),$Q93*DAY($E93)/T$13,0))),2)</f>
        <v>0</v>
      </c>
      <c r="U93" s="64">
        <f>ROUND(IF(AND($D93&lt;U$10,$E93&gt;U$12),$Q93,IF(AND($D93&gt;=U$10,$D93&lt;=U$12),$Q93*(U$13+1-DAY($D93))/U$13,IF(AND($E93&gt;=U$10,$E93&lt;=U$12),$Q93*DAY($E93)/U$13,0))),2)</f>
        <v>0</v>
      </c>
      <c r="V93" s="64">
        <f>ROUND(IF(AND($D93&lt;V$10,$E93&gt;V$12),$Q93,IF(AND($D93&gt;=V$10,$D93&lt;=V$12),$Q93*(V$13+1-DAY($D93))/V$13,IF(AND($E93&gt;=V$10,$E93&lt;=V$12),$Q93*DAY($E93)/V$13,0))),2)</f>
        <v>0</v>
      </c>
      <c r="W93" s="64">
        <f>ROUND(IF(AND($D93&lt;W$10,$E93&gt;W$12),$Q93,IF(AND($D93&gt;=W$10,$D93&lt;=W$12),$Q93*(W$13+1-DAY($D93))/W$13,IF(AND($E93&gt;=W$10,$E93&lt;=W$12),$Q93*DAY($E93)/W$13,0))),2)</f>
        <v>0</v>
      </c>
      <c r="X93" s="64">
        <f>ROUND(IF(AND($D93&lt;X$10,$E93&gt;X$12),$Q93,IF(AND($D93&gt;=X$10,$D93&lt;=X$12),$Q93*(X$13+1-DAY($D93))/X$13,IF(AND($E93&gt;=X$10,$E93&lt;=X$12),$Q93*DAY($E93)/X$13,0))),2)</f>
        <v>0</v>
      </c>
      <c r="Y93" s="64">
        <f>ROUND(IF(AND($D93&lt;Y$10,$E93&gt;Y$12),$Q93,IF(AND($D93&gt;=Y$10,$D93&lt;=Y$12),$Q93*(Y$13+1-DAY($D93))/Y$13,IF(AND($E93&gt;=Y$10,$E93&lt;=Y$12),$Q93*DAY($E93)/Y$13,0))),2)</f>
        <v>0</v>
      </c>
      <c r="Z93" s="64">
        <f>ROUND(IF(AND($D93&lt;Z$10,$E93&gt;Z$12),$Q93,IF(AND($D93&gt;=Z$10,$D93&lt;=Z$12),$Q93*(Z$13+1-DAY($D93))/Z$13,IF(AND($E93&gt;=Z$10,$E93&lt;=Z$12),$Q93*DAY($E93)/Z$13,0))),2)</f>
        <v>0</v>
      </c>
      <c r="AA93" s="64">
        <f>ROUND(IF(AND($D93&lt;AA$10,$E93&gt;AA$12),$Q93,IF(AND($D93&gt;=AA$10,$D93&lt;=AA$12),$Q93*(AA$13+1-DAY($D93))/AA$13,IF(AND($E93&gt;=AA$10,$E93&lt;=AA$12),$Q93*DAY($E93)/AA$13,0))),2)</f>
        <v>0</v>
      </c>
      <c r="AB93" s="64">
        <f>ROUND(IF(AND($D93&lt;AB$10,$E93&gt;AB$12),$Q93,IF(AND($D93&gt;=AB$10,$D93&lt;=AB$12),$Q93*(AB$13+1-DAY($D93))/AB$13,IF(AND($E93&gt;=AB$10,$E93&lt;=AB$12),$Q93*DAY($E93)/AB$13,0))),2)</f>
        <v>0</v>
      </c>
      <c r="AC93" s="64">
        <f>ROUND(IF(AND($D93&lt;AC$10,$E93&gt;AC$12),$Q93,IF(AND($D93&gt;=AC$10,$D93&lt;=AC$12),$Q93*(AC$13+1-DAY($D93))/AC$13,IF(AND($E93&gt;=AC$10,$E93&lt;=AC$12),$Q93*DAY($E93)/AC$13,0))),2)</f>
        <v>0</v>
      </c>
      <c r="AD93" s="64">
        <f>ROUND(IF(AND($D93&lt;AD$10,$E93&gt;AD$12),$Q93,IF(AND($D93&gt;=AD$10,$D93&lt;=AD$12),$Q93*(AD$13+1-DAY($D93))/AD$13,IF(AND($E93&gt;=AD$10,$E93&lt;=AD$12),$Q93*DAY($E93)/AD$13,0))),2)</f>
        <v>0</v>
      </c>
      <c r="AE93" s="64">
        <f>ROUND(IF(AND($D93&lt;AE$10,$E93&gt;AE$12),$Q93,IF(AND($D93&gt;=AE$10,$D93&lt;=AE$12),$Q93*(AE$13+1-DAY($D93))/AE$13,IF(AND($E93&gt;=AE$10,$E93&lt;=AE$12),$Q93*DAY($E93)/AE$13,0))),2)</f>
        <v>0</v>
      </c>
      <c r="AF93" s="64">
        <f>ROUND(IF(AND($D93&lt;AF$10,$E93&gt;AF$12),$Q93,IF(AND($D93&gt;=AF$10,$D93&lt;=AF$12),$Q93*(AF$13+1-DAY($D93))/AF$13,IF(AND($E93&gt;=AF$10,$E93&lt;=AF$12),$Q93*DAY($E93)/AF$13,0))),2)</f>
        <v>0</v>
      </c>
      <c r="AG93" s="64">
        <f>ROUND(IF(AND($D93&lt;AG$10,$E93&gt;AG$12),$Q93,IF(AND($D93&gt;=AG$10,$D93&lt;=AG$12),$Q93*(AG$13+1-DAY($D93))/AG$13,IF(AND($E93&gt;=AG$10,$E93&lt;=AG$12),$Q93*DAY($E93)/AG$13,0))),2)</f>
        <v>0</v>
      </c>
      <c r="AH93" s="64">
        <f>ROUND(IF(AND($D93&lt;AH$10,$E93&gt;AH$12),$Q93,IF(AND($D93&gt;=AH$10,$D93&lt;=AH$12),$Q93*(AH$13+1-DAY($D93))/AH$13,IF(AND($E93&gt;=AH$10,$E93&lt;=AH$12),$Q93*DAY($E93)/AH$13,0))),2)</f>
        <v>270.83</v>
      </c>
      <c r="AI93" s="64">
        <f>ROUND(IF(AND($D93&lt;AI$10,$E93&gt;AI$12),$Q93,IF(AND($D93&gt;=AI$10,$D93&lt;=AI$12),$Q93*(AI$13+1-DAY($D93))/AI$13,IF(AND($E93&gt;=AI$10,$E93&lt;=AI$12),$Q93*DAY($E93)/AI$13,0))),2)</f>
        <v>8125</v>
      </c>
      <c r="AJ93" s="64">
        <f>ROUND(IF(AND($D93&lt;AJ$10,$E93&gt;AJ$12),$Q93,IF(AND($D93&gt;=AJ$10,$D93&lt;=AJ$12),$Q93*(AJ$13+1-DAY($D93))/AJ$13,IF(AND($E93&gt;=AJ$10,$E93&lt;=AJ$12),$Q93*DAY($E93)/AJ$13,0))),2)</f>
        <v>8125</v>
      </c>
      <c r="AK93" s="64">
        <f>ROUND(IF(AND($D93&lt;AK$10,$E93&gt;AK$12),$Q93,IF(AND($D93&gt;=AK$10,$D93&lt;=AK$12),$Q93*(AK$13+1-DAY($D93))/AK$13,IF(AND($E93&gt;=AK$10,$E93&lt;=AK$12),$Q93*DAY($E93)/AK$13,0))),2)</f>
        <v>8125</v>
      </c>
      <c r="AL93" s="64">
        <f>ROUND(IF(AND($D93&lt;AL$10,$E93&gt;AL$12),$Q93,IF(AND($D93&gt;=AL$10,$D93&lt;=AL$12),$Q93*(AL$13+1-DAY($D93))/AL$13,IF(AND($E93&gt;=AL$10,$E93&lt;=AL$12),$Q93*DAY($E93)/AL$13,0))),2)</f>
        <v>8125</v>
      </c>
      <c r="AM93" s="64">
        <f>ROUND(IF(AND($D93&lt;AM$10,$E93&gt;AM$12),$Q93,IF(AND($D93&gt;=AM$10,$D93&lt;=AM$12),$Q93*(AM$13+1-DAY($D93))/AM$13,IF(AND($E93&gt;=AM$10,$E93&lt;=AM$12),$Q93*DAY($E93)/AM$13,0))),2)</f>
        <v>8125</v>
      </c>
      <c r="AN93" s="64">
        <f>ROUND(IF(AND($D93&lt;AN$10,$E93&gt;AN$12),$Q93,IF(AND($D93&gt;=AN$10,$D93&lt;=AN$12),$Q93*(AN$13+1-DAY($D93))/AN$13,IF(AND($E93&gt;=AN$10,$E93&lt;=AN$12),$Q93*DAY($E93)/AN$13,0))),2)</f>
        <v>8125</v>
      </c>
      <c r="AO93" s="64">
        <f>ROUND(IF(AND($D93&lt;AO$10,$E93&gt;AO$12),$Q93,IF(AND($D93&gt;=AO$10,$D93&lt;=AO$12),$Q93*(AO$13+1-DAY($D93))/AO$13,IF(AND($E93&gt;=AO$10,$E93&lt;=AO$12),$Q93*DAY($E93)/AO$13,0))),2)</f>
        <v>8125</v>
      </c>
      <c r="AP93" s="64">
        <f>ROUND(IF(AND($D93&lt;AP$10,$E93&gt;AP$12),$Q93,IF(AND($D93&gt;=AP$10,$D93&lt;=AP$12),$Q93*(AP$13+1-DAY($D93))/AP$13,IF(AND($E93&gt;=AP$10,$E93&lt;=AP$12),$Q93*DAY($E93)/AP$13,0))),2)</f>
        <v>8125</v>
      </c>
      <c r="AQ93" s="64">
        <f>ROUND(IF(AND($D93&lt;AQ$10,$E93&gt;AQ$12),$Q93,IF(AND($D93&gt;=AQ$10,$D93&lt;=AQ$12),$Q93*(AQ$13+1-DAY($D93))/AQ$13,IF(AND($E93&gt;=AQ$10,$E93&lt;=AQ$12),$Q93*DAY($E93)/AQ$13,0))),2)</f>
        <v>8125</v>
      </c>
      <c r="AR93" s="64">
        <f>ROUND(IF(AND($D93&lt;AR$10,$E93&gt;AR$12),$Q93,IF(AND($D93&gt;=AR$10,$D93&lt;=AR$12),$Q93*(AR$13+1-DAY($D93))/AR$13,IF(AND($E93&gt;=AR$10,$E93&lt;=AR$12),$Q93*DAY($E93)/AR$13,0))),2)</f>
        <v>8125</v>
      </c>
      <c r="AS93" s="64">
        <f>ROUND(IF(AND($D93&lt;AS$10,$E93&gt;AS$12),$Q93,IF(AND($D93&gt;=AS$10,$D93&lt;=AS$12),$Q93*(AS$13+1-DAY($D93))/AS$13,IF(AND($E93&gt;=AS$10,$E93&lt;=AS$12),$Q93*DAY($E93)/AS$13,0))),2)</f>
        <v>8125</v>
      </c>
      <c r="AT93" s="64">
        <f>ROUND(IF(AND($D93&lt;AT$10,$E93&gt;AT$12),$Q93,IF(AND($D93&gt;=AT$10,$D93&lt;=AT$12),$Q93*(AT$13+1-DAY($D93))/AT$13,IF(AND($E93&gt;=AT$10,$E93&lt;=AT$12),$Q93*DAY($E93)/AT$13,0))),2)</f>
        <v>8125</v>
      </c>
      <c r="AU93" s="64">
        <f>ROUND(IF(AND($D93&lt;AU$10,$E93&gt;AU$12),$Q93,IF(AND($D93&gt;=AU$10,$D93&lt;=AU$12),$Q93*(AU$13+1-DAY($D93))/AU$13,IF(AND($E93&gt;=AU$10,$E93&lt;=AU$12),$Q93*DAY($E93)/AU$13,0))),2)</f>
        <v>8125</v>
      </c>
      <c r="AV93" s="64">
        <f>ROUND(IF(AND($D93&lt;AV$10,$E93&gt;AV$12),$Q93,IF(AND($D93&gt;=AV$10,$D93&lt;=AV$12),$Q93*(AV$13+1-DAY($D93))/AV$13,IF(AND($E93&gt;=AV$10,$E93&lt;=AV$12),$Q93*DAY($E93)/AV$13,0))),2)</f>
        <v>8125</v>
      </c>
      <c r="AW93" s="64">
        <f>ROUND(IF(AND($D93&lt;AW$10,$E93&gt;AW$12),$Q93,IF(AND($D93&gt;=AW$10,$D93&lt;=AW$12),$Q93*(AW$13+1-DAY($D93))/AW$13,IF(AND($E93&gt;=AW$10,$E93&lt;=AW$12),$Q93*DAY($E93)/AW$13,0))),2)</f>
        <v>8125</v>
      </c>
      <c r="AX93" s="64">
        <f>ROUND(IF(AND($D93&lt;AX$10,$E93&gt;AX$12),$Q93,IF(AND($D93&gt;=AX$10,$D93&lt;=AX$12),$Q93*(AX$13+1-DAY($D93))/AX$13,IF(AND($E93&gt;=AX$10,$E93&lt;=AX$12),$Q93*DAY($E93)/AX$13,0))),2)</f>
        <v>8125</v>
      </c>
      <c r="AY93" s="64">
        <f>ROUND(IF(AND($D93&lt;AY$10,$E93&gt;AY$12),$Q93,IF(AND($D93&gt;=AY$10,$D93&lt;=AY$12),$Q93*(AY$13+1-DAY($D93))/AY$13,IF(AND($E93&gt;=AY$10,$E93&lt;=AY$12),$Q93*DAY($E93)/AY$13,0))),2)</f>
        <v>8125</v>
      </c>
      <c r="AZ93" s="64">
        <f>ROUND(IF(AND($D93&lt;AZ$10,$E93&gt;AZ$12),$Q93,IF(AND($D93&gt;=AZ$10,$D93&lt;=AZ$12),$Q93*(AZ$13+1-DAY($D93))/AZ$13,IF(AND($E93&gt;=AZ$10,$E93&lt;=AZ$12),$Q93*DAY($E93)/AZ$13,0))),2)</f>
        <v>8125</v>
      </c>
      <c r="BA93" s="64">
        <f>ROUND(IF(AND($D93&lt;BA$10,$E93&gt;BA$12),$Q93,IF(AND($D93&gt;=BA$10,$D93&lt;=BA$12),$Q93*(BA$13+1-DAY($D93))/BA$13,IF(AND($E93&gt;=BA$10,$E93&lt;=BA$12),$Q93*DAY($E93)/BA$13,0))),2)</f>
        <v>8125</v>
      </c>
      <c r="BB93" s="64">
        <f>ROUND(IF(AND($D93&lt;BB$10,$E93&gt;BB$12),$Q93,IF(AND($D93&gt;=BB$10,$D93&lt;=BB$12),$Q93*(BB$13+1-DAY($D93))/BB$13,IF(AND($E93&gt;=BB$10,$E93&lt;=BB$12),$Q93*DAY($E93)/BB$13,0))),2)</f>
        <v>8125</v>
      </c>
      <c r="BC93" s="108"/>
      <c r="BD93" s="64">
        <f t="shared" si="182"/>
        <v>0</v>
      </c>
      <c r="BE93" s="64">
        <f t="shared" si="182"/>
        <v>0</v>
      </c>
      <c r="BF93" s="64">
        <f t="shared" si="182"/>
        <v>0</v>
      </c>
      <c r="BG93" s="64">
        <f t="shared" si="182"/>
        <v>0</v>
      </c>
      <c r="BH93" s="64">
        <f t="shared" si="182"/>
        <v>0</v>
      </c>
      <c r="BI93" s="64">
        <f t="shared" si="182"/>
        <v>16520.830000000002</v>
      </c>
      <c r="BJ93" s="64">
        <f t="shared" si="182"/>
        <v>24375</v>
      </c>
      <c r="BK93" s="64">
        <f t="shared" si="182"/>
        <v>24375</v>
      </c>
      <c r="BL93" s="64">
        <f t="shared" si="182"/>
        <v>24375</v>
      </c>
      <c r="BM93" s="64">
        <f t="shared" si="182"/>
        <v>24375</v>
      </c>
      <c r="BN93" s="64">
        <f t="shared" si="182"/>
        <v>24375</v>
      </c>
      <c r="BO93" s="64">
        <f t="shared" si="182"/>
        <v>24375</v>
      </c>
      <c r="BP93" s="65"/>
      <c r="BQ93" s="79">
        <f t="shared" si="121"/>
        <v>0</v>
      </c>
      <c r="BR93" s="79">
        <f t="shared" si="122"/>
        <v>0</v>
      </c>
      <c r="BS93" s="79">
        <f t="shared" si="123"/>
        <v>0</v>
      </c>
      <c r="BT93" s="79">
        <f t="shared" si="124"/>
        <v>0</v>
      </c>
      <c r="BU93" s="79">
        <f t="shared" si="125"/>
        <v>0</v>
      </c>
      <c r="BV93" s="79">
        <f t="shared" si="126"/>
        <v>0</v>
      </c>
      <c r="BW93" s="79">
        <f t="shared" si="127"/>
        <v>0</v>
      </c>
      <c r="BX93" s="79">
        <f t="shared" si="128"/>
        <v>0</v>
      </c>
      <c r="BY93" s="79">
        <f t="shared" si="129"/>
        <v>0</v>
      </c>
      <c r="BZ93" s="79">
        <f t="shared" si="130"/>
        <v>0</v>
      </c>
      <c r="CA93" s="79">
        <f t="shared" si="131"/>
        <v>0</v>
      </c>
      <c r="CB93" s="79">
        <f t="shared" si="132"/>
        <v>0</v>
      </c>
      <c r="CC93" s="79">
        <f t="shared" si="133"/>
        <v>0</v>
      </c>
      <c r="CD93" s="79">
        <f t="shared" si="134"/>
        <v>0</v>
      </c>
      <c r="CE93" s="79">
        <f t="shared" si="135"/>
        <v>0</v>
      </c>
      <c r="CF93" s="79">
        <f t="shared" si="136"/>
        <v>3.3332923076923072E-2</v>
      </c>
      <c r="CG93" s="79">
        <f t="shared" si="137"/>
        <v>1</v>
      </c>
      <c r="CH93" s="79">
        <f t="shared" si="138"/>
        <v>1</v>
      </c>
      <c r="CI93" s="79">
        <f t="shared" si="139"/>
        <v>1</v>
      </c>
      <c r="CJ93" s="79">
        <f t="shared" si="140"/>
        <v>1</v>
      </c>
      <c r="CK93" s="79">
        <f t="shared" si="141"/>
        <v>1</v>
      </c>
      <c r="CL93" s="79">
        <f t="shared" si="142"/>
        <v>1</v>
      </c>
      <c r="CM93" s="79">
        <f t="shared" si="143"/>
        <v>1</v>
      </c>
      <c r="CN93" s="79">
        <f t="shared" si="144"/>
        <v>1</v>
      </c>
      <c r="CO93" s="79">
        <f t="shared" si="145"/>
        <v>1</v>
      </c>
      <c r="CP93" s="79">
        <f t="shared" si="146"/>
        <v>1</v>
      </c>
      <c r="CQ93" s="79">
        <f t="shared" si="147"/>
        <v>1</v>
      </c>
      <c r="CR93" s="79">
        <f t="shared" si="148"/>
        <v>1</v>
      </c>
      <c r="CS93" s="79">
        <f t="shared" si="149"/>
        <v>1</v>
      </c>
      <c r="CT93" s="79">
        <f t="shared" si="150"/>
        <v>1</v>
      </c>
      <c r="CU93" s="79">
        <f t="shared" si="151"/>
        <v>1</v>
      </c>
      <c r="CV93" s="79">
        <f t="shared" si="152"/>
        <v>1</v>
      </c>
      <c r="CW93" s="79">
        <f t="shared" si="153"/>
        <v>1</v>
      </c>
      <c r="CX93" s="79">
        <f t="shared" si="154"/>
        <v>1</v>
      </c>
      <c r="CY93" s="79">
        <f t="shared" si="155"/>
        <v>1</v>
      </c>
      <c r="CZ93" s="79">
        <f t="shared" si="156"/>
        <v>1</v>
      </c>
      <c r="DB93" s="83">
        <f t="shared" si="157"/>
        <v>0</v>
      </c>
      <c r="DC93" s="83">
        <f t="shared" si="158"/>
        <v>0</v>
      </c>
      <c r="DD93" s="83">
        <f t="shared" si="159"/>
        <v>0</v>
      </c>
      <c r="DE93" s="83">
        <f t="shared" si="160"/>
        <v>0</v>
      </c>
      <c r="DF93" s="83">
        <f t="shared" si="161"/>
        <v>0</v>
      </c>
      <c r="DG93" s="83">
        <f t="shared" si="162"/>
        <v>1</v>
      </c>
      <c r="DH93" s="83">
        <f t="shared" si="163"/>
        <v>1</v>
      </c>
      <c r="DI93" s="83">
        <f t="shared" si="164"/>
        <v>1</v>
      </c>
      <c r="DJ93" s="83">
        <f t="shared" si="165"/>
        <v>1</v>
      </c>
      <c r="DK93" s="83">
        <f t="shared" si="166"/>
        <v>1</v>
      </c>
      <c r="DL93" s="83">
        <f t="shared" si="167"/>
        <v>1</v>
      </c>
      <c r="DM93" s="83">
        <f t="shared" si="168"/>
        <v>1</v>
      </c>
      <c r="DO93" s="83">
        <f t="shared" si="181"/>
        <v>0</v>
      </c>
      <c r="DP93" s="83">
        <f t="shared" si="119"/>
        <v>0</v>
      </c>
      <c r="DQ93" s="83">
        <f t="shared" si="119"/>
        <v>0</v>
      </c>
      <c r="DR93" s="83">
        <f t="shared" si="119"/>
        <v>0</v>
      </c>
      <c r="DS93" s="83">
        <f t="shared" si="119"/>
        <v>0</v>
      </c>
      <c r="DT93" s="83">
        <f t="shared" si="119"/>
        <v>1</v>
      </c>
      <c r="DU93" s="83">
        <f t="shared" si="119"/>
        <v>1</v>
      </c>
      <c r="DV93" s="83">
        <f t="shared" si="119"/>
        <v>1</v>
      </c>
      <c r="DW93" s="83">
        <f t="shared" si="119"/>
        <v>1</v>
      </c>
      <c r="DX93" s="83">
        <f t="shared" si="119"/>
        <v>1</v>
      </c>
      <c r="DY93" s="83">
        <f t="shared" si="119"/>
        <v>1</v>
      </c>
      <c r="DZ93" s="83">
        <f t="shared" si="119"/>
        <v>1</v>
      </c>
      <c r="EB93" s="115"/>
      <c r="EC93" s="36">
        <f t="shared" si="169"/>
        <v>0</v>
      </c>
      <c r="ED93" s="36">
        <f t="shared" si="95"/>
        <v>0</v>
      </c>
      <c r="EE93" s="36">
        <f t="shared" si="96"/>
        <v>0</v>
      </c>
      <c r="EF93" s="36">
        <f t="shared" si="97"/>
        <v>0</v>
      </c>
      <c r="EG93" s="36">
        <f t="shared" si="98"/>
        <v>1</v>
      </c>
      <c r="EH93" s="36">
        <f t="shared" si="99"/>
        <v>0</v>
      </c>
      <c r="EI93" s="36">
        <f t="shared" si="100"/>
        <v>0</v>
      </c>
      <c r="EJ93" s="36">
        <f t="shared" si="101"/>
        <v>0</v>
      </c>
      <c r="EK93" s="36">
        <f t="shared" si="102"/>
        <v>0</v>
      </c>
      <c r="EL93" s="36">
        <f t="shared" si="103"/>
        <v>0</v>
      </c>
      <c r="EM93" s="36">
        <f t="shared" si="104"/>
        <v>0</v>
      </c>
      <c r="EO93" s="115"/>
      <c r="EP93" s="36">
        <f t="shared" si="170"/>
        <v>0</v>
      </c>
      <c r="EQ93" s="36">
        <f t="shared" si="171"/>
        <v>0</v>
      </c>
      <c r="ER93" s="36">
        <f t="shared" si="172"/>
        <v>0</v>
      </c>
      <c r="ES93" s="36">
        <f t="shared" si="173"/>
        <v>0</v>
      </c>
      <c r="ET93" s="36">
        <f t="shared" si="174"/>
        <v>0</v>
      </c>
      <c r="EU93" s="36">
        <f t="shared" si="175"/>
        <v>0</v>
      </c>
      <c r="EV93" s="36">
        <f t="shared" si="176"/>
        <v>0</v>
      </c>
      <c r="EW93" s="36">
        <f t="shared" si="177"/>
        <v>0</v>
      </c>
      <c r="EX93" s="36">
        <f t="shared" si="178"/>
        <v>0</v>
      </c>
      <c r="EY93" s="36">
        <f t="shared" si="179"/>
        <v>0</v>
      </c>
      <c r="EZ93" s="36">
        <f t="shared" si="180"/>
        <v>0</v>
      </c>
    </row>
    <row r="94" spans="1:156" s="36" customFormat="1" ht="16" x14ac:dyDescent="0.2">
      <c r="A94" s="50"/>
      <c r="B94" s="56" t="s">
        <v>17</v>
      </c>
      <c r="C94" s="49" t="s">
        <v>14</v>
      </c>
      <c r="D94" s="57">
        <v>46142</v>
      </c>
      <c r="E94" s="57">
        <v>51500</v>
      </c>
      <c r="F94" s="58">
        <v>75000</v>
      </c>
      <c r="G94" s="56" t="s">
        <v>85</v>
      </c>
      <c r="H94" s="59">
        <v>69745</v>
      </c>
      <c r="I94" s="59" t="s">
        <v>15</v>
      </c>
      <c r="J94" s="60">
        <v>0.2</v>
      </c>
      <c r="K94" s="60">
        <v>0.1</v>
      </c>
      <c r="L94" s="61"/>
      <c r="M94" s="62">
        <f t="shared" si="115"/>
        <v>1</v>
      </c>
      <c r="N94" s="63">
        <f t="shared" si="116"/>
        <v>6250</v>
      </c>
      <c r="O94" s="63">
        <f t="shared" si="117"/>
        <v>625</v>
      </c>
      <c r="P94" s="63">
        <f t="shared" si="118"/>
        <v>1250</v>
      </c>
      <c r="Q94" s="63">
        <f t="shared" si="120"/>
        <v>8125</v>
      </c>
      <c r="R94" s="111"/>
      <c r="S94" s="64">
        <f>ROUND(IF(AND($D94&lt;S$10,$E94&gt;S$12),$Q94,IF(AND($D94&gt;=S$10,$D94&lt;=S$12),$Q94*(S$13+1-DAY($D94))/S$13,IF(AND($E94&gt;=S$10,$E94&lt;=S$12),$Q94*DAY($E94)/S$13,0))),2)</f>
        <v>0</v>
      </c>
      <c r="T94" s="64">
        <f>ROUND(IF(AND($D94&lt;T$10,$E94&gt;T$12),$Q94,IF(AND($D94&gt;=T$10,$D94&lt;=T$12),$Q94*(T$13+1-DAY($D94))/T$13,IF(AND($E94&gt;=T$10,$E94&lt;=T$12),$Q94*DAY($E94)/T$13,0))),2)</f>
        <v>0</v>
      </c>
      <c r="U94" s="64">
        <f>ROUND(IF(AND($D94&lt;U$10,$E94&gt;U$12),$Q94,IF(AND($D94&gt;=U$10,$D94&lt;=U$12),$Q94*(U$13+1-DAY($D94))/U$13,IF(AND($E94&gt;=U$10,$E94&lt;=U$12),$Q94*DAY($E94)/U$13,0))),2)</f>
        <v>0</v>
      </c>
      <c r="V94" s="64">
        <f>ROUND(IF(AND($D94&lt;V$10,$E94&gt;V$12),$Q94,IF(AND($D94&gt;=V$10,$D94&lt;=V$12),$Q94*(V$13+1-DAY($D94))/V$13,IF(AND($E94&gt;=V$10,$E94&lt;=V$12),$Q94*DAY($E94)/V$13,0))),2)</f>
        <v>0</v>
      </c>
      <c r="W94" s="64">
        <f>ROUND(IF(AND($D94&lt;W$10,$E94&gt;W$12),$Q94,IF(AND($D94&gt;=W$10,$D94&lt;=W$12),$Q94*(W$13+1-DAY($D94))/W$13,IF(AND($E94&gt;=W$10,$E94&lt;=W$12),$Q94*DAY($E94)/W$13,0))),2)</f>
        <v>0</v>
      </c>
      <c r="X94" s="64">
        <f>ROUND(IF(AND($D94&lt;X$10,$E94&gt;X$12),$Q94,IF(AND($D94&gt;=X$10,$D94&lt;=X$12),$Q94*(X$13+1-DAY($D94))/X$13,IF(AND($E94&gt;=X$10,$E94&lt;=X$12),$Q94*DAY($E94)/X$13,0))),2)</f>
        <v>0</v>
      </c>
      <c r="Y94" s="64">
        <f>ROUND(IF(AND($D94&lt;Y$10,$E94&gt;Y$12),$Q94,IF(AND($D94&gt;=Y$10,$D94&lt;=Y$12),$Q94*(Y$13+1-DAY($D94))/Y$13,IF(AND($E94&gt;=Y$10,$E94&lt;=Y$12),$Q94*DAY($E94)/Y$13,0))),2)</f>
        <v>0</v>
      </c>
      <c r="Z94" s="64">
        <f>ROUND(IF(AND($D94&lt;Z$10,$E94&gt;Z$12),$Q94,IF(AND($D94&gt;=Z$10,$D94&lt;=Z$12),$Q94*(Z$13+1-DAY($D94))/Z$13,IF(AND($E94&gt;=Z$10,$E94&lt;=Z$12),$Q94*DAY($E94)/Z$13,0))),2)</f>
        <v>0</v>
      </c>
      <c r="AA94" s="64">
        <f>ROUND(IF(AND($D94&lt;AA$10,$E94&gt;AA$12),$Q94,IF(AND($D94&gt;=AA$10,$D94&lt;=AA$12),$Q94*(AA$13+1-DAY($D94))/AA$13,IF(AND($E94&gt;=AA$10,$E94&lt;=AA$12),$Q94*DAY($E94)/AA$13,0))),2)</f>
        <v>0</v>
      </c>
      <c r="AB94" s="64">
        <f>ROUND(IF(AND($D94&lt;AB$10,$E94&gt;AB$12),$Q94,IF(AND($D94&gt;=AB$10,$D94&lt;=AB$12),$Q94*(AB$13+1-DAY($D94))/AB$13,IF(AND($E94&gt;=AB$10,$E94&lt;=AB$12),$Q94*DAY($E94)/AB$13,0))),2)</f>
        <v>0</v>
      </c>
      <c r="AC94" s="64">
        <f>ROUND(IF(AND($D94&lt;AC$10,$E94&gt;AC$12),$Q94,IF(AND($D94&gt;=AC$10,$D94&lt;=AC$12),$Q94*(AC$13+1-DAY($D94))/AC$13,IF(AND($E94&gt;=AC$10,$E94&lt;=AC$12),$Q94*DAY($E94)/AC$13,0))),2)</f>
        <v>0</v>
      </c>
      <c r="AD94" s="64">
        <f>ROUND(IF(AND($D94&lt;AD$10,$E94&gt;AD$12),$Q94,IF(AND($D94&gt;=AD$10,$D94&lt;=AD$12),$Q94*(AD$13+1-DAY($D94))/AD$13,IF(AND($E94&gt;=AD$10,$E94&lt;=AD$12),$Q94*DAY($E94)/AD$13,0))),2)</f>
        <v>0</v>
      </c>
      <c r="AE94" s="64">
        <f>ROUND(IF(AND($D94&lt;AE$10,$E94&gt;AE$12),$Q94,IF(AND($D94&gt;=AE$10,$D94&lt;=AE$12),$Q94*(AE$13+1-DAY($D94))/AE$13,IF(AND($E94&gt;=AE$10,$E94&lt;=AE$12),$Q94*DAY($E94)/AE$13,0))),2)</f>
        <v>0</v>
      </c>
      <c r="AF94" s="64">
        <f>ROUND(IF(AND($D94&lt;AF$10,$E94&gt;AF$12),$Q94,IF(AND($D94&gt;=AF$10,$D94&lt;=AF$12),$Q94*(AF$13+1-DAY($D94))/AF$13,IF(AND($E94&gt;=AF$10,$E94&lt;=AF$12),$Q94*DAY($E94)/AF$13,0))),2)</f>
        <v>0</v>
      </c>
      <c r="AG94" s="64">
        <f>ROUND(IF(AND($D94&lt;AG$10,$E94&gt;AG$12),$Q94,IF(AND($D94&gt;=AG$10,$D94&lt;=AG$12),$Q94*(AG$13+1-DAY($D94))/AG$13,IF(AND($E94&gt;=AG$10,$E94&lt;=AG$12),$Q94*DAY($E94)/AG$13,0))),2)</f>
        <v>0</v>
      </c>
      <c r="AH94" s="64">
        <f>ROUND(IF(AND($D94&lt;AH$10,$E94&gt;AH$12),$Q94,IF(AND($D94&gt;=AH$10,$D94&lt;=AH$12),$Q94*(AH$13+1-DAY($D94))/AH$13,IF(AND($E94&gt;=AH$10,$E94&lt;=AH$12),$Q94*DAY($E94)/AH$13,0))),2)</f>
        <v>270.83</v>
      </c>
      <c r="AI94" s="64">
        <f>ROUND(IF(AND($D94&lt;AI$10,$E94&gt;AI$12),$Q94,IF(AND($D94&gt;=AI$10,$D94&lt;=AI$12),$Q94*(AI$13+1-DAY($D94))/AI$13,IF(AND($E94&gt;=AI$10,$E94&lt;=AI$12),$Q94*DAY($E94)/AI$13,0))),2)</f>
        <v>8125</v>
      </c>
      <c r="AJ94" s="64">
        <f>ROUND(IF(AND($D94&lt;AJ$10,$E94&gt;AJ$12),$Q94,IF(AND($D94&gt;=AJ$10,$D94&lt;=AJ$12),$Q94*(AJ$13+1-DAY($D94))/AJ$13,IF(AND($E94&gt;=AJ$10,$E94&lt;=AJ$12),$Q94*DAY($E94)/AJ$13,0))),2)</f>
        <v>8125</v>
      </c>
      <c r="AK94" s="64">
        <f>ROUND(IF(AND($D94&lt;AK$10,$E94&gt;AK$12),$Q94,IF(AND($D94&gt;=AK$10,$D94&lt;=AK$12),$Q94*(AK$13+1-DAY($D94))/AK$13,IF(AND($E94&gt;=AK$10,$E94&lt;=AK$12),$Q94*DAY($E94)/AK$13,0))),2)</f>
        <v>8125</v>
      </c>
      <c r="AL94" s="64">
        <f>ROUND(IF(AND($D94&lt;AL$10,$E94&gt;AL$12),$Q94,IF(AND($D94&gt;=AL$10,$D94&lt;=AL$12),$Q94*(AL$13+1-DAY($D94))/AL$13,IF(AND($E94&gt;=AL$10,$E94&lt;=AL$12),$Q94*DAY($E94)/AL$13,0))),2)</f>
        <v>8125</v>
      </c>
      <c r="AM94" s="64">
        <f>ROUND(IF(AND($D94&lt;AM$10,$E94&gt;AM$12),$Q94,IF(AND($D94&gt;=AM$10,$D94&lt;=AM$12),$Q94*(AM$13+1-DAY($D94))/AM$13,IF(AND($E94&gt;=AM$10,$E94&lt;=AM$12),$Q94*DAY($E94)/AM$13,0))),2)</f>
        <v>8125</v>
      </c>
      <c r="AN94" s="64">
        <f>ROUND(IF(AND($D94&lt;AN$10,$E94&gt;AN$12),$Q94,IF(AND($D94&gt;=AN$10,$D94&lt;=AN$12),$Q94*(AN$13+1-DAY($D94))/AN$13,IF(AND($E94&gt;=AN$10,$E94&lt;=AN$12),$Q94*DAY($E94)/AN$13,0))),2)</f>
        <v>8125</v>
      </c>
      <c r="AO94" s="64">
        <f>ROUND(IF(AND($D94&lt;AO$10,$E94&gt;AO$12),$Q94,IF(AND($D94&gt;=AO$10,$D94&lt;=AO$12),$Q94*(AO$13+1-DAY($D94))/AO$13,IF(AND($E94&gt;=AO$10,$E94&lt;=AO$12),$Q94*DAY($E94)/AO$13,0))),2)</f>
        <v>8125</v>
      </c>
      <c r="AP94" s="64">
        <f>ROUND(IF(AND($D94&lt;AP$10,$E94&gt;AP$12),$Q94,IF(AND($D94&gt;=AP$10,$D94&lt;=AP$12),$Q94*(AP$13+1-DAY($D94))/AP$13,IF(AND($E94&gt;=AP$10,$E94&lt;=AP$12),$Q94*DAY($E94)/AP$13,0))),2)</f>
        <v>8125</v>
      </c>
      <c r="AQ94" s="64">
        <f>ROUND(IF(AND($D94&lt;AQ$10,$E94&gt;AQ$12),$Q94,IF(AND($D94&gt;=AQ$10,$D94&lt;=AQ$12),$Q94*(AQ$13+1-DAY($D94))/AQ$13,IF(AND($E94&gt;=AQ$10,$E94&lt;=AQ$12),$Q94*DAY($E94)/AQ$13,0))),2)</f>
        <v>8125</v>
      </c>
      <c r="AR94" s="64">
        <f>ROUND(IF(AND($D94&lt;AR$10,$E94&gt;AR$12),$Q94,IF(AND($D94&gt;=AR$10,$D94&lt;=AR$12),$Q94*(AR$13+1-DAY($D94))/AR$13,IF(AND($E94&gt;=AR$10,$E94&lt;=AR$12),$Q94*DAY($E94)/AR$13,0))),2)</f>
        <v>8125</v>
      </c>
      <c r="AS94" s="64">
        <f>ROUND(IF(AND($D94&lt;AS$10,$E94&gt;AS$12),$Q94,IF(AND($D94&gt;=AS$10,$D94&lt;=AS$12),$Q94*(AS$13+1-DAY($D94))/AS$13,IF(AND($E94&gt;=AS$10,$E94&lt;=AS$12),$Q94*DAY($E94)/AS$13,0))),2)</f>
        <v>8125</v>
      </c>
      <c r="AT94" s="64">
        <f>ROUND(IF(AND($D94&lt;AT$10,$E94&gt;AT$12),$Q94,IF(AND($D94&gt;=AT$10,$D94&lt;=AT$12),$Q94*(AT$13+1-DAY($D94))/AT$13,IF(AND($E94&gt;=AT$10,$E94&lt;=AT$12),$Q94*DAY($E94)/AT$13,0))),2)</f>
        <v>8125</v>
      </c>
      <c r="AU94" s="64">
        <f>ROUND(IF(AND($D94&lt;AU$10,$E94&gt;AU$12),$Q94,IF(AND($D94&gt;=AU$10,$D94&lt;=AU$12),$Q94*(AU$13+1-DAY($D94))/AU$13,IF(AND($E94&gt;=AU$10,$E94&lt;=AU$12),$Q94*DAY($E94)/AU$13,0))),2)</f>
        <v>8125</v>
      </c>
      <c r="AV94" s="64">
        <f>ROUND(IF(AND($D94&lt;AV$10,$E94&gt;AV$12),$Q94,IF(AND($D94&gt;=AV$10,$D94&lt;=AV$12),$Q94*(AV$13+1-DAY($D94))/AV$13,IF(AND($E94&gt;=AV$10,$E94&lt;=AV$12),$Q94*DAY($E94)/AV$13,0))),2)</f>
        <v>8125</v>
      </c>
      <c r="AW94" s="64">
        <f>ROUND(IF(AND($D94&lt;AW$10,$E94&gt;AW$12),$Q94,IF(AND($D94&gt;=AW$10,$D94&lt;=AW$12),$Q94*(AW$13+1-DAY($D94))/AW$13,IF(AND($E94&gt;=AW$10,$E94&lt;=AW$12),$Q94*DAY($E94)/AW$13,0))),2)</f>
        <v>8125</v>
      </c>
      <c r="AX94" s="64">
        <f>ROUND(IF(AND($D94&lt;AX$10,$E94&gt;AX$12),$Q94,IF(AND($D94&gt;=AX$10,$D94&lt;=AX$12),$Q94*(AX$13+1-DAY($D94))/AX$13,IF(AND($E94&gt;=AX$10,$E94&lt;=AX$12),$Q94*DAY($E94)/AX$13,0))),2)</f>
        <v>8125</v>
      </c>
      <c r="AY94" s="64">
        <f>ROUND(IF(AND($D94&lt;AY$10,$E94&gt;AY$12),$Q94,IF(AND($D94&gt;=AY$10,$D94&lt;=AY$12),$Q94*(AY$13+1-DAY($D94))/AY$13,IF(AND($E94&gt;=AY$10,$E94&lt;=AY$12),$Q94*DAY($E94)/AY$13,0))),2)</f>
        <v>8125</v>
      </c>
      <c r="AZ94" s="64">
        <f>ROUND(IF(AND($D94&lt;AZ$10,$E94&gt;AZ$12),$Q94,IF(AND($D94&gt;=AZ$10,$D94&lt;=AZ$12),$Q94*(AZ$13+1-DAY($D94))/AZ$13,IF(AND($E94&gt;=AZ$10,$E94&lt;=AZ$12),$Q94*DAY($E94)/AZ$13,0))),2)</f>
        <v>8125</v>
      </c>
      <c r="BA94" s="64">
        <f>ROUND(IF(AND($D94&lt;BA$10,$E94&gt;BA$12),$Q94,IF(AND($D94&gt;=BA$10,$D94&lt;=BA$12),$Q94*(BA$13+1-DAY($D94))/BA$13,IF(AND($E94&gt;=BA$10,$E94&lt;=BA$12),$Q94*DAY($E94)/BA$13,0))),2)</f>
        <v>8125</v>
      </c>
      <c r="BB94" s="64">
        <f>ROUND(IF(AND($D94&lt;BB$10,$E94&gt;BB$12),$Q94,IF(AND($D94&gt;=BB$10,$D94&lt;=BB$12),$Q94*(BB$13+1-DAY($D94))/BB$13,IF(AND($E94&gt;=BB$10,$E94&lt;=BB$12),$Q94*DAY($E94)/BB$13,0))),2)</f>
        <v>8125</v>
      </c>
      <c r="BC94" s="108"/>
      <c r="BD94" s="64">
        <f t="shared" si="182"/>
        <v>0</v>
      </c>
      <c r="BE94" s="64">
        <f t="shared" si="182"/>
        <v>0</v>
      </c>
      <c r="BF94" s="64">
        <f t="shared" si="182"/>
        <v>0</v>
      </c>
      <c r="BG94" s="64">
        <f t="shared" si="182"/>
        <v>0</v>
      </c>
      <c r="BH94" s="64">
        <f t="shared" si="182"/>
        <v>0</v>
      </c>
      <c r="BI94" s="64">
        <f t="shared" si="182"/>
        <v>16520.830000000002</v>
      </c>
      <c r="BJ94" s="64">
        <f t="shared" si="182"/>
        <v>24375</v>
      </c>
      <c r="BK94" s="64">
        <f t="shared" si="182"/>
        <v>24375</v>
      </c>
      <c r="BL94" s="64">
        <f t="shared" si="182"/>
        <v>24375</v>
      </c>
      <c r="BM94" s="64">
        <f t="shared" si="182"/>
        <v>24375</v>
      </c>
      <c r="BN94" s="64">
        <f t="shared" si="182"/>
        <v>24375</v>
      </c>
      <c r="BO94" s="64">
        <f t="shared" si="182"/>
        <v>24375</v>
      </c>
      <c r="BP94" s="65"/>
      <c r="BQ94" s="79">
        <f t="shared" si="121"/>
        <v>0</v>
      </c>
      <c r="BR94" s="79">
        <f t="shared" si="122"/>
        <v>0</v>
      </c>
      <c r="BS94" s="79">
        <f t="shared" si="123"/>
        <v>0</v>
      </c>
      <c r="BT94" s="79">
        <f t="shared" si="124"/>
        <v>0</v>
      </c>
      <c r="BU94" s="79">
        <f t="shared" si="125"/>
        <v>0</v>
      </c>
      <c r="BV94" s="79">
        <f t="shared" si="126"/>
        <v>0</v>
      </c>
      <c r="BW94" s="79">
        <f t="shared" si="127"/>
        <v>0</v>
      </c>
      <c r="BX94" s="79">
        <f t="shared" si="128"/>
        <v>0</v>
      </c>
      <c r="BY94" s="79">
        <f t="shared" si="129"/>
        <v>0</v>
      </c>
      <c r="BZ94" s="79">
        <f t="shared" si="130"/>
        <v>0</v>
      </c>
      <c r="CA94" s="79">
        <f t="shared" si="131"/>
        <v>0</v>
      </c>
      <c r="CB94" s="79">
        <f t="shared" si="132"/>
        <v>0</v>
      </c>
      <c r="CC94" s="79">
        <f t="shared" si="133"/>
        <v>0</v>
      </c>
      <c r="CD94" s="79">
        <f t="shared" si="134"/>
        <v>0</v>
      </c>
      <c r="CE94" s="79">
        <f t="shared" si="135"/>
        <v>0</v>
      </c>
      <c r="CF94" s="79">
        <f t="shared" si="136"/>
        <v>3.3332923076923072E-2</v>
      </c>
      <c r="CG94" s="79">
        <f t="shared" si="137"/>
        <v>1</v>
      </c>
      <c r="CH94" s="79">
        <f t="shared" si="138"/>
        <v>1</v>
      </c>
      <c r="CI94" s="79">
        <f t="shared" si="139"/>
        <v>1</v>
      </c>
      <c r="CJ94" s="79">
        <f t="shared" si="140"/>
        <v>1</v>
      </c>
      <c r="CK94" s="79">
        <f t="shared" si="141"/>
        <v>1</v>
      </c>
      <c r="CL94" s="79">
        <f t="shared" si="142"/>
        <v>1</v>
      </c>
      <c r="CM94" s="79">
        <f t="shared" si="143"/>
        <v>1</v>
      </c>
      <c r="CN94" s="79">
        <f t="shared" si="144"/>
        <v>1</v>
      </c>
      <c r="CO94" s="79">
        <f t="shared" si="145"/>
        <v>1</v>
      </c>
      <c r="CP94" s="79">
        <f t="shared" si="146"/>
        <v>1</v>
      </c>
      <c r="CQ94" s="79">
        <f t="shared" si="147"/>
        <v>1</v>
      </c>
      <c r="CR94" s="79">
        <f t="shared" si="148"/>
        <v>1</v>
      </c>
      <c r="CS94" s="79">
        <f t="shared" si="149"/>
        <v>1</v>
      </c>
      <c r="CT94" s="79">
        <f t="shared" si="150"/>
        <v>1</v>
      </c>
      <c r="CU94" s="79">
        <f t="shared" si="151"/>
        <v>1</v>
      </c>
      <c r="CV94" s="79">
        <f t="shared" si="152"/>
        <v>1</v>
      </c>
      <c r="CW94" s="79">
        <f t="shared" si="153"/>
        <v>1</v>
      </c>
      <c r="CX94" s="79">
        <f t="shared" si="154"/>
        <v>1</v>
      </c>
      <c r="CY94" s="79">
        <f t="shared" si="155"/>
        <v>1</v>
      </c>
      <c r="CZ94" s="79">
        <f t="shared" si="156"/>
        <v>1</v>
      </c>
      <c r="DB94" s="83">
        <f t="shared" si="157"/>
        <v>0</v>
      </c>
      <c r="DC94" s="83">
        <f t="shared" si="158"/>
        <v>0</v>
      </c>
      <c r="DD94" s="83">
        <f t="shared" si="159"/>
        <v>0</v>
      </c>
      <c r="DE94" s="83">
        <f t="shared" si="160"/>
        <v>0</v>
      </c>
      <c r="DF94" s="83">
        <f t="shared" si="161"/>
        <v>0</v>
      </c>
      <c r="DG94" s="83">
        <f t="shared" si="162"/>
        <v>1</v>
      </c>
      <c r="DH94" s="83">
        <f t="shared" si="163"/>
        <v>1</v>
      </c>
      <c r="DI94" s="83">
        <f t="shared" si="164"/>
        <v>1</v>
      </c>
      <c r="DJ94" s="83">
        <f t="shared" si="165"/>
        <v>1</v>
      </c>
      <c r="DK94" s="83">
        <f t="shared" si="166"/>
        <v>1</v>
      </c>
      <c r="DL94" s="83">
        <f t="shared" si="167"/>
        <v>1</v>
      </c>
      <c r="DM94" s="83">
        <f t="shared" si="168"/>
        <v>1</v>
      </c>
      <c r="DO94" s="83">
        <f t="shared" si="181"/>
        <v>0</v>
      </c>
      <c r="DP94" s="83">
        <f t="shared" si="119"/>
        <v>0</v>
      </c>
      <c r="DQ94" s="83">
        <f t="shared" si="119"/>
        <v>0</v>
      </c>
      <c r="DR94" s="83">
        <f t="shared" si="119"/>
        <v>0</v>
      </c>
      <c r="DS94" s="83">
        <f t="shared" si="119"/>
        <v>0</v>
      </c>
      <c r="DT94" s="83">
        <f t="shared" si="119"/>
        <v>1</v>
      </c>
      <c r="DU94" s="83">
        <f t="shared" si="119"/>
        <v>1</v>
      </c>
      <c r="DV94" s="83">
        <f t="shared" si="119"/>
        <v>1</v>
      </c>
      <c r="DW94" s="83">
        <f t="shared" si="119"/>
        <v>1</v>
      </c>
      <c r="DX94" s="83">
        <f t="shared" si="119"/>
        <v>1</v>
      </c>
      <c r="DY94" s="83">
        <f t="shared" si="119"/>
        <v>1</v>
      </c>
      <c r="DZ94" s="83">
        <f t="shared" si="119"/>
        <v>1</v>
      </c>
      <c r="EB94" s="115"/>
      <c r="EC94" s="36">
        <f t="shared" si="169"/>
        <v>0</v>
      </c>
      <c r="ED94" s="36">
        <f t="shared" si="95"/>
        <v>0</v>
      </c>
      <c r="EE94" s="36">
        <f t="shared" si="96"/>
        <v>0</v>
      </c>
      <c r="EF94" s="36">
        <f t="shared" si="97"/>
        <v>0</v>
      </c>
      <c r="EG94" s="36">
        <f t="shared" si="98"/>
        <v>1</v>
      </c>
      <c r="EH94" s="36">
        <f t="shared" si="99"/>
        <v>0</v>
      </c>
      <c r="EI94" s="36">
        <f t="shared" si="100"/>
        <v>0</v>
      </c>
      <c r="EJ94" s="36">
        <f t="shared" si="101"/>
        <v>0</v>
      </c>
      <c r="EK94" s="36">
        <f t="shared" si="102"/>
        <v>0</v>
      </c>
      <c r="EL94" s="36">
        <f t="shared" si="103"/>
        <v>0</v>
      </c>
      <c r="EM94" s="36">
        <f t="shared" si="104"/>
        <v>0</v>
      </c>
      <c r="EO94" s="115"/>
      <c r="EP94" s="36">
        <f t="shared" si="170"/>
        <v>0</v>
      </c>
      <c r="EQ94" s="36">
        <f t="shared" si="171"/>
        <v>0</v>
      </c>
      <c r="ER94" s="36">
        <f t="shared" si="172"/>
        <v>0</v>
      </c>
      <c r="ES94" s="36">
        <f t="shared" si="173"/>
        <v>0</v>
      </c>
      <c r="ET94" s="36">
        <f t="shared" si="174"/>
        <v>0</v>
      </c>
      <c r="EU94" s="36">
        <f t="shared" si="175"/>
        <v>0</v>
      </c>
      <c r="EV94" s="36">
        <f t="shared" si="176"/>
        <v>0</v>
      </c>
      <c r="EW94" s="36">
        <f t="shared" si="177"/>
        <v>0</v>
      </c>
      <c r="EX94" s="36">
        <f t="shared" si="178"/>
        <v>0</v>
      </c>
      <c r="EY94" s="36">
        <f t="shared" si="179"/>
        <v>0</v>
      </c>
      <c r="EZ94" s="36">
        <f t="shared" si="180"/>
        <v>0</v>
      </c>
    </row>
    <row r="95" spans="1:156" s="36" customFormat="1" ht="16" x14ac:dyDescent="0.2">
      <c r="A95" s="50"/>
      <c r="B95" s="56" t="s">
        <v>17</v>
      </c>
      <c r="C95" s="49" t="s">
        <v>69</v>
      </c>
      <c r="D95" s="57">
        <v>46173</v>
      </c>
      <c r="E95" s="57">
        <v>51500</v>
      </c>
      <c r="F95" s="58">
        <v>175000</v>
      </c>
      <c r="G95" s="56" t="s">
        <v>110</v>
      </c>
      <c r="H95" s="59">
        <v>46422</v>
      </c>
      <c r="I95" s="59" t="s">
        <v>15</v>
      </c>
      <c r="J95" s="60">
        <v>0.2</v>
      </c>
      <c r="K95" s="60">
        <v>0.1</v>
      </c>
      <c r="L95" s="61"/>
      <c r="M95" s="62">
        <f t="shared" si="115"/>
        <v>1</v>
      </c>
      <c r="N95" s="63">
        <f t="shared" si="116"/>
        <v>14583.333333333334</v>
      </c>
      <c r="O95" s="63">
        <f t="shared" si="117"/>
        <v>1458.3333333333335</v>
      </c>
      <c r="P95" s="63">
        <f t="shared" si="118"/>
        <v>2916.666666666667</v>
      </c>
      <c r="Q95" s="63">
        <f t="shared" si="120"/>
        <v>18958.330000000002</v>
      </c>
      <c r="R95" s="111"/>
      <c r="S95" s="64">
        <f>ROUND(IF(AND($D95&lt;S$10,$E95&gt;S$12),$Q95,IF(AND($D95&gt;=S$10,$D95&lt;=S$12),$Q95*(S$13+1-DAY($D95))/S$13,IF(AND($E95&gt;=S$10,$E95&lt;=S$12),$Q95*DAY($E95)/S$13,0))),2)</f>
        <v>0</v>
      </c>
      <c r="T95" s="64">
        <f>ROUND(IF(AND($D95&lt;T$10,$E95&gt;T$12),$Q95,IF(AND($D95&gt;=T$10,$D95&lt;=T$12),$Q95*(T$13+1-DAY($D95))/T$13,IF(AND($E95&gt;=T$10,$E95&lt;=T$12),$Q95*DAY($E95)/T$13,0))),2)</f>
        <v>0</v>
      </c>
      <c r="U95" s="64">
        <f>ROUND(IF(AND($D95&lt;U$10,$E95&gt;U$12),$Q95,IF(AND($D95&gt;=U$10,$D95&lt;=U$12),$Q95*(U$13+1-DAY($D95))/U$13,IF(AND($E95&gt;=U$10,$E95&lt;=U$12),$Q95*DAY($E95)/U$13,0))),2)</f>
        <v>0</v>
      </c>
      <c r="V95" s="64">
        <f>ROUND(IF(AND($D95&lt;V$10,$E95&gt;V$12),$Q95,IF(AND($D95&gt;=V$10,$D95&lt;=V$12),$Q95*(V$13+1-DAY($D95))/V$13,IF(AND($E95&gt;=V$10,$E95&lt;=V$12),$Q95*DAY($E95)/V$13,0))),2)</f>
        <v>0</v>
      </c>
      <c r="W95" s="64">
        <f>ROUND(IF(AND($D95&lt;W$10,$E95&gt;W$12),$Q95,IF(AND($D95&gt;=W$10,$D95&lt;=W$12),$Q95*(W$13+1-DAY($D95))/W$13,IF(AND($E95&gt;=W$10,$E95&lt;=W$12),$Q95*DAY($E95)/W$13,0))),2)</f>
        <v>0</v>
      </c>
      <c r="X95" s="64">
        <f>ROUND(IF(AND($D95&lt;X$10,$E95&gt;X$12),$Q95,IF(AND($D95&gt;=X$10,$D95&lt;=X$12),$Q95*(X$13+1-DAY($D95))/X$13,IF(AND($E95&gt;=X$10,$E95&lt;=X$12),$Q95*DAY($E95)/X$13,0))),2)</f>
        <v>0</v>
      </c>
      <c r="Y95" s="64">
        <f>ROUND(IF(AND($D95&lt;Y$10,$E95&gt;Y$12),$Q95,IF(AND($D95&gt;=Y$10,$D95&lt;=Y$12),$Q95*(Y$13+1-DAY($D95))/Y$13,IF(AND($E95&gt;=Y$10,$E95&lt;=Y$12),$Q95*DAY($E95)/Y$13,0))),2)</f>
        <v>0</v>
      </c>
      <c r="Z95" s="64">
        <f>ROUND(IF(AND($D95&lt;Z$10,$E95&gt;Z$12),$Q95,IF(AND($D95&gt;=Z$10,$D95&lt;=Z$12),$Q95*(Z$13+1-DAY($D95))/Z$13,IF(AND($E95&gt;=Z$10,$E95&lt;=Z$12),$Q95*DAY($E95)/Z$13,0))),2)</f>
        <v>0</v>
      </c>
      <c r="AA95" s="64">
        <f>ROUND(IF(AND($D95&lt;AA$10,$E95&gt;AA$12),$Q95,IF(AND($D95&gt;=AA$10,$D95&lt;=AA$12),$Q95*(AA$13+1-DAY($D95))/AA$13,IF(AND($E95&gt;=AA$10,$E95&lt;=AA$12),$Q95*DAY($E95)/AA$13,0))),2)</f>
        <v>0</v>
      </c>
      <c r="AB95" s="64">
        <f>ROUND(IF(AND($D95&lt;AB$10,$E95&gt;AB$12),$Q95,IF(AND($D95&gt;=AB$10,$D95&lt;=AB$12),$Q95*(AB$13+1-DAY($D95))/AB$13,IF(AND($E95&gt;=AB$10,$E95&lt;=AB$12),$Q95*DAY($E95)/AB$13,0))),2)</f>
        <v>0</v>
      </c>
      <c r="AC95" s="64">
        <f>ROUND(IF(AND($D95&lt;AC$10,$E95&gt;AC$12),$Q95,IF(AND($D95&gt;=AC$10,$D95&lt;=AC$12),$Q95*(AC$13+1-DAY($D95))/AC$13,IF(AND($E95&gt;=AC$10,$E95&lt;=AC$12),$Q95*DAY($E95)/AC$13,0))),2)</f>
        <v>0</v>
      </c>
      <c r="AD95" s="64">
        <f>ROUND(IF(AND($D95&lt;AD$10,$E95&gt;AD$12),$Q95,IF(AND($D95&gt;=AD$10,$D95&lt;=AD$12),$Q95*(AD$13+1-DAY($D95))/AD$13,IF(AND($E95&gt;=AD$10,$E95&lt;=AD$12),$Q95*DAY($E95)/AD$13,0))),2)</f>
        <v>0</v>
      </c>
      <c r="AE95" s="64">
        <f>ROUND(IF(AND($D95&lt;AE$10,$E95&gt;AE$12),$Q95,IF(AND($D95&gt;=AE$10,$D95&lt;=AE$12),$Q95*(AE$13+1-DAY($D95))/AE$13,IF(AND($E95&gt;=AE$10,$E95&lt;=AE$12),$Q95*DAY($E95)/AE$13,0))),2)</f>
        <v>0</v>
      </c>
      <c r="AF95" s="64">
        <f>ROUND(IF(AND($D95&lt;AF$10,$E95&gt;AF$12),$Q95,IF(AND($D95&gt;=AF$10,$D95&lt;=AF$12),$Q95*(AF$13+1-DAY($D95))/AF$13,IF(AND($E95&gt;=AF$10,$E95&lt;=AF$12),$Q95*DAY($E95)/AF$13,0))),2)</f>
        <v>0</v>
      </c>
      <c r="AG95" s="64">
        <f>ROUND(IF(AND($D95&lt;AG$10,$E95&gt;AG$12),$Q95,IF(AND($D95&gt;=AG$10,$D95&lt;=AG$12),$Q95*(AG$13+1-DAY($D95))/AG$13,IF(AND($E95&gt;=AG$10,$E95&lt;=AG$12),$Q95*DAY($E95)/AG$13,0))),2)</f>
        <v>0</v>
      </c>
      <c r="AH95" s="64">
        <f>ROUND(IF(AND($D95&lt;AH$10,$E95&gt;AH$12),$Q95,IF(AND($D95&gt;=AH$10,$D95&lt;=AH$12),$Q95*(AH$13+1-DAY($D95))/AH$13,IF(AND($E95&gt;=AH$10,$E95&lt;=AH$12),$Q95*DAY($E95)/AH$13,0))),2)</f>
        <v>0</v>
      </c>
      <c r="AI95" s="64">
        <f>ROUND(IF(AND($D95&lt;AI$10,$E95&gt;AI$12),$Q95,IF(AND($D95&gt;=AI$10,$D95&lt;=AI$12),$Q95*(AI$13+1-DAY($D95))/AI$13,IF(AND($E95&gt;=AI$10,$E95&lt;=AI$12),$Q95*DAY($E95)/AI$13,0))),2)</f>
        <v>611.55999999999995</v>
      </c>
      <c r="AJ95" s="64">
        <f>ROUND(IF(AND($D95&lt;AJ$10,$E95&gt;AJ$12),$Q95,IF(AND($D95&gt;=AJ$10,$D95&lt;=AJ$12),$Q95*(AJ$13+1-DAY($D95))/AJ$13,IF(AND($E95&gt;=AJ$10,$E95&lt;=AJ$12),$Q95*DAY($E95)/AJ$13,0))),2)</f>
        <v>18958.330000000002</v>
      </c>
      <c r="AK95" s="64">
        <f>ROUND(IF(AND($D95&lt;AK$10,$E95&gt;AK$12),$Q95,IF(AND($D95&gt;=AK$10,$D95&lt;=AK$12),$Q95*(AK$13+1-DAY($D95))/AK$13,IF(AND($E95&gt;=AK$10,$E95&lt;=AK$12),$Q95*DAY($E95)/AK$13,0))),2)</f>
        <v>18958.330000000002</v>
      </c>
      <c r="AL95" s="64">
        <f>ROUND(IF(AND($D95&lt;AL$10,$E95&gt;AL$12),$Q95,IF(AND($D95&gt;=AL$10,$D95&lt;=AL$12),$Q95*(AL$13+1-DAY($D95))/AL$13,IF(AND($E95&gt;=AL$10,$E95&lt;=AL$12),$Q95*DAY($E95)/AL$13,0))),2)</f>
        <v>18958.330000000002</v>
      </c>
      <c r="AM95" s="64">
        <f>ROUND(IF(AND($D95&lt;AM$10,$E95&gt;AM$12),$Q95,IF(AND($D95&gt;=AM$10,$D95&lt;=AM$12),$Q95*(AM$13+1-DAY($D95))/AM$13,IF(AND($E95&gt;=AM$10,$E95&lt;=AM$12),$Q95*DAY($E95)/AM$13,0))),2)</f>
        <v>18958.330000000002</v>
      </c>
      <c r="AN95" s="64">
        <f>ROUND(IF(AND($D95&lt;AN$10,$E95&gt;AN$12),$Q95,IF(AND($D95&gt;=AN$10,$D95&lt;=AN$12),$Q95*(AN$13+1-DAY($D95))/AN$13,IF(AND($E95&gt;=AN$10,$E95&lt;=AN$12),$Q95*DAY($E95)/AN$13,0))),2)</f>
        <v>18958.330000000002</v>
      </c>
      <c r="AO95" s="64">
        <f>ROUND(IF(AND($D95&lt;AO$10,$E95&gt;AO$12),$Q95,IF(AND($D95&gt;=AO$10,$D95&lt;=AO$12),$Q95*(AO$13+1-DAY($D95))/AO$13,IF(AND($E95&gt;=AO$10,$E95&lt;=AO$12),$Q95*DAY($E95)/AO$13,0))),2)</f>
        <v>18958.330000000002</v>
      </c>
      <c r="AP95" s="64">
        <f>ROUND(IF(AND($D95&lt;AP$10,$E95&gt;AP$12),$Q95,IF(AND($D95&gt;=AP$10,$D95&lt;=AP$12),$Q95*(AP$13+1-DAY($D95))/AP$13,IF(AND($E95&gt;=AP$10,$E95&lt;=AP$12),$Q95*DAY($E95)/AP$13,0))),2)</f>
        <v>18958.330000000002</v>
      </c>
      <c r="AQ95" s="64">
        <f>ROUND(IF(AND($D95&lt;AQ$10,$E95&gt;AQ$12),$Q95,IF(AND($D95&gt;=AQ$10,$D95&lt;=AQ$12),$Q95*(AQ$13+1-DAY($D95))/AQ$13,IF(AND($E95&gt;=AQ$10,$E95&lt;=AQ$12),$Q95*DAY($E95)/AQ$13,0))),2)</f>
        <v>18958.330000000002</v>
      </c>
      <c r="AR95" s="64">
        <f>ROUND(IF(AND($D95&lt;AR$10,$E95&gt;AR$12),$Q95,IF(AND($D95&gt;=AR$10,$D95&lt;=AR$12),$Q95*(AR$13+1-DAY($D95))/AR$13,IF(AND($E95&gt;=AR$10,$E95&lt;=AR$12),$Q95*DAY($E95)/AR$13,0))),2)</f>
        <v>18958.330000000002</v>
      </c>
      <c r="AS95" s="64">
        <f>ROUND(IF(AND($D95&lt;AS$10,$E95&gt;AS$12),$Q95,IF(AND($D95&gt;=AS$10,$D95&lt;=AS$12),$Q95*(AS$13+1-DAY($D95))/AS$13,IF(AND($E95&gt;=AS$10,$E95&lt;=AS$12),$Q95*DAY($E95)/AS$13,0))),2)</f>
        <v>18958.330000000002</v>
      </c>
      <c r="AT95" s="64">
        <f>ROUND(IF(AND($D95&lt;AT$10,$E95&gt;AT$12),$Q95,IF(AND($D95&gt;=AT$10,$D95&lt;=AT$12),$Q95*(AT$13+1-DAY($D95))/AT$13,IF(AND($E95&gt;=AT$10,$E95&lt;=AT$12),$Q95*DAY($E95)/AT$13,0))),2)</f>
        <v>18958.330000000002</v>
      </c>
      <c r="AU95" s="64">
        <f>ROUND(IF(AND($D95&lt;AU$10,$E95&gt;AU$12),$Q95,IF(AND($D95&gt;=AU$10,$D95&lt;=AU$12),$Q95*(AU$13+1-DAY($D95))/AU$13,IF(AND($E95&gt;=AU$10,$E95&lt;=AU$12),$Q95*DAY($E95)/AU$13,0))),2)</f>
        <v>18958.330000000002</v>
      </c>
      <c r="AV95" s="64">
        <f>ROUND(IF(AND($D95&lt;AV$10,$E95&gt;AV$12),$Q95,IF(AND($D95&gt;=AV$10,$D95&lt;=AV$12),$Q95*(AV$13+1-DAY($D95))/AV$13,IF(AND($E95&gt;=AV$10,$E95&lt;=AV$12),$Q95*DAY($E95)/AV$13,0))),2)</f>
        <v>18958.330000000002</v>
      </c>
      <c r="AW95" s="64">
        <f>ROUND(IF(AND($D95&lt;AW$10,$E95&gt;AW$12),$Q95,IF(AND($D95&gt;=AW$10,$D95&lt;=AW$12),$Q95*(AW$13+1-DAY($D95))/AW$13,IF(AND($E95&gt;=AW$10,$E95&lt;=AW$12),$Q95*DAY($E95)/AW$13,0))),2)</f>
        <v>18958.330000000002</v>
      </c>
      <c r="AX95" s="64">
        <f>ROUND(IF(AND($D95&lt;AX$10,$E95&gt;AX$12),$Q95,IF(AND($D95&gt;=AX$10,$D95&lt;=AX$12),$Q95*(AX$13+1-DAY($D95))/AX$13,IF(AND($E95&gt;=AX$10,$E95&lt;=AX$12),$Q95*DAY($E95)/AX$13,0))),2)</f>
        <v>18958.330000000002</v>
      </c>
      <c r="AY95" s="64">
        <f>ROUND(IF(AND($D95&lt;AY$10,$E95&gt;AY$12),$Q95,IF(AND($D95&gt;=AY$10,$D95&lt;=AY$12),$Q95*(AY$13+1-DAY($D95))/AY$13,IF(AND($E95&gt;=AY$10,$E95&lt;=AY$12),$Q95*DAY($E95)/AY$13,0))),2)</f>
        <v>18958.330000000002</v>
      </c>
      <c r="AZ95" s="64">
        <f>ROUND(IF(AND($D95&lt;AZ$10,$E95&gt;AZ$12),$Q95,IF(AND($D95&gt;=AZ$10,$D95&lt;=AZ$12),$Q95*(AZ$13+1-DAY($D95))/AZ$13,IF(AND($E95&gt;=AZ$10,$E95&lt;=AZ$12),$Q95*DAY($E95)/AZ$13,0))),2)</f>
        <v>18958.330000000002</v>
      </c>
      <c r="BA95" s="64">
        <f>ROUND(IF(AND($D95&lt;BA$10,$E95&gt;BA$12),$Q95,IF(AND($D95&gt;=BA$10,$D95&lt;=BA$12),$Q95*(BA$13+1-DAY($D95))/BA$13,IF(AND($E95&gt;=BA$10,$E95&lt;=BA$12),$Q95*DAY($E95)/BA$13,0))),2)</f>
        <v>18958.330000000002</v>
      </c>
      <c r="BB95" s="64">
        <f>ROUND(IF(AND($D95&lt;BB$10,$E95&gt;BB$12),$Q95,IF(AND($D95&gt;=BB$10,$D95&lt;=BB$12),$Q95*(BB$13+1-DAY($D95))/BB$13,IF(AND($E95&gt;=BB$10,$E95&lt;=BB$12),$Q95*DAY($E95)/BB$13,0))),2)</f>
        <v>18958.330000000002</v>
      </c>
      <c r="BC95" s="108"/>
      <c r="BD95" s="64">
        <f t="shared" si="182"/>
        <v>0</v>
      </c>
      <c r="BE95" s="64">
        <f t="shared" si="182"/>
        <v>0</v>
      </c>
      <c r="BF95" s="64">
        <f t="shared" si="182"/>
        <v>0</v>
      </c>
      <c r="BG95" s="64">
        <f t="shared" si="182"/>
        <v>0</v>
      </c>
      <c r="BH95" s="64">
        <f t="shared" si="182"/>
        <v>0</v>
      </c>
      <c r="BI95" s="64">
        <f t="shared" si="182"/>
        <v>19569.890000000003</v>
      </c>
      <c r="BJ95" s="64">
        <f t="shared" si="182"/>
        <v>56874.990000000005</v>
      </c>
      <c r="BK95" s="64">
        <f t="shared" si="182"/>
        <v>56874.990000000005</v>
      </c>
      <c r="BL95" s="64">
        <f t="shared" si="182"/>
        <v>56874.990000000005</v>
      </c>
      <c r="BM95" s="64">
        <f t="shared" si="182"/>
        <v>56874.990000000005</v>
      </c>
      <c r="BN95" s="64">
        <f t="shared" si="182"/>
        <v>56874.990000000005</v>
      </c>
      <c r="BO95" s="64">
        <f t="shared" si="182"/>
        <v>56874.990000000005</v>
      </c>
      <c r="BP95" s="65"/>
      <c r="BQ95" s="79">
        <f t="shared" si="121"/>
        <v>0</v>
      </c>
      <c r="BR95" s="79">
        <f t="shared" si="122"/>
        <v>0</v>
      </c>
      <c r="BS95" s="79">
        <f t="shared" si="123"/>
        <v>0</v>
      </c>
      <c r="BT95" s="79">
        <f t="shared" si="124"/>
        <v>0</v>
      </c>
      <c r="BU95" s="79">
        <f t="shared" si="125"/>
        <v>0</v>
      </c>
      <c r="BV95" s="79">
        <f t="shared" si="126"/>
        <v>0</v>
      </c>
      <c r="BW95" s="79">
        <f t="shared" si="127"/>
        <v>0</v>
      </c>
      <c r="BX95" s="79">
        <f t="shared" si="128"/>
        <v>0</v>
      </c>
      <c r="BY95" s="79">
        <f t="shared" si="129"/>
        <v>0</v>
      </c>
      <c r="BZ95" s="79">
        <f t="shared" si="130"/>
        <v>0</v>
      </c>
      <c r="CA95" s="79">
        <f t="shared" si="131"/>
        <v>0</v>
      </c>
      <c r="CB95" s="79">
        <f t="shared" si="132"/>
        <v>0</v>
      </c>
      <c r="CC95" s="79">
        <f t="shared" si="133"/>
        <v>0</v>
      </c>
      <c r="CD95" s="79">
        <f t="shared" si="134"/>
        <v>0</v>
      </c>
      <c r="CE95" s="79">
        <f t="shared" si="135"/>
        <v>0</v>
      </c>
      <c r="CF95" s="79">
        <f t="shared" si="136"/>
        <v>0</v>
      </c>
      <c r="CG95" s="79">
        <f t="shared" si="137"/>
        <v>3.2258115561866467E-2</v>
      </c>
      <c r="CH95" s="79">
        <f t="shared" si="138"/>
        <v>1</v>
      </c>
      <c r="CI95" s="79">
        <f t="shared" si="139"/>
        <v>1</v>
      </c>
      <c r="CJ95" s="79">
        <f t="shared" si="140"/>
        <v>1</v>
      </c>
      <c r="CK95" s="79">
        <f t="shared" si="141"/>
        <v>1</v>
      </c>
      <c r="CL95" s="79">
        <f t="shared" si="142"/>
        <v>1</v>
      </c>
      <c r="CM95" s="79">
        <f t="shared" si="143"/>
        <v>1</v>
      </c>
      <c r="CN95" s="79">
        <f t="shared" si="144"/>
        <v>1</v>
      </c>
      <c r="CO95" s="79">
        <f t="shared" si="145"/>
        <v>1</v>
      </c>
      <c r="CP95" s="79">
        <f t="shared" si="146"/>
        <v>1</v>
      </c>
      <c r="CQ95" s="79">
        <f t="shared" si="147"/>
        <v>1</v>
      </c>
      <c r="CR95" s="79">
        <f t="shared" si="148"/>
        <v>1</v>
      </c>
      <c r="CS95" s="79">
        <f t="shared" si="149"/>
        <v>1</v>
      </c>
      <c r="CT95" s="79">
        <f t="shared" si="150"/>
        <v>1</v>
      </c>
      <c r="CU95" s="79">
        <f t="shared" si="151"/>
        <v>1</v>
      </c>
      <c r="CV95" s="79">
        <f t="shared" si="152"/>
        <v>1</v>
      </c>
      <c r="CW95" s="79">
        <f t="shared" si="153"/>
        <v>1</v>
      </c>
      <c r="CX95" s="79">
        <f t="shared" si="154"/>
        <v>1</v>
      </c>
      <c r="CY95" s="79">
        <f t="shared" si="155"/>
        <v>1</v>
      </c>
      <c r="CZ95" s="79">
        <f t="shared" si="156"/>
        <v>1</v>
      </c>
      <c r="DB95" s="83">
        <f t="shared" si="157"/>
        <v>0</v>
      </c>
      <c r="DC95" s="83">
        <f t="shared" si="158"/>
        <v>0</v>
      </c>
      <c r="DD95" s="83">
        <f t="shared" si="159"/>
        <v>0</v>
      </c>
      <c r="DE95" s="83">
        <f t="shared" si="160"/>
        <v>0</v>
      </c>
      <c r="DF95" s="83">
        <f t="shared" si="161"/>
        <v>0</v>
      </c>
      <c r="DG95" s="83">
        <f t="shared" si="162"/>
        <v>1</v>
      </c>
      <c r="DH95" s="83">
        <f t="shared" si="163"/>
        <v>1</v>
      </c>
      <c r="DI95" s="83">
        <f t="shared" si="164"/>
        <v>1</v>
      </c>
      <c r="DJ95" s="83">
        <f t="shared" si="165"/>
        <v>1</v>
      </c>
      <c r="DK95" s="83">
        <f t="shared" si="166"/>
        <v>1</v>
      </c>
      <c r="DL95" s="83">
        <f t="shared" si="167"/>
        <v>1</v>
      </c>
      <c r="DM95" s="83">
        <f t="shared" si="168"/>
        <v>1</v>
      </c>
      <c r="DO95" s="83">
        <f t="shared" si="181"/>
        <v>0</v>
      </c>
      <c r="DP95" s="83">
        <f t="shared" si="119"/>
        <v>0</v>
      </c>
      <c r="DQ95" s="83">
        <f t="shared" si="119"/>
        <v>0</v>
      </c>
      <c r="DR95" s="83">
        <f t="shared" si="119"/>
        <v>0</v>
      </c>
      <c r="DS95" s="83">
        <f t="shared" si="119"/>
        <v>0</v>
      </c>
      <c r="DT95" s="83">
        <f t="shared" si="119"/>
        <v>1</v>
      </c>
      <c r="DU95" s="83">
        <f t="shared" si="119"/>
        <v>1</v>
      </c>
      <c r="DV95" s="83">
        <f t="shared" si="119"/>
        <v>1</v>
      </c>
      <c r="DW95" s="83">
        <f t="shared" si="119"/>
        <v>1</v>
      </c>
      <c r="DX95" s="83">
        <f t="shared" si="119"/>
        <v>1</v>
      </c>
      <c r="DY95" s="83">
        <f t="shared" si="119"/>
        <v>1</v>
      </c>
      <c r="DZ95" s="83">
        <f t="shared" si="119"/>
        <v>1</v>
      </c>
      <c r="EB95" s="115"/>
      <c r="EC95" s="36">
        <f t="shared" si="169"/>
        <v>0</v>
      </c>
      <c r="ED95" s="36">
        <f t="shared" si="95"/>
        <v>0</v>
      </c>
      <c r="EE95" s="36">
        <f t="shared" si="96"/>
        <v>0</v>
      </c>
      <c r="EF95" s="36">
        <f t="shared" si="97"/>
        <v>0</v>
      </c>
      <c r="EG95" s="36">
        <f t="shared" si="98"/>
        <v>1</v>
      </c>
      <c r="EH95" s="36">
        <f t="shared" si="99"/>
        <v>0</v>
      </c>
      <c r="EI95" s="36">
        <f t="shared" si="100"/>
        <v>0</v>
      </c>
      <c r="EJ95" s="36">
        <f t="shared" si="101"/>
        <v>0</v>
      </c>
      <c r="EK95" s="36">
        <f t="shared" si="102"/>
        <v>0</v>
      </c>
      <c r="EL95" s="36">
        <f t="shared" si="103"/>
        <v>0</v>
      </c>
      <c r="EM95" s="36">
        <f t="shared" si="104"/>
        <v>0</v>
      </c>
      <c r="EO95" s="115"/>
      <c r="EP95" s="36">
        <f t="shared" si="170"/>
        <v>0</v>
      </c>
      <c r="EQ95" s="36">
        <f t="shared" si="171"/>
        <v>0</v>
      </c>
      <c r="ER95" s="36">
        <f t="shared" si="172"/>
        <v>0</v>
      </c>
      <c r="ES95" s="36">
        <f t="shared" si="173"/>
        <v>0</v>
      </c>
      <c r="ET95" s="36">
        <f t="shared" si="174"/>
        <v>0</v>
      </c>
      <c r="EU95" s="36">
        <f t="shared" si="175"/>
        <v>0</v>
      </c>
      <c r="EV95" s="36">
        <f t="shared" si="176"/>
        <v>0</v>
      </c>
      <c r="EW95" s="36">
        <f t="shared" si="177"/>
        <v>0</v>
      </c>
      <c r="EX95" s="36">
        <f t="shared" si="178"/>
        <v>0</v>
      </c>
      <c r="EY95" s="36">
        <f t="shared" si="179"/>
        <v>0</v>
      </c>
      <c r="EZ95" s="36">
        <f t="shared" si="180"/>
        <v>0</v>
      </c>
    </row>
    <row r="96" spans="1:156" s="36" customFormat="1" ht="16" x14ac:dyDescent="0.2">
      <c r="A96" s="50"/>
      <c r="B96" s="56" t="s">
        <v>17</v>
      </c>
      <c r="C96" s="49" t="s">
        <v>69</v>
      </c>
      <c r="D96" s="57">
        <v>46173</v>
      </c>
      <c r="E96" s="57">
        <v>51500</v>
      </c>
      <c r="F96" s="58">
        <v>125000</v>
      </c>
      <c r="G96" s="56" t="s">
        <v>80</v>
      </c>
      <c r="H96" s="59">
        <v>47306</v>
      </c>
      <c r="I96" s="59" t="s">
        <v>15</v>
      </c>
      <c r="J96" s="60">
        <v>0.2</v>
      </c>
      <c r="K96" s="60">
        <v>0.1</v>
      </c>
      <c r="L96" s="61"/>
      <c r="M96" s="62">
        <f t="shared" si="115"/>
        <v>1</v>
      </c>
      <c r="N96" s="63">
        <f t="shared" si="116"/>
        <v>10416.666666666666</v>
      </c>
      <c r="O96" s="63">
        <f t="shared" si="117"/>
        <v>1041.6666666666667</v>
      </c>
      <c r="P96" s="63">
        <f t="shared" si="118"/>
        <v>2083.3333333333335</v>
      </c>
      <c r="Q96" s="63">
        <f t="shared" si="120"/>
        <v>13541.67</v>
      </c>
      <c r="R96" s="111"/>
      <c r="S96" s="64">
        <f>ROUND(IF(AND($D96&lt;S$10,$E96&gt;S$12),$Q96,IF(AND($D96&gt;=S$10,$D96&lt;=S$12),$Q96*(S$13+1-DAY($D96))/S$13,IF(AND($E96&gt;=S$10,$E96&lt;=S$12),$Q96*DAY($E96)/S$13,0))),2)</f>
        <v>0</v>
      </c>
      <c r="T96" s="64">
        <f>ROUND(IF(AND($D96&lt;T$10,$E96&gt;T$12),$Q96,IF(AND($D96&gt;=T$10,$D96&lt;=T$12),$Q96*(T$13+1-DAY($D96))/T$13,IF(AND($E96&gt;=T$10,$E96&lt;=T$12),$Q96*DAY($E96)/T$13,0))),2)</f>
        <v>0</v>
      </c>
      <c r="U96" s="64">
        <f>ROUND(IF(AND($D96&lt;U$10,$E96&gt;U$12),$Q96,IF(AND($D96&gt;=U$10,$D96&lt;=U$12),$Q96*(U$13+1-DAY($D96))/U$13,IF(AND($E96&gt;=U$10,$E96&lt;=U$12),$Q96*DAY($E96)/U$13,0))),2)</f>
        <v>0</v>
      </c>
      <c r="V96" s="64">
        <f>ROUND(IF(AND($D96&lt;V$10,$E96&gt;V$12),$Q96,IF(AND($D96&gt;=V$10,$D96&lt;=V$12),$Q96*(V$13+1-DAY($D96))/V$13,IF(AND($E96&gt;=V$10,$E96&lt;=V$12),$Q96*DAY($E96)/V$13,0))),2)</f>
        <v>0</v>
      </c>
      <c r="W96" s="64">
        <f>ROUND(IF(AND($D96&lt;W$10,$E96&gt;W$12),$Q96,IF(AND($D96&gt;=W$10,$D96&lt;=W$12),$Q96*(W$13+1-DAY($D96))/W$13,IF(AND($E96&gt;=W$10,$E96&lt;=W$12),$Q96*DAY($E96)/W$13,0))),2)</f>
        <v>0</v>
      </c>
      <c r="X96" s="64">
        <f>ROUND(IF(AND($D96&lt;X$10,$E96&gt;X$12),$Q96,IF(AND($D96&gt;=X$10,$D96&lt;=X$12),$Q96*(X$13+1-DAY($D96))/X$13,IF(AND($E96&gt;=X$10,$E96&lt;=X$12),$Q96*DAY($E96)/X$13,0))),2)</f>
        <v>0</v>
      </c>
      <c r="Y96" s="64">
        <f>ROUND(IF(AND($D96&lt;Y$10,$E96&gt;Y$12),$Q96,IF(AND($D96&gt;=Y$10,$D96&lt;=Y$12),$Q96*(Y$13+1-DAY($D96))/Y$13,IF(AND($E96&gt;=Y$10,$E96&lt;=Y$12),$Q96*DAY($E96)/Y$13,0))),2)</f>
        <v>0</v>
      </c>
      <c r="Z96" s="64">
        <f>ROUND(IF(AND($D96&lt;Z$10,$E96&gt;Z$12),$Q96,IF(AND($D96&gt;=Z$10,$D96&lt;=Z$12),$Q96*(Z$13+1-DAY($D96))/Z$13,IF(AND($E96&gt;=Z$10,$E96&lt;=Z$12),$Q96*DAY($E96)/Z$13,0))),2)</f>
        <v>0</v>
      </c>
      <c r="AA96" s="64">
        <f>ROUND(IF(AND($D96&lt;AA$10,$E96&gt;AA$12),$Q96,IF(AND($D96&gt;=AA$10,$D96&lt;=AA$12),$Q96*(AA$13+1-DAY($D96))/AA$13,IF(AND($E96&gt;=AA$10,$E96&lt;=AA$12),$Q96*DAY($E96)/AA$13,0))),2)</f>
        <v>0</v>
      </c>
      <c r="AB96" s="64">
        <f>ROUND(IF(AND($D96&lt;AB$10,$E96&gt;AB$12),$Q96,IF(AND($D96&gt;=AB$10,$D96&lt;=AB$12),$Q96*(AB$13+1-DAY($D96))/AB$13,IF(AND($E96&gt;=AB$10,$E96&lt;=AB$12),$Q96*DAY($E96)/AB$13,0))),2)</f>
        <v>0</v>
      </c>
      <c r="AC96" s="64">
        <f>ROUND(IF(AND($D96&lt;AC$10,$E96&gt;AC$12),$Q96,IF(AND($D96&gt;=AC$10,$D96&lt;=AC$12),$Q96*(AC$13+1-DAY($D96))/AC$13,IF(AND($E96&gt;=AC$10,$E96&lt;=AC$12),$Q96*DAY($E96)/AC$13,0))),2)</f>
        <v>0</v>
      </c>
      <c r="AD96" s="64">
        <f>ROUND(IF(AND($D96&lt;AD$10,$E96&gt;AD$12),$Q96,IF(AND($D96&gt;=AD$10,$D96&lt;=AD$12),$Q96*(AD$13+1-DAY($D96))/AD$13,IF(AND($E96&gt;=AD$10,$E96&lt;=AD$12),$Q96*DAY($E96)/AD$13,0))),2)</f>
        <v>0</v>
      </c>
      <c r="AE96" s="64">
        <f>ROUND(IF(AND($D96&lt;AE$10,$E96&gt;AE$12),$Q96,IF(AND($D96&gt;=AE$10,$D96&lt;=AE$12),$Q96*(AE$13+1-DAY($D96))/AE$13,IF(AND($E96&gt;=AE$10,$E96&lt;=AE$12),$Q96*DAY($E96)/AE$13,0))),2)</f>
        <v>0</v>
      </c>
      <c r="AF96" s="64">
        <f>ROUND(IF(AND($D96&lt;AF$10,$E96&gt;AF$12),$Q96,IF(AND($D96&gt;=AF$10,$D96&lt;=AF$12),$Q96*(AF$13+1-DAY($D96))/AF$13,IF(AND($E96&gt;=AF$10,$E96&lt;=AF$12),$Q96*DAY($E96)/AF$13,0))),2)</f>
        <v>0</v>
      </c>
      <c r="AG96" s="64">
        <f>ROUND(IF(AND($D96&lt;AG$10,$E96&gt;AG$12),$Q96,IF(AND($D96&gt;=AG$10,$D96&lt;=AG$12),$Q96*(AG$13+1-DAY($D96))/AG$13,IF(AND($E96&gt;=AG$10,$E96&lt;=AG$12),$Q96*DAY($E96)/AG$13,0))),2)</f>
        <v>0</v>
      </c>
      <c r="AH96" s="64">
        <f>ROUND(IF(AND($D96&lt;AH$10,$E96&gt;AH$12),$Q96,IF(AND($D96&gt;=AH$10,$D96&lt;=AH$12),$Q96*(AH$13+1-DAY($D96))/AH$13,IF(AND($E96&gt;=AH$10,$E96&lt;=AH$12),$Q96*DAY($E96)/AH$13,0))),2)</f>
        <v>0</v>
      </c>
      <c r="AI96" s="64">
        <f>ROUND(IF(AND($D96&lt;AI$10,$E96&gt;AI$12),$Q96,IF(AND($D96&gt;=AI$10,$D96&lt;=AI$12),$Q96*(AI$13+1-DAY($D96))/AI$13,IF(AND($E96&gt;=AI$10,$E96&lt;=AI$12),$Q96*DAY($E96)/AI$13,0))),2)</f>
        <v>436.83</v>
      </c>
      <c r="AJ96" s="64">
        <f>ROUND(IF(AND($D96&lt;AJ$10,$E96&gt;AJ$12),$Q96,IF(AND($D96&gt;=AJ$10,$D96&lt;=AJ$12),$Q96*(AJ$13+1-DAY($D96))/AJ$13,IF(AND($E96&gt;=AJ$10,$E96&lt;=AJ$12),$Q96*DAY($E96)/AJ$13,0))),2)</f>
        <v>13541.67</v>
      </c>
      <c r="AK96" s="64">
        <f>ROUND(IF(AND($D96&lt;AK$10,$E96&gt;AK$12),$Q96,IF(AND($D96&gt;=AK$10,$D96&lt;=AK$12),$Q96*(AK$13+1-DAY($D96))/AK$13,IF(AND($E96&gt;=AK$10,$E96&lt;=AK$12),$Q96*DAY($E96)/AK$13,0))),2)</f>
        <v>13541.67</v>
      </c>
      <c r="AL96" s="64">
        <f>ROUND(IF(AND($D96&lt;AL$10,$E96&gt;AL$12),$Q96,IF(AND($D96&gt;=AL$10,$D96&lt;=AL$12),$Q96*(AL$13+1-DAY($D96))/AL$13,IF(AND($E96&gt;=AL$10,$E96&lt;=AL$12),$Q96*DAY($E96)/AL$13,0))),2)</f>
        <v>13541.67</v>
      </c>
      <c r="AM96" s="64">
        <f>ROUND(IF(AND($D96&lt;AM$10,$E96&gt;AM$12),$Q96,IF(AND($D96&gt;=AM$10,$D96&lt;=AM$12),$Q96*(AM$13+1-DAY($D96))/AM$13,IF(AND($E96&gt;=AM$10,$E96&lt;=AM$12),$Q96*DAY($E96)/AM$13,0))),2)</f>
        <v>13541.67</v>
      </c>
      <c r="AN96" s="64">
        <f>ROUND(IF(AND($D96&lt;AN$10,$E96&gt;AN$12),$Q96,IF(AND($D96&gt;=AN$10,$D96&lt;=AN$12),$Q96*(AN$13+1-DAY($D96))/AN$13,IF(AND($E96&gt;=AN$10,$E96&lt;=AN$12),$Q96*DAY($E96)/AN$13,0))),2)</f>
        <v>13541.67</v>
      </c>
      <c r="AO96" s="64">
        <f>ROUND(IF(AND($D96&lt;AO$10,$E96&gt;AO$12),$Q96,IF(AND($D96&gt;=AO$10,$D96&lt;=AO$12),$Q96*(AO$13+1-DAY($D96))/AO$13,IF(AND($E96&gt;=AO$10,$E96&lt;=AO$12),$Q96*DAY($E96)/AO$13,0))),2)</f>
        <v>13541.67</v>
      </c>
      <c r="AP96" s="64">
        <f>ROUND(IF(AND($D96&lt;AP$10,$E96&gt;AP$12),$Q96,IF(AND($D96&gt;=AP$10,$D96&lt;=AP$12),$Q96*(AP$13+1-DAY($D96))/AP$13,IF(AND($E96&gt;=AP$10,$E96&lt;=AP$12),$Q96*DAY($E96)/AP$13,0))),2)</f>
        <v>13541.67</v>
      </c>
      <c r="AQ96" s="64">
        <f>ROUND(IF(AND($D96&lt;AQ$10,$E96&gt;AQ$12),$Q96,IF(AND($D96&gt;=AQ$10,$D96&lt;=AQ$12),$Q96*(AQ$13+1-DAY($D96))/AQ$13,IF(AND($E96&gt;=AQ$10,$E96&lt;=AQ$12),$Q96*DAY($E96)/AQ$13,0))),2)</f>
        <v>13541.67</v>
      </c>
      <c r="AR96" s="64">
        <f>ROUND(IF(AND($D96&lt;AR$10,$E96&gt;AR$12),$Q96,IF(AND($D96&gt;=AR$10,$D96&lt;=AR$12),$Q96*(AR$13+1-DAY($D96))/AR$13,IF(AND($E96&gt;=AR$10,$E96&lt;=AR$12),$Q96*DAY($E96)/AR$13,0))),2)</f>
        <v>13541.67</v>
      </c>
      <c r="AS96" s="64">
        <f>ROUND(IF(AND($D96&lt;AS$10,$E96&gt;AS$12),$Q96,IF(AND($D96&gt;=AS$10,$D96&lt;=AS$12),$Q96*(AS$13+1-DAY($D96))/AS$13,IF(AND($E96&gt;=AS$10,$E96&lt;=AS$12),$Q96*DAY($E96)/AS$13,0))),2)</f>
        <v>13541.67</v>
      </c>
      <c r="AT96" s="64">
        <f>ROUND(IF(AND($D96&lt;AT$10,$E96&gt;AT$12),$Q96,IF(AND($D96&gt;=AT$10,$D96&lt;=AT$12),$Q96*(AT$13+1-DAY($D96))/AT$13,IF(AND($E96&gt;=AT$10,$E96&lt;=AT$12),$Q96*DAY($E96)/AT$13,0))),2)</f>
        <v>13541.67</v>
      </c>
      <c r="AU96" s="64">
        <f>ROUND(IF(AND($D96&lt;AU$10,$E96&gt;AU$12),$Q96,IF(AND($D96&gt;=AU$10,$D96&lt;=AU$12),$Q96*(AU$13+1-DAY($D96))/AU$13,IF(AND($E96&gt;=AU$10,$E96&lt;=AU$12),$Q96*DAY($E96)/AU$13,0))),2)</f>
        <v>13541.67</v>
      </c>
      <c r="AV96" s="64">
        <f>ROUND(IF(AND($D96&lt;AV$10,$E96&gt;AV$12),$Q96,IF(AND($D96&gt;=AV$10,$D96&lt;=AV$12),$Q96*(AV$13+1-DAY($D96))/AV$13,IF(AND($E96&gt;=AV$10,$E96&lt;=AV$12),$Q96*DAY($E96)/AV$13,0))),2)</f>
        <v>13541.67</v>
      </c>
      <c r="AW96" s="64">
        <f>ROUND(IF(AND($D96&lt;AW$10,$E96&gt;AW$12),$Q96,IF(AND($D96&gt;=AW$10,$D96&lt;=AW$12),$Q96*(AW$13+1-DAY($D96))/AW$13,IF(AND($E96&gt;=AW$10,$E96&lt;=AW$12),$Q96*DAY($E96)/AW$13,0))),2)</f>
        <v>13541.67</v>
      </c>
      <c r="AX96" s="64">
        <f>ROUND(IF(AND($D96&lt;AX$10,$E96&gt;AX$12),$Q96,IF(AND($D96&gt;=AX$10,$D96&lt;=AX$12),$Q96*(AX$13+1-DAY($D96))/AX$13,IF(AND($E96&gt;=AX$10,$E96&lt;=AX$12),$Q96*DAY($E96)/AX$13,0))),2)</f>
        <v>13541.67</v>
      </c>
      <c r="AY96" s="64">
        <f>ROUND(IF(AND($D96&lt;AY$10,$E96&gt;AY$12),$Q96,IF(AND($D96&gt;=AY$10,$D96&lt;=AY$12),$Q96*(AY$13+1-DAY($D96))/AY$13,IF(AND($E96&gt;=AY$10,$E96&lt;=AY$12),$Q96*DAY($E96)/AY$13,0))),2)</f>
        <v>13541.67</v>
      </c>
      <c r="AZ96" s="64">
        <f>ROUND(IF(AND($D96&lt;AZ$10,$E96&gt;AZ$12),$Q96,IF(AND($D96&gt;=AZ$10,$D96&lt;=AZ$12),$Q96*(AZ$13+1-DAY($D96))/AZ$13,IF(AND($E96&gt;=AZ$10,$E96&lt;=AZ$12),$Q96*DAY($E96)/AZ$13,0))),2)</f>
        <v>13541.67</v>
      </c>
      <c r="BA96" s="64">
        <f>ROUND(IF(AND($D96&lt;BA$10,$E96&gt;BA$12),$Q96,IF(AND($D96&gt;=BA$10,$D96&lt;=BA$12),$Q96*(BA$13+1-DAY($D96))/BA$13,IF(AND($E96&gt;=BA$10,$E96&lt;=BA$12),$Q96*DAY($E96)/BA$13,0))),2)</f>
        <v>13541.67</v>
      </c>
      <c r="BB96" s="64">
        <f>ROUND(IF(AND($D96&lt;BB$10,$E96&gt;BB$12),$Q96,IF(AND($D96&gt;=BB$10,$D96&lt;=BB$12),$Q96*(BB$13+1-DAY($D96))/BB$13,IF(AND($E96&gt;=BB$10,$E96&lt;=BB$12),$Q96*DAY($E96)/BB$13,0))),2)</f>
        <v>13541.67</v>
      </c>
      <c r="BC96" s="108"/>
      <c r="BD96" s="64">
        <f t="shared" si="182"/>
        <v>0</v>
      </c>
      <c r="BE96" s="64">
        <f t="shared" si="182"/>
        <v>0</v>
      </c>
      <c r="BF96" s="64">
        <f t="shared" si="182"/>
        <v>0</v>
      </c>
      <c r="BG96" s="64">
        <f t="shared" si="182"/>
        <v>0</v>
      </c>
      <c r="BH96" s="64">
        <f t="shared" si="182"/>
        <v>0</v>
      </c>
      <c r="BI96" s="64">
        <f t="shared" si="182"/>
        <v>13978.5</v>
      </c>
      <c r="BJ96" s="64">
        <f t="shared" si="182"/>
        <v>40625.01</v>
      </c>
      <c r="BK96" s="64">
        <f t="shared" si="182"/>
        <v>40625.01</v>
      </c>
      <c r="BL96" s="64">
        <f t="shared" si="182"/>
        <v>40625.01</v>
      </c>
      <c r="BM96" s="64">
        <f t="shared" si="182"/>
        <v>40625.01</v>
      </c>
      <c r="BN96" s="64">
        <f t="shared" si="182"/>
        <v>40625.01</v>
      </c>
      <c r="BO96" s="64">
        <f t="shared" si="182"/>
        <v>40625.01</v>
      </c>
      <c r="BP96" s="65"/>
      <c r="BQ96" s="79">
        <f t="shared" si="121"/>
        <v>0</v>
      </c>
      <c r="BR96" s="79">
        <f t="shared" si="122"/>
        <v>0</v>
      </c>
      <c r="BS96" s="79">
        <f t="shared" si="123"/>
        <v>0</v>
      </c>
      <c r="BT96" s="79">
        <f t="shared" si="124"/>
        <v>0</v>
      </c>
      <c r="BU96" s="79">
        <f t="shared" si="125"/>
        <v>0</v>
      </c>
      <c r="BV96" s="79">
        <f t="shared" si="126"/>
        <v>0</v>
      </c>
      <c r="BW96" s="79">
        <f t="shared" si="127"/>
        <v>0</v>
      </c>
      <c r="BX96" s="79">
        <f t="shared" si="128"/>
        <v>0</v>
      </c>
      <c r="BY96" s="79">
        <f t="shared" si="129"/>
        <v>0</v>
      </c>
      <c r="BZ96" s="79">
        <f t="shared" si="130"/>
        <v>0</v>
      </c>
      <c r="CA96" s="79">
        <f t="shared" si="131"/>
        <v>0</v>
      </c>
      <c r="CB96" s="79">
        <f t="shared" si="132"/>
        <v>0</v>
      </c>
      <c r="CC96" s="79">
        <f t="shared" si="133"/>
        <v>0</v>
      </c>
      <c r="CD96" s="79">
        <f t="shared" si="134"/>
        <v>0</v>
      </c>
      <c r="CE96" s="79">
        <f t="shared" si="135"/>
        <v>0</v>
      </c>
      <c r="CF96" s="79">
        <f t="shared" si="136"/>
        <v>0</v>
      </c>
      <c r="CG96" s="79">
        <f t="shared" si="137"/>
        <v>3.2258207444133553E-2</v>
      </c>
      <c r="CH96" s="79">
        <f t="shared" si="138"/>
        <v>1</v>
      </c>
      <c r="CI96" s="79">
        <f t="shared" si="139"/>
        <v>1</v>
      </c>
      <c r="CJ96" s="79">
        <f t="shared" si="140"/>
        <v>1</v>
      </c>
      <c r="CK96" s="79">
        <f t="shared" si="141"/>
        <v>1</v>
      </c>
      <c r="CL96" s="79">
        <f t="shared" si="142"/>
        <v>1</v>
      </c>
      <c r="CM96" s="79">
        <f t="shared" si="143"/>
        <v>1</v>
      </c>
      <c r="CN96" s="79">
        <f t="shared" si="144"/>
        <v>1</v>
      </c>
      <c r="CO96" s="79">
        <f t="shared" si="145"/>
        <v>1</v>
      </c>
      <c r="CP96" s="79">
        <f t="shared" si="146"/>
        <v>1</v>
      </c>
      <c r="CQ96" s="79">
        <f t="shared" si="147"/>
        <v>1</v>
      </c>
      <c r="CR96" s="79">
        <f t="shared" si="148"/>
        <v>1</v>
      </c>
      <c r="CS96" s="79">
        <f t="shared" si="149"/>
        <v>1</v>
      </c>
      <c r="CT96" s="79">
        <f t="shared" si="150"/>
        <v>1</v>
      </c>
      <c r="CU96" s="79">
        <f t="shared" si="151"/>
        <v>1</v>
      </c>
      <c r="CV96" s="79">
        <f t="shared" si="152"/>
        <v>1</v>
      </c>
      <c r="CW96" s="79">
        <f t="shared" si="153"/>
        <v>1</v>
      </c>
      <c r="CX96" s="79">
        <f t="shared" si="154"/>
        <v>1</v>
      </c>
      <c r="CY96" s="79">
        <f t="shared" si="155"/>
        <v>1</v>
      </c>
      <c r="CZ96" s="79">
        <f t="shared" si="156"/>
        <v>1</v>
      </c>
      <c r="DB96" s="83">
        <f t="shared" si="157"/>
        <v>0</v>
      </c>
      <c r="DC96" s="83">
        <f t="shared" si="158"/>
        <v>0</v>
      </c>
      <c r="DD96" s="83">
        <f t="shared" si="159"/>
        <v>0</v>
      </c>
      <c r="DE96" s="83">
        <f t="shared" si="160"/>
        <v>0</v>
      </c>
      <c r="DF96" s="83">
        <f t="shared" si="161"/>
        <v>0</v>
      </c>
      <c r="DG96" s="83">
        <f t="shared" si="162"/>
        <v>1</v>
      </c>
      <c r="DH96" s="83">
        <f t="shared" si="163"/>
        <v>1</v>
      </c>
      <c r="DI96" s="83">
        <f t="shared" si="164"/>
        <v>1</v>
      </c>
      <c r="DJ96" s="83">
        <f t="shared" si="165"/>
        <v>1</v>
      </c>
      <c r="DK96" s="83">
        <f t="shared" si="166"/>
        <v>1</v>
      </c>
      <c r="DL96" s="83">
        <f t="shared" si="167"/>
        <v>1</v>
      </c>
      <c r="DM96" s="83">
        <f t="shared" si="168"/>
        <v>1</v>
      </c>
      <c r="DO96" s="83">
        <f t="shared" si="181"/>
        <v>0</v>
      </c>
      <c r="DP96" s="83">
        <f t="shared" si="119"/>
        <v>0</v>
      </c>
      <c r="DQ96" s="83">
        <f t="shared" si="119"/>
        <v>0</v>
      </c>
      <c r="DR96" s="83">
        <f t="shared" si="119"/>
        <v>0</v>
      </c>
      <c r="DS96" s="83">
        <f t="shared" si="119"/>
        <v>0</v>
      </c>
      <c r="DT96" s="83">
        <f t="shared" si="119"/>
        <v>1</v>
      </c>
      <c r="DU96" s="83">
        <f t="shared" si="119"/>
        <v>1</v>
      </c>
      <c r="DV96" s="83">
        <f t="shared" si="119"/>
        <v>1</v>
      </c>
      <c r="DW96" s="83">
        <f t="shared" si="119"/>
        <v>1</v>
      </c>
      <c r="DX96" s="83">
        <f t="shared" si="119"/>
        <v>1</v>
      </c>
      <c r="DY96" s="83">
        <f t="shared" si="119"/>
        <v>1</v>
      </c>
      <c r="DZ96" s="83">
        <f t="shared" si="119"/>
        <v>1</v>
      </c>
      <c r="EB96" s="115"/>
      <c r="EC96" s="36">
        <f t="shared" si="169"/>
        <v>0</v>
      </c>
      <c r="ED96" s="36">
        <f t="shared" si="95"/>
        <v>0</v>
      </c>
      <c r="EE96" s="36">
        <f t="shared" si="96"/>
        <v>0</v>
      </c>
      <c r="EF96" s="36">
        <f t="shared" si="97"/>
        <v>0</v>
      </c>
      <c r="EG96" s="36">
        <f t="shared" si="98"/>
        <v>1</v>
      </c>
      <c r="EH96" s="36">
        <f t="shared" si="99"/>
        <v>0</v>
      </c>
      <c r="EI96" s="36">
        <f t="shared" si="100"/>
        <v>0</v>
      </c>
      <c r="EJ96" s="36">
        <f t="shared" si="101"/>
        <v>0</v>
      </c>
      <c r="EK96" s="36">
        <f t="shared" si="102"/>
        <v>0</v>
      </c>
      <c r="EL96" s="36">
        <f t="shared" si="103"/>
        <v>0</v>
      </c>
      <c r="EM96" s="36">
        <f t="shared" si="104"/>
        <v>0</v>
      </c>
      <c r="EO96" s="115"/>
      <c r="EP96" s="36">
        <f t="shared" si="170"/>
        <v>0</v>
      </c>
      <c r="EQ96" s="36">
        <f t="shared" si="171"/>
        <v>0</v>
      </c>
      <c r="ER96" s="36">
        <f t="shared" si="172"/>
        <v>0</v>
      </c>
      <c r="ES96" s="36">
        <f t="shared" si="173"/>
        <v>0</v>
      </c>
      <c r="ET96" s="36">
        <f t="shared" si="174"/>
        <v>0</v>
      </c>
      <c r="EU96" s="36">
        <f t="shared" si="175"/>
        <v>0</v>
      </c>
      <c r="EV96" s="36">
        <f t="shared" si="176"/>
        <v>0</v>
      </c>
      <c r="EW96" s="36">
        <f t="shared" si="177"/>
        <v>0</v>
      </c>
      <c r="EX96" s="36">
        <f t="shared" si="178"/>
        <v>0</v>
      </c>
      <c r="EY96" s="36">
        <f t="shared" si="179"/>
        <v>0</v>
      </c>
      <c r="EZ96" s="36">
        <f t="shared" si="180"/>
        <v>0</v>
      </c>
    </row>
    <row r="97" spans="1:156" s="36" customFormat="1" ht="16" x14ac:dyDescent="0.2">
      <c r="A97" s="50"/>
      <c r="B97" s="56" t="s">
        <v>17</v>
      </c>
      <c r="C97" s="49" t="s">
        <v>70</v>
      </c>
      <c r="D97" s="57">
        <v>46173</v>
      </c>
      <c r="E97" s="57">
        <v>51500</v>
      </c>
      <c r="F97" s="58">
        <v>115000</v>
      </c>
      <c r="G97" s="56" t="s">
        <v>98</v>
      </c>
      <c r="H97" s="59">
        <v>41719</v>
      </c>
      <c r="I97" s="59" t="s">
        <v>15</v>
      </c>
      <c r="J97" s="60">
        <v>0.2</v>
      </c>
      <c r="K97" s="60">
        <v>0.1</v>
      </c>
      <c r="L97" s="61"/>
      <c r="M97" s="62">
        <f t="shared" si="115"/>
        <v>1</v>
      </c>
      <c r="N97" s="63">
        <f t="shared" si="116"/>
        <v>9583.3333333333339</v>
      </c>
      <c r="O97" s="63">
        <f t="shared" si="117"/>
        <v>958.33333333333348</v>
      </c>
      <c r="P97" s="63">
        <f t="shared" si="118"/>
        <v>1916.666666666667</v>
      </c>
      <c r="Q97" s="63">
        <f t="shared" si="120"/>
        <v>12458.33</v>
      </c>
      <c r="R97" s="111"/>
      <c r="S97" s="64">
        <f>ROUND(IF(AND($D97&lt;S$10,$E97&gt;S$12),$Q97,IF(AND($D97&gt;=S$10,$D97&lt;=S$12),$Q97*(S$13+1-DAY($D97))/S$13,IF(AND($E97&gt;=S$10,$E97&lt;=S$12),$Q97*DAY($E97)/S$13,0))),2)</f>
        <v>0</v>
      </c>
      <c r="T97" s="64">
        <f>ROUND(IF(AND($D97&lt;T$10,$E97&gt;T$12),$Q97,IF(AND($D97&gt;=T$10,$D97&lt;=T$12),$Q97*(T$13+1-DAY($D97))/T$13,IF(AND($E97&gt;=T$10,$E97&lt;=T$12),$Q97*DAY($E97)/T$13,0))),2)</f>
        <v>0</v>
      </c>
      <c r="U97" s="64">
        <f>ROUND(IF(AND($D97&lt;U$10,$E97&gt;U$12),$Q97,IF(AND($D97&gt;=U$10,$D97&lt;=U$12),$Q97*(U$13+1-DAY($D97))/U$13,IF(AND($E97&gt;=U$10,$E97&lt;=U$12),$Q97*DAY($E97)/U$13,0))),2)</f>
        <v>0</v>
      </c>
      <c r="V97" s="64">
        <f>ROUND(IF(AND($D97&lt;V$10,$E97&gt;V$12),$Q97,IF(AND($D97&gt;=V$10,$D97&lt;=V$12),$Q97*(V$13+1-DAY($D97))/V$13,IF(AND($E97&gt;=V$10,$E97&lt;=V$12),$Q97*DAY($E97)/V$13,0))),2)</f>
        <v>0</v>
      </c>
      <c r="W97" s="64">
        <f>ROUND(IF(AND($D97&lt;W$10,$E97&gt;W$12),$Q97,IF(AND($D97&gt;=W$10,$D97&lt;=W$12),$Q97*(W$13+1-DAY($D97))/W$13,IF(AND($E97&gt;=W$10,$E97&lt;=W$12),$Q97*DAY($E97)/W$13,0))),2)</f>
        <v>0</v>
      </c>
      <c r="X97" s="64">
        <f>ROUND(IF(AND($D97&lt;X$10,$E97&gt;X$12),$Q97,IF(AND($D97&gt;=X$10,$D97&lt;=X$12),$Q97*(X$13+1-DAY($D97))/X$13,IF(AND($E97&gt;=X$10,$E97&lt;=X$12),$Q97*DAY($E97)/X$13,0))),2)</f>
        <v>0</v>
      </c>
      <c r="Y97" s="64">
        <f>ROUND(IF(AND($D97&lt;Y$10,$E97&gt;Y$12),$Q97,IF(AND($D97&gt;=Y$10,$D97&lt;=Y$12),$Q97*(Y$13+1-DAY($D97))/Y$13,IF(AND($E97&gt;=Y$10,$E97&lt;=Y$12),$Q97*DAY($E97)/Y$13,0))),2)</f>
        <v>0</v>
      </c>
      <c r="Z97" s="64">
        <f>ROUND(IF(AND($D97&lt;Z$10,$E97&gt;Z$12),$Q97,IF(AND($D97&gt;=Z$10,$D97&lt;=Z$12),$Q97*(Z$13+1-DAY($D97))/Z$13,IF(AND($E97&gt;=Z$10,$E97&lt;=Z$12),$Q97*DAY($E97)/Z$13,0))),2)</f>
        <v>0</v>
      </c>
      <c r="AA97" s="64">
        <f>ROUND(IF(AND($D97&lt;AA$10,$E97&gt;AA$12),$Q97,IF(AND($D97&gt;=AA$10,$D97&lt;=AA$12),$Q97*(AA$13+1-DAY($D97))/AA$13,IF(AND($E97&gt;=AA$10,$E97&lt;=AA$12),$Q97*DAY($E97)/AA$13,0))),2)</f>
        <v>0</v>
      </c>
      <c r="AB97" s="64">
        <f>ROUND(IF(AND($D97&lt;AB$10,$E97&gt;AB$12),$Q97,IF(AND($D97&gt;=AB$10,$D97&lt;=AB$12),$Q97*(AB$13+1-DAY($D97))/AB$13,IF(AND($E97&gt;=AB$10,$E97&lt;=AB$12),$Q97*DAY($E97)/AB$13,0))),2)</f>
        <v>0</v>
      </c>
      <c r="AC97" s="64">
        <f>ROUND(IF(AND($D97&lt;AC$10,$E97&gt;AC$12),$Q97,IF(AND($D97&gt;=AC$10,$D97&lt;=AC$12),$Q97*(AC$13+1-DAY($D97))/AC$13,IF(AND($E97&gt;=AC$10,$E97&lt;=AC$12),$Q97*DAY($E97)/AC$13,0))),2)</f>
        <v>0</v>
      </c>
      <c r="AD97" s="64">
        <f>ROUND(IF(AND($D97&lt;AD$10,$E97&gt;AD$12),$Q97,IF(AND($D97&gt;=AD$10,$D97&lt;=AD$12),$Q97*(AD$13+1-DAY($D97))/AD$13,IF(AND($E97&gt;=AD$10,$E97&lt;=AD$12),$Q97*DAY($E97)/AD$13,0))),2)</f>
        <v>0</v>
      </c>
      <c r="AE97" s="64">
        <f>ROUND(IF(AND($D97&lt;AE$10,$E97&gt;AE$12),$Q97,IF(AND($D97&gt;=AE$10,$D97&lt;=AE$12),$Q97*(AE$13+1-DAY($D97))/AE$13,IF(AND($E97&gt;=AE$10,$E97&lt;=AE$12),$Q97*DAY($E97)/AE$13,0))),2)</f>
        <v>0</v>
      </c>
      <c r="AF97" s="64">
        <f>ROUND(IF(AND($D97&lt;AF$10,$E97&gt;AF$12),$Q97,IF(AND($D97&gt;=AF$10,$D97&lt;=AF$12),$Q97*(AF$13+1-DAY($D97))/AF$13,IF(AND($E97&gt;=AF$10,$E97&lt;=AF$12),$Q97*DAY($E97)/AF$13,0))),2)</f>
        <v>0</v>
      </c>
      <c r="AG97" s="64">
        <f>ROUND(IF(AND($D97&lt;AG$10,$E97&gt;AG$12),$Q97,IF(AND($D97&gt;=AG$10,$D97&lt;=AG$12),$Q97*(AG$13+1-DAY($D97))/AG$13,IF(AND($E97&gt;=AG$10,$E97&lt;=AG$12),$Q97*DAY($E97)/AG$13,0))),2)</f>
        <v>0</v>
      </c>
      <c r="AH97" s="64">
        <f>ROUND(IF(AND($D97&lt;AH$10,$E97&gt;AH$12),$Q97,IF(AND($D97&gt;=AH$10,$D97&lt;=AH$12),$Q97*(AH$13+1-DAY($D97))/AH$13,IF(AND($E97&gt;=AH$10,$E97&lt;=AH$12),$Q97*DAY($E97)/AH$13,0))),2)</f>
        <v>0</v>
      </c>
      <c r="AI97" s="64">
        <f>ROUND(IF(AND($D97&lt;AI$10,$E97&gt;AI$12),$Q97,IF(AND($D97&gt;=AI$10,$D97&lt;=AI$12),$Q97*(AI$13+1-DAY($D97))/AI$13,IF(AND($E97&gt;=AI$10,$E97&lt;=AI$12),$Q97*DAY($E97)/AI$13,0))),2)</f>
        <v>401.88</v>
      </c>
      <c r="AJ97" s="64">
        <f>ROUND(IF(AND($D97&lt;AJ$10,$E97&gt;AJ$12),$Q97,IF(AND($D97&gt;=AJ$10,$D97&lt;=AJ$12),$Q97*(AJ$13+1-DAY($D97))/AJ$13,IF(AND($E97&gt;=AJ$10,$E97&lt;=AJ$12),$Q97*DAY($E97)/AJ$13,0))),2)</f>
        <v>12458.33</v>
      </c>
      <c r="AK97" s="64">
        <f>ROUND(IF(AND($D97&lt;AK$10,$E97&gt;AK$12),$Q97,IF(AND($D97&gt;=AK$10,$D97&lt;=AK$12),$Q97*(AK$13+1-DAY($D97))/AK$13,IF(AND($E97&gt;=AK$10,$E97&lt;=AK$12),$Q97*DAY($E97)/AK$13,0))),2)</f>
        <v>12458.33</v>
      </c>
      <c r="AL97" s="64">
        <f>ROUND(IF(AND($D97&lt;AL$10,$E97&gt;AL$12),$Q97,IF(AND($D97&gt;=AL$10,$D97&lt;=AL$12),$Q97*(AL$13+1-DAY($D97))/AL$13,IF(AND($E97&gt;=AL$10,$E97&lt;=AL$12),$Q97*DAY($E97)/AL$13,0))),2)</f>
        <v>12458.33</v>
      </c>
      <c r="AM97" s="64">
        <f>ROUND(IF(AND($D97&lt;AM$10,$E97&gt;AM$12),$Q97,IF(AND($D97&gt;=AM$10,$D97&lt;=AM$12),$Q97*(AM$13+1-DAY($D97))/AM$13,IF(AND($E97&gt;=AM$10,$E97&lt;=AM$12),$Q97*DAY($E97)/AM$13,0))),2)</f>
        <v>12458.33</v>
      </c>
      <c r="AN97" s="64">
        <f>ROUND(IF(AND($D97&lt;AN$10,$E97&gt;AN$12),$Q97,IF(AND($D97&gt;=AN$10,$D97&lt;=AN$12),$Q97*(AN$13+1-DAY($D97))/AN$13,IF(AND($E97&gt;=AN$10,$E97&lt;=AN$12),$Q97*DAY($E97)/AN$13,0))),2)</f>
        <v>12458.33</v>
      </c>
      <c r="AO97" s="64">
        <f>ROUND(IF(AND($D97&lt;AO$10,$E97&gt;AO$12),$Q97,IF(AND($D97&gt;=AO$10,$D97&lt;=AO$12),$Q97*(AO$13+1-DAY($D97))/AO$13,IF(AND($E97&gt;=AO$10,$E97&lt;=AO$12),$Q97*DAY($E97)/AO$13,0))),2)</f>
        <v>12458.33</v>
      </c>
      <c r="AP97" s="64">
        <f>ROUND(IF(AND($D97&lt;AP$10,$E97&gt;AP$12),$Q97,IF(AND($D97&gt;=AP$10,$D97&lt;=AP$12),$Q97*(AP$13+1-DAY($D97))/AP$13,IF(AND($E97&gt;=AP$10,$E97&lt;=AP$12),$Q97*DAY($E97)/AP$13,0))),2)</f>
        <v>12458.33</v>
      </c>
      <c r="AQ97" s="64">
        <f>ROUND(IF(AND($D97&lt;AQ$10,$E97&gt;AQ$12),$Q97,IF(AND($D97&gt;=AQ$10,$D97&lt;=AQ$12),$Q97*(AQ$13+1-DAY($D97))/AQ$13,IF(AND($E97&gt;=AQ$10,$E97&lt;=AQ$12),$Q97*DAY($E97)/AQ$13,0))),2)</f>
        <v>12458.33</v>
      </c>
      <c r="AR97" s="64">
        <f>ROUND(IF(AND($D97&lt;AR$10,$E97&gt;AR$12),$Q97,IF(AND($D97&gt;=AR$10,$D97&lt;=AR$12),$Q97*(AR$13+1-DAY($D97))/AR$13,IF(AND($E97&gt;=AR$10,$E97&lt;=AR$12),$Q97*DAY($E97)/AR$13,0))),2)</f>
        <v>12458.33</v>
      </c>
      <c r="AS97" s="64">
        <f>ROUND(IF(AND($D97&lt;AS$10,$E97&gt;AS$12),$Q97,IF(AND($D97&gt;=AS$10,$D97&lt;=AS$12),$Q97*(AS$13+1-DAY($D97))/AS$13,IF(AND($E97&gt;=AS$10,$E97&lt;=AS$12),$Q97*DAY($E97)/AS$13,0))),2)</f>
        <v>12458.33</v>
      </c>
      <c r="AT97" s="64">
        <f>ROUND(IF(AND($D97&lt;AT$10,$E97&gt;AT$12),$Q97,IF(AND($D97&gt;=AT$10,$D97&lt;=AT$12),$Q97*(AT$13+1-DAY($D97))/AT$13,IF(AND($E97&gt;=AT$10,$E97&lt;=AT$12),$Q97*DAY($E97)/AT$13,0))),2)</f>
        <v>12458.33</v>
      </c>
      <c r="AU97" s="64">
        <f>ROUND(IF(AND($D97&lt;AU$10,$E97&gt;AU$12),$Q97,IF(AND($D97&gt;=AU$10,$D97&lt;=AU$12),$Q97*(AU$13+1-DAY($D97))/AU$13,IF(AND($E97&gt;=AU$10,$E97&lt;=AU$12),$Q97*DAY($E97)/AU$13,0))),2)</f>
        <v>12458.33</v>
      </c>
      <c r="AV97" s="64">
        <f>ROUND(IF(AND($D97&lt;AV$10,$E97&gt;AV$12),$Q97,IF(AND($D97&gt;=AV$10,$D97&lt;=AV$12),$Q97*(AV$13+1-DAY($D97))/AV$13,IF(AND($E97&gt;=AV$10,$E97&lt;=AV$12),$Q97*DAY($E97)/AV$13,0))),2)</f>
        <v>12458.33</v>
      </c>
      <c r="AW97" s="64">
        <f>ROUND(IF(AND($D97&lt;AW$10,$E97&gt;AW$12),$Q97,IF(AND($D97&gt;=AW$10,$D97&lt;=AW$12),$Q97*(AW$13+1-DAY($D97))/AW$13,IF(AND($E97&gt;=AW$10,$E97&lt;=AW$12),$Q97*DAY($E97)/AW$13,0))),2)</f>
        <v>12458.33</v>
      </c>
      <c r="AX97" s="64">
        <f>ROUND(IF(AND($D97&lt;AX$10,$E97&gt;AX$12),$Q97,IF(AND($D97&gt;=AX$10,$D97&lt;=AX$12),$Q97*(AX$13+1-DAY($D97))/AX$13,IF(AND($E97&gt;=AX$10,$E97&lt;=AX$12),$Q97*DAY($E97)/AX$13,0))),2)</f>
        <v>12458.33</v>
      </c>
      <c r="AY97" s="64">
        <f>ROUND(IF(AND($D97&lt;AY$10,$E97&gt;AY$12),$Q97,IF(AND($D97&gt;=AY$10,$D97&lt;=AY$12),$Q97*(AY$13+1-DAY($D97))/AY$13,IF(AND($E97&gt;=AY$10,$E97&lt;=AY$12),$Q97*DAY($E97)/AY$13,0))),2)</f>
        <v>12458.33</v>
      </c>
      <c r="AZ97" s="64">
        <f>ROUND(IF(AND($D97&lt;AZ$10,$E97&gt;AZ$12),$Q97,IF(AND($D97&gt;=AZ$10,$D97&lt;=AZ$12),$Q97*(AZ$13+1-DAY($D97))/AZ$13,IF(AND($E97&gt;=AZ$10,$E97&lt;=AZ$12),$Q97*DAY($E97)/AZ$13,0))),2)</f>
        <v>12458.33</v>
      </c>
      <c r="BA97" s="64">
        <f>ROUND(IF(AND($D97&lt;BA$10,$E97&gt;BA$12),$Q97,IF(AND($D97&gt;=BA$10,$D97&lt;=BA$12),$Q97*(BA$13+1-DAY($D97))/BA$13,IF(AND($E97&gt;=BA$10,$E97&lt;=BA$12),$Q97*DAY($E97)/BA$13,0))),2)</f>
        <v>12458.33</v>
      </c>
      <c r="BB97" s="64">
        <f>ROUND(IF(AND($D97&lt;BB$10,$E97&gt;BB$12),$Q97,IF(AND($D97&gt;=BB$10,$D97&lt;=BB$12),$Q97*(BB$13+1-DAY($D97))/BB$13,IF(AND($E97&gt;=BB$10,$E97&lt;=BB$12),$Q97*DAY($E97)/BB$13,0))),2)</f>
        <v>12458.33</v>
      </c>
      <c r="BC97" s="108"/>
      <c r="BD97" s="64">
        <f t="shared" ref="BD97:BO106" si="183">SUMIFS($S97:$BB97,$S$14:$BB$14,BD$14,$S$15:$BB$15,BD$15)</f>
        <v>0</v>
      </c>
      <c r="BE97" s="64">
        <f t="shared" si="183"/>
        <v>0</v>
      </c>
      <c r="BF97" s="64">
        <f t="shared" si="183"/>
        <v>0</v>
      </c>
      <c r="BG97" s="64">
        <f t="shared" si="183"/>
        <v>0</v>
      </c>
      <c r="BH97" s="64">
        <f t="shared" si="183"/>
        <v>0</v>
      </c>
      <c r="BI97" s="64">
        <f t="shared" si="183"/>
        <v>12860.21</v>
      </c>
      <c r="BJ97" s="64">
        <f t="shared" si="183"/>
        <v>37374.99</v>
      </c>
      <c r="BK97" s="64">
        <f t="shared" si="183"/>
        <v>37374.99</v>
      </c>
      <c r="BL97" s="64">
        <f t="shared" si="183"/>
        <v>37374.99</v>
      </c>
      <c r="BM97" s="64">
        <f t="shared" si="183"/>
        <v>37374.99</v>
      </c>
      <c r="BN97" s="64">
        <f t="shared" si="183"/>
        <v>37374.99</v>
      </c>
      <c r="BO97" s="64">
        <f t="shared" si="183"/>
        <v>37374.99</v>
      </c>
      <c r="BP97" s="65"/>
      <c r="BQ97" s="79">
        <f t="shared" si="121"/>
        <v>0</v>
      </c>
      <c r="BR97" s="79">
        <f t="shared" si="122"/>
        <v>0</v>
      </c>
      <c r="BS97" s="79">
        <f t="shared" si="123"/>
        <v>0</v>
      </c>
      <c r="BT97" s="79">
        <f t="shared" si="124"/>
        <v>0</v>
      </c>
      <c r="BU97" s="79">
        <f t="shared" si="125"/>
        <v>0</v>
      </c>
      <c r="BV97" s="79">
        <f t="shared" si="126"/>
        <v>0</v>
      </c>
      <c r="BW97" s="79">
        <f t="shared" si="127"/>
        <v>0</v>
      </c>
      <c r="BX97" s="79">
        <f t="shared" si="128"/>
        <v>0</v>
      </c>
      <c r="BY97" s="79">
        <f t="shared" si="129"/>
        <v>0</v>
      </c>
      <c r="BZ97" s="79">
        <f t="shared" si="130"/>
        <v>0</v>
      </c>
      <c r="CA97" s="79">
        <f t="shared" si="131"/>
        <v>0</v>
      </c>
      <c r="CB97" s="79">
        <f t="shared" si="132"/>
        <v>0</v>
      </c>
      <c r="CC97" s="79">
        <f t="shared" si="133"/>
        <v>0</v>
      </c>
      <c r="CD97" s="79">
        <f t="shared" si="134"/>
        <v>0</v>
      </c>
      <c r="CE97" s="79">
        <f t="shared" si="135"/>
        <v>0</v>
      </c>
      <c r="CF97" s="79">
        <f t="shared" si="136"/>
        <v>0</v>
      </c>
      <c r="CG97" s="79">
        <f t="shared" si="137"/>
        <v>3.2257935052290312E-2</v>
      </c>
      <c r="CH97" s="79">
        <f t="shared" si="138"/>
        <v>1</v>
      </c>
      <c r="CI97" s="79">
        <f t="shared" si="139"/>
        <v>1</v>
      </c>
      <c r="CJ97" s="79">
        <f t="shared" si="140"/>
        <v>1</v>
      </c>
      <c r="CK97" s="79">
        <f t="shared" si="141"/>
        <v>1</v>
      </c>
      <c r="CL97" s="79">
        <f t="shared" si="142"/>
        <v>1</v>
      </c>
      <c r="CM97" s="79">
        <f t="shared" si="143"/>
        <v>1</v>
      </c>
      <c r="CN97" s="79">
        <f t="shared" si="144"/>
        <v>1</v>
      </c>
      <c r="CO97" s="79">
        <f t="shared" si="145"/>
        <v>1</v>
      </c>
      <c r="CP97" s="79">
        <f t="shared" si="146"/>
        <v>1</v>
      </c>
      <c r="CQ97" s="79">
        <f t="shared" si="147"/>
        <v>1</v>
      </c>
      <c r="CR97" s="79">
        <f t="shared" si="148"/>
        <v>1</v>
      </c>
      <c r="CS97" s="79">
        <f t="shared" si="149"/>
        <v>1</v>
      </c>
      <c r="CT97" s="79">
        <f t="shared" si="150"/>
        <v>1</v>
      </c>
      <c r="CU97" s="79">
        <f t="shared" si="151"/>
        <v>1</v>
      </c>
      <c r="CV97" s="79">
        <f t="shared" si="152"/>
        <v>1</v>
      </c>
      <c r="CW97" s="79">
        <f t="shared" si="153"/>
        <v>1</v>
      </c>
      <c r="CX97" s="79">
        <f t="shared" si="154"/>
        <v>1</v>
      </c>
      <c r="CY97" s="79">
        <f t="shared" si="155"/>
        <v>1</v>
      </c>
      <c r="CZ97" s="79">
        <f t="shared" si="156"/>
        <v>1</v>
      </c>
      <c r="DB97" s="83">
        <f t="shared" si="157"/>
        <v>0</v>
      </c>
      <c r="DC97" s="83">
        <f t="shared" si="158"/>
        <v>0</v>
      </c>
      <c r="DD97" s="83">
        <f t="shared" si="159"/>
        <v>0</v>
      </c>
      <c r="DE97" s="83">
        <f t="shared" si="160"/>
        <v>0</v>
      </c>
      <c r="DF97" s="83">
        <f t="shared" si="161"/>
        <v>0</v>
      </c>
      <c r="DG97" s="83">
        <f t="shared" si="162"/>
        <v>1</v>
      </c>
      <c r="DH97" s="83">
        <f t="shared" si="163"/>
        <v>1</v>
      </c>
      <c r="DI97" s="83">
        <f t="shared" si="164"/>
        <v>1</v>
      </c>
      <c r="DJ97" s="83">
        <f t="shared" si="165"/>
        <v>1</v>
      </c>
      <c r="DK97" s="83">
        <f t="shared" si="166"/>
        <v>1</v>
      </c>
      <c r="DL97" s="83">
        <f t="shared" si="167"/>
        <v>1</v>
      </c>
      <c r="DM97" s="83">
        <f t="shared" si="168"/>
        <v>1</v>
      </c>
      <c r="DO97" s="83">
        <f t="shared" si="181"/>
        <v>0</v>
      </c>
      <c r="DP97" s="83">
        <f t="shared" ref="DP97:DZ112" si="184">ROUNDUP(DC97,0)</f>
        <v>0</v>
      </c>
      <c r="DQ97" s="83">
        <f t="shared" si="184"/>
        <v>0</v>
      </c>
      <c r="DR97" s="83">
        <f t="shared" si="184"/>
        <v>0</v>
      </c>
      <c r="DS97" s="83">
        <f t="shared" si="184"/>
        <v>0</v>
      </c>
      <c r="DT97" s="83">
        <f t="shared" si="184"/>
        <v>1</v>
      </c>
      <c r="DU97" s="83">
        <f t="shared" si="184"/>
        <v>1</v>
      </c>
      <c r="DV97" s="83">
        <f t="shared" si="184"/>
        <v>1</v>
      </c>
      <c r="DW97" s="83">
        <f t="shared" si="184"/>
        <v>1</v>
      </c>
      <c r="DX97" s="83">
        <f t="shared" si="184"/>
        <v>1</v>
      </c>
      <c r="DY97" s="83">
        <f t="shared" si="184"/>
        <v>1</v>
      </c>
      <c r="DZ97" s="83">
        <f t="shared" si="184"/>
        <v>1</v>
      </c>
      <c r="EB97" s="115"/>
      <c r="EC97" s="36">
        <f t="shared" si="169"/>
        <v>0</v>
      </c>
      <c r="ED97" s="36">
        <f t="shared" ref="ED97:ED132" si="185">IF(DD97=1,IF(DC97=0,1,0),IF(DD97&gt;0,1,0))</f>
        <v>0</v>
      </c>
      <c r="EE97" s="36">
        <f t="shared" ref="EE97:EE132" si="186">IF(DE97=1,IF(DD97=0,1,0),IF(DE97&gt;0,1,0))</f>
        <v>0</v>
      </c>
      <c r="EF97" s="36">
        <f t="shared" ref="EF97:EF132" si="187">IF(DF97=1,IF(DE97=0,1,0),IF(DF97&gt;0,1,0))</f>
        <v>0</v>
      </c>
      <c r="EG97" s="36">
        <f t="shared" ref="EG97:EG132" si="188">IF(DG97=1,IF(DF97=0,1,0),IF(DG97&gt;0,1,0))</f>
        <v>1</v>
      </c>
      <c r="EH97" s="36">
        <f t="shared" ref="EH97:EH132" si="189">IF(DH97=1,IF(DG97=0,1,0),IF(DH97&gt;0,1,0))</f>
        <v>0</v>
      </c>
      <c r="EI97" s="36">
        <f t="shared" ref="EI97:EI132" si="190">IF(DI97=1,IF(DH97=0,1,0),IF(DI97&gt;0,1,0))</f>
        <v>0</v>
      </c>
      <c r="EJ97" s="36">
        <f t="shared" ref="EJ97:EJ132" si="191">IF(DJ97=1,IF(DI97=0,1,0),IF(DJ97&gt;0,1,0))</f>
        <v>0</v>
      </c>
      <c r="EK97" s="36">
        <f t="shared" ref="EK97:EK132" si="192">IF(DK97=1,IF(DJ97=0,1,0),IF(DK97&gt;0,1,0))</f>
        <v>0</v>
      </c>
      <c r="EL97" s="36">
        <f t="shared" ref="EL97:EL132" si="193">IF(DL97=1,IF(DK97=0,1,0),IF(DL97&gt;0,1,0))</f>
        <v>0</v>
      </c>
      <c r="EM97" s="36">
        <f t="shared" ref="EM97:EM132" si="194">IF(DM97=1,IF(DL97=0,1,0),IF(DM97&gt;0,1,0))</f>
        <v>0</v>
      </c>
      <c r="EO97" s="115"/>
      <c r="EP97" s="36">
        <f t="shared" si="170"/>
        <v>0</v>
      </c>
      <c r="EQ97" s="36">
        <f t="shared" si="171"/>
        <v>0</v>
      </c>
      <c r="ER97" s="36">
        <f t="shared" si="172"/>
        <v>0</v>
      </c>
      <c r="ES97" s="36">
        <f t="shared" si="173"/>
        <v>0</v>
      </c>
      <c r="ET97" s="36">
        <f t="shared" si="174"/>
        <v>0</v>
      </c>
      <c r="EU97" s="36">
        <f t="shared" si="175"/>
        <v>0</v>
      </c>
      <c r="EV97" s="36">
        <f t="shared" si="176"/>
        <v>0</v>
      </c>
      <c r="EW97" s="36">
        <f t="shared" si="177"/>
        <v>0</v>
      </c>
      <c r="EX97" s="36">
        <f t="shared" si="178"/>
        <v>0</v>
      </c>
      <c r="EY97" s="36">
        <f t="shared" si="179"/>
        <v>0</v>
      </c>
      <c r="EZ97" s="36">
        <f t="shared" si="180"/>
        <v>0</v>
      </c>
    </row>
    <row r="98" spans="1:156" s="36" customFormat="1" ht="16" x14ac:dyDescent="0.2">
      <c r="A98" s="50"/>
      <c r="B98" s="56" t="s">
        <v>17</v>
      </c>
      <c r="C98" s="49" t="s">
        <v>69</v>
      </c>
      <c r="D98" s="57">
        <v>46203</v>
      </c>
      <c r="E98" s="57">
        <v>51500</v>
      </c>
      <c r="F98" s="58">
        <v>160000</v>
      </c>
      <c r="G98" s="56" t="s">
        <v>79</v>
      </c>
      <c r="H98" s="59">
        <v>58430</v>
      </c>
      <c r="I98" s="59" t="s">
        <v>15</v>
      </c>
      <c r="J98" s="60">
        <v>0.2</v>
      </c>
      <c r="K98" s="60">
        <v>0.1</v>
      </c>
      <c r="L98" s="61"/>
      <c r="M98" s="62">
        <f t="shared" si="115"/>
        <v>1</v>
      </c>
      <c r="N98" s="63">
        <f t="shared" si="116"/>
        <v>13333.333333333334</v>
      </c>
      <c r="O98" s="63">
        <f t="shared" si="117"/>
        <v>1333.3333333333335</v>
      </c>
      <c r="P98" s="63">
        <f t="shared" si="118"/>
        <v>2666.666666666667</v>
      </c>
      <c r="Q98" s="63">
        <f t="shared" si="120"/>
        <v>17333.330000000002</v>
      </c>
      <c r="R98" s="111"/>
      <c r="S98" s="64">
        <f>ROUND(IF(AND($D98&lt;S$10,$E98&gt;S$12),$Q98,IF(AND($D98&gt;=S$10,$D98&lt;=S$12),$Q98*(S$13+1-DAY($D98))/S$13,IF(AND($E98&gt;=S$10,$E98&lt;=S$12),$Q98*DAY($E98)/S$13,0))),2)</f>
        <v>0</v>
      </c>
      <c r="T98" s="64">
        <f>ROUND(IF(AND($D98&lt;T$10,$E98&gt;T$12),$Q98,IF(AND($D98&gt;=T$10,$D98&lt;=T$12),$Q98*(T$13+1-DAY($D98))/T$13,IF(AND($E98&gt;=T$10,$E98&lt;=T$12),$Q98*DAY($E98)/T$13,0))),2)</f>
        <v>0</v>
      </c>
      <c r="U98" s="64">
        <f>ROUND(IF(AND($D98&lt;U$10,$E98&gt;U$12),$Q98,IF(AND($D98&gt;=U$10,$D98&lt;=U$12),$Q98*(U$13+1-DAY($D98))/U$13,IF(AND($E98&gt;=U$10,$E98&lt;=U$12),$Q98*DAY($E98)/U$13,0))),2)</f>
        <v>0</v>
      </c>
      <c r="V98" s="64">
        <f>ROUND(IF(AND($D98&lt;V$10,$E98&gt;V$12),$Q98,IF(AND($D98&gt;=V$10,$D98&lt;=V$12),$Q98*(V$13+1-DAY($D98))/V$13,IF(AND($E98&gt;=V$10,$E98&lt;=V$12),$Q98*DAY($E98)/V$13,0))),2)</f>
        <v>0</v>
      </c>
      <c r="W98" s="64">
        <f>ROUND(IF(AND($D98&lt;W$10,$E98&gt;W$12),$Q98,IF(AND($D98&gt;=W$10,$D98&lt;=W$12),$Q98*(W$13+1-DAY($D98))/W$13,IF(AND($E98&gt;=W$10,$E98&lt;=W$12),$Q98*DAY($E98)/W$13,0))),2)</f>
        <v>0</v>
      </c>
      <c r="X98" s="64">
        <f>ROUND(IF(AND($D98&lt;X$10,$E98&gt;X$12),$Q98,IF(AND($D98&gt;=X$10,$D98&lt;=X$12),$Q98*(X$13+1-DAY($D98))/X$13,IF(AND($E98&gt;=X$10,$E98&lt;=X$12),$Q98*DAY($E98)/X$13,0))),2)</f>
        <v>0</v>
      </c>
      <c r="Y98" s="64">
        <f>ROUND(IF(AND($D98&lt;Y$10,$E98&gt;Y$12),$Q98,IF(AND($D98&gt;=Y$10,$D98&lt;=Y$12),$Q98*(Y$13+1-DAY($D98))/Y$13,IF(AND($E98&gt;=Y$10,$E98&lt;=Y$12),$Q98*DAY($E98)/Y$13,0))),2)</f>
        <v>0</v>
      </c>
      <c r="Z98" s="64">
        <f>ROUND(IF(AND($D98&lt;Z$10,$E98&gt;Z$12),$Q98,IF(AND($D98&gt;=Z$10,$D98&lt;=Z$12),$Q98*(Z$13+1-DAY($D98))/Z$13,IF(AND($E98&gt;=Z$10,$E98&lt;=Z$12),$Q98*DAY($E98)/Z$13,0))),2)</f>
        <v>0</v>
      </c>
      <c r="AA98" s="64">
        <f>ROUND(IF(AND($D98&lt;AA$10,$E98&gt;AA$12),$Q98,IF(AND($D98&gt;=AA$10,$D98&lt;=AA$12),$Q98*(AA$13+1-DAY($D98))/AA$13,IF(AND($E98&gt;=AA$10,$E98&lt;=AA$12),$Q98*DAY($E98)/AA$13,0))),2)</f>
        <v>0</v>
      </c>
      <c r="AB98" s="64">
        <f>ROUND(IF(AND($D98&lt;AB$10,$E98&gt;AB$12),$Q98,IF(AND($D98&gt;=AB$10,$D98&lt;=AB$12),$Q98*(AB$13+1-DAY($D98))/AB$13,IF(AND($E98&gt;=AB$10,$E98&lt;=AB$12),$Q98*DAY($E98)/AB$13,0))),2)</f>
        <v>0</v>
      </c>
      <c r="AC98" s="64">
        <f>ROUND(IF(AND($D98&lt;AC$10,$E98&gt;AC$12),$Q98,IF(AND($D98&gt;=AC$10,$D98&lt;=AC$12),$Q98*(AC$13+1-DAY($D98))/AC$13,IF(AND($E98&gt;=AC$10,$E98&lt;=AC$12),$Q98*DAY($E98)/AC$13,0))),2)</f>
        <v>0</v>
      </c>
      <c r="AD98" s="64">
        <f>ROUND(IF(AND($D98&lt;AD$10,$E98&gt;AD$12),$Q98,IF(AND($D98&gt;=AD$10,$D98&lt;=AD$12),$Q98*(AD$13+1-DAY($D98))/AD$13,IF(AND($E98&gt;=AD$10,$E98&lt;=AD$12),$Q98*DAY($E98)/AD$13,0))),2)</f>
        <v>0</v>
      </c>
      <c r="AE98" s="64">
        <f>ROUND(IF(AND($D98&lt;AE$10,$E98&gt;AE$12),$Q98,IF(AND($D98&gt;=AE$10,$D98&lt;=AE$12),$Q98*(AE$13+1-DAY($D98))/AE$13,IF(AND($E98&gt;=AE$10,$E98&lt;=AE$12),$Q98*DAY($E98)/AE$13,0))),2)</f>
        <v>0</v>
      </c>
      <c r="AF98" s="64">
        <f>ROUND(IF(AND($D98&lt;AF$10,$E98&gt;AF$12),$Q98,IF(AND($D98&gt;=AF$10,$D98&lt;=AF$12),$Q98*(AF$13+1-DAY($D98))/AF$13,IF(AND($E98&gt;=AF$10,$E98&lt;=AF$12),$Q98*DAY($E98)/AF$13,0))),2)</f>
        <v>0</v>
      </c>
      <c r="AG98" s="64">
        <f>ROUND(IF(AND($D98&lt;AG$10,$E98&gt;AG$12),$Q98,IF(AND($D98&gt;=AG$10,$D98&lt;=AG$12),$Q98*(AG$13+1-DAY($D98))/AG$13,IF(AND($E98&gt;=AG$10,$E98&lt;=AG$12),$Q98*DAY($E98)/AG$13,0))),2)</f>
        <v>0</v>
      </c>
      <c r="AH98" s="64">
        <f>ROUND(IF(AND($D98&lt;AH$10,$E98&gt;AH$12),$Q98,IF(AND($D98&gt;=AH$10,$D98&lt;=AH$12),$Q98*(AH$13+1-DAY($D98))/AH$13,IF(AND($E98&gt;=AH$10,$E98&lt;=AH$12),$Q98*DAY($E98)/AH$13,0))),2)</f>
        <v>0</v>
      </c>
      <c r="AI98" s="64">
        <f>ROUND(IF(AND($D98&lt;AI$10,$E98&gt;AI$12),$Q98,IF(AND($D98&gt;=AI$10,$D98&lt;=AI$12),$Q98*(AI$13+1-DAY($D98))/AI$13,IF(AND($E98&gt;=AI$10,$E98&lt;=AI$12),$Q98*DAY($E98)/AI$13,0))),2)</f>
        <v>0</v>
      </c>
      <c r="AJ98" s="64">
        <f>ROUND(IF(AND($D98&lt;AJ$10,$E98&gt;AJ$12),$Q98,IF(AND($D98&gt;=AJ$10,$D98&lt;=AJ$12),$Q98*(AJ$13+1-DAY($D98))/AJ$13,IF(AND($E98&gt;=AJ$10,$E98&lt;=AJ$12),$Q98*DAY($E98)/AJ$13,0))),2)</f>
        <v>577.78</v>
      </c>
      <c r="AK98" s="64">
        <f>ROUND(IF(AND($D98&lt;AK$10,$E98&gt;AK$12),$Q98,IF(AND($D98&gt;=AK$10,$D98&lt;=AK$12),$Q98*(AK$13+1-DAY($D98))/AK$13,IF(AND($E98&gt;=AK$10,$E98&lt;=AK$12),$Q98*DAY($E98)/AK$13,0))),2)</f>
        <v>17333.330000000002</v>
      </c>
      <c r="AL98" s="64">
        <f>ROUND(IF(AND($D98&lt;AL$10,$E98&gt;AL$12),$Q98,IF(AND($D98&gt;=AL$10,$D98&lt;=AL$12),$Q98*(AL$13+1-DAY($D98))/AL$13,IF(AND($E98&gt;=AL$10,$E98&lt;=AL$12),$Q98*DAY($E98)/AL$13,0))),2)</f>
        <v>17333.330000000002</v>
      </c>
      <c r="AM98" s="64">
        <f>ROUND(IF(AND($D98&lt;AM$10,$E98&gt;AM$12),$Q98,IF(AND($D98&gt;=AM$10,$D98&lt;=AM$12),$Q98*(AM$13+1-DAY($D98))/AM$13,IF(AND($E98&gt;=AM$10,$E98&lt;=AM$12),$Q98*DAY($E98)/AM$13,0))),2)</f>
        <v>17333.330000000002</v>
      </c>
      <c r="AN98" s="64">
        <f>ROUND(IF(AND($D98&lt;AN$10,$E98&gt;AN$12),$Q98,IF(AND($D98&gt;=AN$10,$D98&lt;=AN$12),$Q98*(AN$13+1-DAY($D98))/AN$13,IF(AND($E98&gt;=AN$10,$E98&lt;=AN$12),$Q98*DAY($E98)/AN$13,0))),2)</f>
        <v>17333.330000000002</v>
      </c>
      <c r="AO98" s="64">
        <f>ROUND(IF(AND($D98&lt;AO$10,$E98&gt;AO$12),$Q98,IF(AND($D98&gt;=AO$10,$D98&lt;=AO$12),$Q98*(AO$13+1-DAY($D98))/AO$13,IF(AND($E98&gt;=AO$10,$E98&lt;=AO$12),$Q98*DAY($E98)/AO$13,0))),2)</f>
        <v>17333.330000000002</v>
      </c>
      <c r="AP98" s="64">
        <f>ROUND(IF(AND($D98&lt;AP$10,$E98&gt;AP$12),$Q98,IF(AND($D98&gt;=AP$10,$D98&lt;=AP$12),$Q98*(AP$13+1-DAY($D98))/AP$13,IF(AND($E98&gt;=AP$10,$E98&lt;=AP$12),$Q98*DAY($E98)/AP$13,0))),2)</f>
        <v>17333.330000000002</v>
      </c>
      <c r="AQ98" s="64">
        <f>ROUND(IF(AND($D98&lt;AQ$10,$E98&gt;AQ$12),$Q98,IF(AND($D98&gt;=AQ$10,$D98&lt;=AQ$12),$Q98*(AQ$13+1-DAY($D98))/AQ$13,IF(AND($E98&gt;=AQ$10,$E98&lt;=AQ$12),$Q98*DAY($E98)/AQ$13,0))),2)</f>
        <v>17333.330000000002</v>
      </c>
      <c r="AR98" s="64">
        <f>ROUND(IF(AND($D98&lt;AR$10,$E98&gt;AR$12),$Q98,IF(AND($D98&gt;=AR$10,$D98&lt;=AR$12),$Q98*(AR$13+1-DAY($D98))/AR$13,IF(AND($E98&gt;=AR$10,$E98&lt;=AR$12),$Q98*DAY($E98)/AR$13,0))),2)</f>
        <v>17333.330000000002</v>
      </c>
      <c r="AS98" s="64">
        <f>ROUND(IF(AND($D98&lt;AS$10,$E98&gt;AS$12),$Q98,IF(AND($D98&gt;=AS$10,$D98&lt;=AS$12),$Q98*(AS$13+1-DAY($D98))/AS$13,IF(AND($E98&gt;=AS$10,$E98&lt;=AS$12),$Q98*DAY($E98)/AS$13,0))),2)</f>
        <v>17333.330000000002</v>
      </c>
      <c r="AT98" s="64">
        <f>ROUND(IF(AND($D98&lt;AT$10,$E98&gt;AT$12),$Q98,IF(AND($D98&gt;=AT$10,$D98&lt;=AT$12),$Q98*(AT$13+1-DAY($D98))/AT$13,IF(AND($E98&gt;=AT$10,$E98&lt;=AT$12),$Q98*DAY($E98)/AT$13,0))),2)</f>
        <v>17333.330000000002</v>
      </c>
      <c r="AU98" s="64">
        <f>ROUND(IF(AND($D98&lt;AU$10,$E98&gt;AU$12),$Q98,IF(AND($D98&gt;=AU$10,$D98&lt;=AU$12),$Q98*(AU$13+1-DAY($D98))/AU$13,IF(AND($E98&gt;=AU$10,$E98&lt;=AU$12),$Q98*DAY($E98)/AU$13,0))),2)</f>
        <v>17333.330000000002</v>
      </c>
      <c r="AV98" s="64">
        <f>ROUND(IF(AND($D98&lt;AV$10,$E98&gt;AV$12),$Q98,IF(AND($D98&gt;=AV$10,$D98&lt;=AV$12),$Q98*(AV$13+1-DAY($D98))/AV$13,IF(AND($E98&gt;=AV$10,$E98&lt;=AV$12),$Q98*DAY($E98)/AV$13,0))),2)</f>
        <v>17333.330000000002</v>
      </c>
      <c r="AW98" s="64">
        <f>ROUND(IF(AND($D98&lt;AW$10,$E98&gt;AW$12),$Q98,IF(AND($D98&gt;=AW$10,$D98&lt;=AW$12),$Q98*(AW$13+1-DAY($D98))/AW$13,IF(AND($E98&gt;=AW$10,$E98&lt;=AW$12),$Q98*DAY($E98)/AW$13,0))),2)</f>
        <v>17333.330000000002</v>
      </c>
      <c r="AX98" s="64">
        <f>ROUND(IF(AND($D98&lt;AX$10,$E98&gt;AX$12),$Q98,IF(AND($D98&gt;=AX$10,$D98&lt;=AX$12),$Q98*(AX$13+1-DAY($D98))/AX$13,IF(AND($E98&gt;=AX$10,$E98&lt;=AX$12),$Q98*DAY($E98)/AX$13,0))),2)</f>
        <v>17333.330000000002</v>
      </c>
      <c r="AY98" s="64">
        <f>ROUND(IF(AND($D98&lt;AY$10,$E98&gt;AY$12),$Q98,IF(AND($D98&gt;=AY$10,$D98&lt;=AY$12),$Q98*(AY$13+1-DAY($D98))/AY$13,IF(AND($E98&gt;=AY$10,$E98&lt;=AY$12),$Q98*DAY($E98)/AY$13,0))),2)</f>
        <v>17333.330000000002</v>
      </c>
      <c r="AZ98" s="64">
        <f>ROUND(IF(AND($D98&lt;AZ$10,$E98&gt;AZ$12),$Q98,IF(AND($D98&gt;=AZ$10,$D98&lt;=AZ$12),$Q98*(AZ$13+1-DAY($D98))/AZ$13,IF(AND($E98&gt;=AZ$10,$E98&lt;=AZ$12),$Q98*DAY($E98)/AZ$13,0))),2)</f>
        <v>17333.330000000002</v>
      </c>
      <c r="BA98" s="64">
        <f>ROUND(IF(AND($D98&lt;BA$10,$E98&gt;BA$12),$Q98,IF(AND($D98&gt;=BA$10,$D98&lt;=BA$12),$Q98*(BA$13+1-DAY($D98))/BA$13,IF(AND($E98&gt;=BA$10,$E98&lt;=BA$12),$Q98*DAY($E98)/BA$13,0))),2)</f>
        <v>17333.330000000002</v>
      </c>
      <c r="BB98" s="64">
        <f>ROUND(IF(AND($D98&lt;BB$10,$E98&gt;BB$12),$Q98,IF(AND($D98&gt;=BB$10,$D98&lt;=BB$12),$Q98*(BB$13+1-DAY($D98))/BB$13,IF(AND($E98&gt;=BB$10,$E98&lt;=BB$12),$Q98*DAY($E98)/BB$13,0))),2)</f>
        <v>17333.330000000002</v>
      </c>
      <c r="BC98" s="108"/>
      <c r="BD98" s="64">
        <f t="shared" si="183"/>
        <v>0</v>
      </c>
      <c r="BE98" s="64">
        <f t="shared" si="183"/>
        <v>0</v>
      </c>
      <c r="BF98" s="64">
        <f t="shared" si="183"/>
        <v>0</v>
      </c>
      <c r="BG98" s="64">
        <f t="shared" si="183"/>
        <v>0</v>
      </c>
      <c r="BH98" s="64">
        <f t="shared" si="183"/>
        <v>0</v>
      </c>
      <c r="BI98" s="64">
        <f t="shared" si="183"/>
        <v>577.78</v>
      </c>
      <c r="BJ98" s="64">
        <f t="shared" si="183"/>
        <v>51999.990000000005</v>
      </c>
      <c r="BK98" s="64">
        <f t="shared" si="183"/>
        <v>51999.990000000005</v>
      </c>
      <c r="BL98" s="64">
        <f t="shared" si="183"/>
        <v>51999.990000000005</v>
      </c>
      <c r="BM98" s="64">
        <f t="shared" si="183"/>
        <v>51999.990000000005</v>
      </c>
      <c r="BN98" s="64">
        <f t="shared" si="183"/>
        <v>51999.990000000005</v>
      </c>
      <c r="BO98" s="64">
        <f t="shared" si="183"/>
        <v>51999.990000000005</v>
      </c>
      <c r="BP98" s="65"/>
      <c r="BQ98" s="79">
        <f t="shared" si="121"/>
        <v>0</v>
      </c>
      <c r="BR98" s="79">
        <f t="shared" si="122"/>
        <v>0</v>
      </c>
      <c r="BS98" s="79">
        <f t="shared" si="123"/>
        <v>0</v>
      </c>
      <c r="BT98" s="79">
        <f t="shared" si="124"/>
        <v>0</v>
      </c>
      <c r="BU98" s="79">
        <f t="shared" si="125"/>
        <v>0</v>
      </c>
      <c r="BV98" s="79">
        <f t="shared" si="126"/>
        <v>0</v>
      </c>
      <c r="BW98" s="79">
        <f t="shared" si="127"/>
        <v>0</v>
      </c>
      <c r="BX98" s="79">
        <f t="shared" si="128"/>
        <v>0</v>
      </c>
      <c r="BY98" s="79">
        <f t="shared" si="129"/>
        <v>0</v>
      </c>
      <c r="BZ98" s="79">
        <f t="shared" si="130"/>
        <v>0</v>
      </c>
      <c r="CA98" s="79">
        <f t="shared" si="131"/>
        <v>0</v>
      </c>
      <c r="CB98" s="79">
        <f t="shared" si="132"/>
        <v>0</v>
      </c>
      <c r="CC98" s="79">
        <f t="shared" si="133"/>
        <v>0</v>
      </c>
      <c r="CD98" s="79">
        <f t="shared" si="134"/>
        <v>0</v>
      </c>
      <c r="CE98" s="79">
        <f t="shared" si="135"/>
        <v>0</v>
      </c>
      <c r="CF98" s="79">
        <f t="shared" si="136"/>
        <v>0</v>
      </c>
      <c r="CG98" s="79">
        <f t="shared" si="137"/>
        <v>0</v>
      </c>
      <c r="CH98" s="79">
        <f t="shared" si="138"/>
        <v>3.3333467948743832E-2</v>
      </c>
      <c r="CI98" s="79">
        <f t="shared" si="139"/>
        <v>1</v>
      </c>
      <c r="CJ98" s="79">
        <f t="shared" si="140"/>
        <v>1</v>
      </c>
      <c r="CK98" s="79">
        <f t="shared" si="141"/>
        <v>1</v>
      </c>
      <c r="CL98" s="79">
        <f t="shared" si="142"/>
        <v>1</v>
      </c>
      <c r="CM98" s="79">
        <f t="shared" si="143"/>
        <v>1</v>
      </c>
      <c r="CN98" s="79">
        <f t="shared" si="144"/>
        <v>1</v>
      </c>
      <c r="CO98" s="79">
        <f t="shared" si="145"/>
        <v>1</v>
      </c>
      <c r="CP98" s="79">
        <f t="shared" si="146"/>
        <v>1</v>
      </c>
      <c r="CQ98" s="79">
        <f t="shared" si="147"/>
        <v>1</v>
      </c>
      <c r="CR98" s="79">
        <f t="shared" si="148"/>
        <v>1</v>
      </c>
      <c r="CS98" s="79">
        <f t="shared" si="149"/>
        <v>1</v>
      </c>
      <c r="CT98" s="79">
        <f t="shared" si="150"/>
        <v>1</v>
      </c>
      <c r="CU98" s="79">
        <f t="shared" si="151"/>
        <v>1</v>
      </c>
      <c r="CV98" s="79">
        <f t="shared" si="152"/>
        <v>1</v>
      </c>
      <c r="CW98" s="79">
        <f t="shared" si="153"/>
        <v>1</v>
      </c>
      <c r="CX98" s="79">
        <f t="shared" si="154"/>
        <v>1</v>
      </c>
      <c r="CY98" s="79">
        <f t="shared" si="155"/>
        <v>1</v>
      </c>
      <c r="CZ98" s="79">
        <f t="shared" si="156"/>
        <v>1</v>
      </c>
      <c r="DB98" s="83">
        <f t="shared" si="157"/>
        <v>0</v>
      </c>
      <c r="DC98" s="83">
        <f t="shared" si="158"/>
        <v>0</v>
      </c>
      <c r="DD98" s="83">
        <f t="shared" si="159"/>
        <v>0</v>
      </c>
      <c r="DE98" s="83">
        <f t="shared" si="160"/>
        <v>0</v>
      </c>
      <c r="DF98" s="83">
        <f t="shared" si="161"/>
        <v>0</v>
      </c>
      <c r="DG98" s="83">
        <f t="shared" si="162"/>
        <v>3.3333467948743832E-2</v>
      </c>
      <c r="DH98" s="83">
        <f t="shared" si="163"/>
        <v>1</v>
      </c>
      <c r="DI98" s="83">
        <f t="shared" si="164"/>
        <v>1</v>
      </c>
      <c r="DJ98" s="83">
        <f t="shared" si="165"/>
        <v>1</v>
      </c>
      <c r="DK98" s="83">
        <f t="shared" si="166"/>
        <v>1</v>
      </c>
      <c r="DL98" s="83">
        <f t="shared" si="167"/>
        <v>1</v>
      </c>
      <c r="DM98" s="83">
        <f t="shared" si="168"/>
        <v>1</v>
      </c>
      <c r="DO98" s="83">
        <f t="shared" si="181"/>
        <v>0</v>
      </c>
      <c r="DP98" s="83">
        <f t="shared" si="184"/>
        <v>0</v>
      </c>
      <c r="DQ98" s="83">
        <f t="shared" si="184"/>
        <v>0</v>
      </c>
      <c r="DR98" s="83">
        <f t="shared" si="184"/>
        <v>0</v>
      </c>
      <c r="DS98" s="83">
        <f t="shared" si="184"/>
        <v>0</v>
      </c>
      <c r="DT98" s="83">
        <f t="shared" si="184"/>
        <v>1</v>
      </c>
      <c r="DU98" s="83">
        <f t="shared" si="184"/>
        <v>1</v>
      </c>
      <c r="DV98" s="83">
        <f t="shared" si="184"/>
        <v>1</v>
      </c>
      <c r="DW98" s="83">
        <f t="shared" si="184"/>
        <v>1</v>
      </c>
      <c r="DX98" s="83">
        <f t="shared" si="184"/>
        <v>1</v>
      </c>
      <c r="DY98" s="83">
        <f t="shared" si="184"/>
        <v>1</v>
      </c>
      <c r="DZ98" s="83">
        <f t="shared" si="184"/>
        <v>1</v>
      </c>
      <c r="EB98" s="115"/>
      <c r="EC98" s="36">
        <f t="shared" si="169"/>
        <v>0</v>
      </c>
      <c r="ED98" s="36">
        <f t="shared" si="185"/>
        <v>0</v>
      </c>
      <c r="EE98" s="36">
        <f t="shared" si="186"/>
        <v>0</v>
      </c>
      <c r="EF98" s="36">
        <f t="shared" si="187"/>
        <v>0</v>
      </c>
      <c r="EG98" s="36">
        <f t="shared" si="188"/>
        <v>1</v>
      </c>
      <c r="EH98" s="36">
        <f t="shared" si="189"/>
        <v>0</v>
      </c>
      <c r="EI98" s="36">
        <f t="shared" si="190"/>
        <v>0</v>
      </c>
      <c r="EJ98" s="36">
        <f t="shared" si="191"/>
        <v>0</v>
      </c>
      <c r="EK98" s="36">
        <f t="shared" si="192"/>
        <v>0</v>
      </c>
      <c r="EL98" s="36">
        <f t="shared" si="193"/>
        <v>0</v>
      </c>
      <c r="EM98" s="36">
        <f t="shared" si="194"/>
        <v>0</v>
      </c>
      <c r="EO98" s="115"/>
      <c r="EP98" s="36">
        <f t="shared" si="170"/>
        <v>0</v>
      </c>
      <c r="EQ98" s="36">
        <f t="shared" si="171"/>
        <v>0</v>
      </c>
      <c r="ER98" s="36">
        <f t="shared" si="172"/>
        <v>0</v>
      </c>
      <c r="ES98" s="36">
        <f t="shared" si="173"/>
        <v>0</v>
      </c>
      <c r="ET98" s="36">
        <f t="shared" si="174"/>
        <v>1</v>
      </c>
      <c r="EU98" s="36">
        <f t="shared" si="175"/>
        <v>0</v>
      </c>
      <c r="EV98" s="36">
        <f t="shared" si="176"/>
        <v>0</v>
      </c>
      <c r="EW98" s="36">
        <f t="shared" si="177"/>
        <v>0</v>
      </c>
      <c r="EX98" s="36">
        <f t="shared" si="178"/>
        <v>0</v>
      </c>
      <c r="EY98" s="36">
        <f t="shared" si="179"/>
        <v>0</v>
      </c>
      <c r="EZ98" s="36">
        <f t="shared" si="180"/>
        <v>0</v>
      </c>
    </row>
    <row r="99" spans="1:156" s="36" customFormat="1" ht="16" x14ac:dyDescent="0.2">
      <c r="A99" s="50"/>
      <c r="B99" s="56" t="s">
        <v>17</v>
      </c>
      <c r="C99" s="49" t="s">
        <v>94</v>
      </c>
      <c r="D99" s="57">
        <v>46203</v>
      </c>
      <c r="E99" s="57">
        <v>51500</v>
      </c>
      <c r="F99" s="58">
        <v>115000</v>
      </c>
      <c r="G99" s="56" t="s">
        <v>96</v>
      </c>
      <c r="H99" s="59">
        <v>12572</v>
      </c>
      <c r="I99" s="59" t="s">
        <v>15</v>
      </c>
      <c r="J99" s="60">
        <v>0.2</v>
      </c>
      <c r="K99" s="60">
        <v>0.1</v>
      </c>
      <c r="L99" s="61"/>
      <c r="M99" s="62">
        <f t="shared" si="115"/>
        <v>1</v>
      </c>
      <c r="N99" s="63">
        <f t="shared" si="116"/>
        <v>9583.3333333333339</v>
      </c>
      <c r="O99" s="63">
        <f t="shared" si="117"/>
        <v>958.33333333333348</v>
      </c>
      <c r="P99" s="63">
        <f t="shared" si="118"/>
        <v>1916.666666666667</v>
      </c>
      <c r="Q99" s="63">
        <f t="shared" si="120"/>
        <v>12458.33</v>
      </c>
      <c r="R99" s="111"/>
      <c r="S99" s="64">
        <f>ROUND(IF(AND($D99&lt;S$10,$E99&gt;S$12),$Q99,IF(AND($D99&gt;=S$10,$D99&lt;=S$12),$Q99*(S$13+1-DAY($D99))/S$13,IF(AND($E99&gt;=S$10,$E99&lt;=S$12),$Q99*DAY($E99)/S$13,0))),2)</f>
        <v>0</v>
      </c>
      <c r="T99" s="64">
        <f>ROUND(IF(AND($D99&lt;T$10,$E99&gt;T$12),$Q99,IF(AND($D99&gt;=T$10,$D99&lt;=T$12),$Q99*(T$13+1-DAY($D99))/T$13,IF(AND($E99&gt;=T$10,$E99&lt;=T$12),$Q99*DAY($E99)/T$13,0))),2)</f>
        <v>0</v>
      </c>
      <c r="U99" s="64">
        <f>ROUND(IF(AND($D99&lt;U$10,$E99&gt;U$12),$Q99,IF(AND($D99&gt;=U$10,$D99&lt;=U$12),$Q99*(U$13+1-DAY($D99))/U$13,IF(AND($E99&gt;=U$10,$E99&lt;=U$12),$Q99*DAY($E99)/U$13,0))),2)</f>
        <v>0</v>
      </c>
      <c r="V99" s="64">
        <f>ROUND(IF(AND($D99&lt;V$10,$E99&gt;V$12),$Q99,IF(AND($D99&gt;=V$10,$D99&lt;=V$12),$Q99*(V$13+1-DAY($D99))/V$13,IF(AND($E99&gt;=V$10,$E99&lt;=V$12),$Q99*DAY($E99)/V$13,0))),2)</f>
        <v>0</v>
      </c>
      <c r="W99" s="64">
        <f>ROUND(IF(AND($D99&lt;W$10,$E99&gt;W$12),$Q99,IF(AND($D99&gt;=W$10,$D99&lt;=W$12),$Q99*(W$13+1-DAY($D99))/W$13,IF(AND($E99&gt;=W$10,$E99&lt;=W$12),$Q99*DAY($E99)/W$13,0))),2)</f>
        <v>0</v>
      </c>
      <c r="X99" s="64">
        <f>ROUND(IF(AND($D99&lt;X$10,$E99&gt;X$12),$Q99,IF(AND($D99&gt;=X$10,$D99&lt;=X$12),$Q99*(X$13+1-DAY($D99))/X$13,IF(AND($E99&gt;=X$10,$E99&lt;=X$12),$Q99*DAY($E99)/X$13,0))),2)</f>
        <v>0</v>
      </c>
      <c r="Y99" s="64">
        <f>ROUND(IF(AND($D99&lt;Y$10,$E99&gt;Y$12),$Q99,IF(AND($D99&gt;=Y$10,$D99&lt;=Y$12),$Q99*(Y$13+1-DAY($D99))/Y$13,IF(AND($E99&gt;=Y$10,$E99&lt;=Y$12),$Q99*DAY($E99)/Y$13,0))),2)</f>
        <v>0</v>
      </c>
      <c r="Z99" s="64">
        <f>ROUND(IF(AND($D99&lt;Z$10,$E99&gt;Z$12),$Q99,IF(AND($D99&gt;=Z$10,$D99&lt;=Z$12),$Q99*(Z$13+1-DAY($D99))/Z$13,IF(AND($E99&gt;=Z$10,$E99&lt;=Z$12),$Q99*DAY($E99)/Z$13,0))),2)</f>
        <v>0</v>
      </c>
      <c r="AA99" s="64">
        <f>ROUND(IF(AND($D99&lt;AA$10,$E99&gt;AA$12),$Q99,IF(AND($D99&gt;=AA$10,$D99&lt;=AA$12),$Q99*(AA$13+1-DAY($D99))/AA$13,IF(AND($E99&gt;=AA$10,$E99&lt;=AA$12),$Q99*DAY($E99)/AA$13,0))),2)</f>
        <v>0</v>
      </c>
      <c r="AB99" s="64">
        <f>ROUND(IF(AND($D99&lt;AB$10,$E99&gt;AB$12),$Q99,IF(AND($D99&gt;=AB$10,$D99&lt;=AB$12),$Q99*(AB$13+1-DAY($D99))/AB$13,IF(AND($E99&gt;=AB$10,$E99&lt;=AB$12),$Q99*DAY($E99)/AB$13,0))),2)</f>
        <v>0</v>
      </c>
      <c r="AC99" s="64">
        <f>ROUND(IF(AND($D99&lt;AC$10,$E99&gt;AC$12),$Q99,IF(AND($D99&gt;=AC$10,$D99&lt;=AC$12),$Q99*(AC$13+1-DAY($D99))/AC$13,IF(AND($E99&gt;=AC$10,$E99&lt;=AC$12),$Q99*DAY($E99)/AC$13,0))),2)</f>
        <v>0</v>
      </c>
      <c r="AD99" s="64">
        <f>ROUND(IF(AND($D99&lt;AD$10,$E99&gt;AD$12),$Q99,IF(AND($D99&gt;=AD$10,$D99&lt;=AD$12),$Q99*(AD$13+1-DAY($D99))/AD$13,IF(AND($E99&gt;=AD$10,$E99&lt;=AD$12),$Q99*DAY($E99)/AD$13,0))),2)</f>
        <v>0</v>
      </c>
      <c r="AE99" s="64">
        <f>ROUND(IF(AND($D99&lt;AE$10,$E99&gt;AE$12),$Q99,IF(AND($D99&gt;=AE$10,$D99&lt;=AE$12),$Q99*(AE$13+1-DAY($D99))/AE$13,IF(AND($E99&gt;=AE$10,$E99&lt;=AE$12),$Q99*DAY($E99)/AE$13,0))),2)</f>
        <v>0</v>
      </c>
      <c r="AF99" s="64">
        <f>ROUND(IF(AND($D99&lt;AF$10,$E99&gt;AF$12),$Q99,IF(AND($D99&gt;=AF$10,$D99&lt;=AF$12),$Q99*(AF$13+1-DAY($D99))/AF$13,IF(AND($E99&gt;=AF$10,$E99&lt;=AF$12),$Q99*DAY($E99)/AF$13,0))),2)</f>
        <v>0</v>
      </c>
      <c r="AG99" s="64">
        <f>ROUND(IF(AND($D99&lt;AG$10,$E99&gt;AG$12),$Q99,IF(AND($D99&gt;=AG$10,$D99&lt;=AG$12),$Q99*(AG$13+1-DAY($D99))/AG$13,IF(AND($E99&gt;=AG$10,$E99&lt;=AG$12),$Q99*DAY($E99)/AG$13,0))),2)</f>
        <v>0</v>
      </c>
      <c r="AH99" s="64">
        <f>ROUND(IF(AND($D99&lt;AH$10,$E99&gt;AH$12),$Q99,IF(AND($D99&gt;=AH$10,$D99&lt;=AH$12),$Q99*(AH$13+1-DAY($D99))/AH$13,IF(AND($E99&gt;=AH$10,$E99&lt;=AH$12),$Q99*DAY($E99)/AH$13,0))),2)</f>
        <v>0</v>
      </c>
      <c r="AI99" s="64">
        <f>ROUND(IF(AND($D99&lt;AI$10,$E99&gt;AI$12),$Q99,IF(AND($D99&gt;=AI$10,$D99&lt;=AI$12),$Q99*(AI$13+1-DAY($D99))/AI$13,IF(AND($E99&gt;=AI$10,$E99&lt;=AI$12),$Q99*DAY($E99)/AI$13,0))),2)</f>
        <v>0</v>
      </c>
      <c r="AJ99" s="64">
        <f>ROUND(IF(AND($D99&lt;AJ$10,$E99&gt;AJ$12),$Q99,IF(AND($D99&gt;=AJ$10,$D99&lt;=AJ$12),$Q99*(AJ$13+1-DAY($D99))/AJ$13,IF(AND($E99&gt;=AJ$10,$E99&lt;=AJ$12),$Q99*DAY($E99)/AJ$13,0))),2)</f>
        <v>415.28</v>
      </c>
      <c r="AK99" s="64">
        <f>ROUND(IF(AND($D99&lt;AK$10,$E99&gt;AK$12),$Q99,IF(AND($D99&gt;=AK$10,$D99&lt;=AK$12),$Q99*(AK$13+1-DAY($D99))/AK$13,IF(AND($E99&gt;=AK$10,$E99&lt;=AK$12),$Q99*DAY($E99)/AK$13,0))),2)</f>
        <v>12458.33</v>
      </c>
      <c r="AL99" s="64">
        <f>ROUND(IF(AND($D99&lt;AL$10,$E99&gt;AL$12),$Q99,IF(AND($D99&gt;=AL$10,$D99&lt;=AL$12),$Q99*(AL$13+1-DAY($D99))/AL$13,IF(AND($E99&gt;=AL$10,$E99&lt;=AL$12),$Q99*DAY($E99)/AL$13,0))),2)</f>
        <v>12458.33</v>
      </c>
      <c r="AM99" s="64">
        <f>ROUND(IF(AND($D99&lt;AM$10,$E99&gt;AM$12),$Q99,IF(AND($D99&gt;=AM$10,$D99&lt;=AM$12),$Q99*(AM$13+1-DAY($D99))/AM$13,IF(AND($E99&gt;=AM$10,$E99&lt;=AM$12),$Q99*DAY($E99)/AM$13,0))),2)</f>
        <v>12458.33</v>
      </c>
      <c r="AN99" s="64">
        <f>ROUND(IF(AND($D99&lt;AN$10,$E99&gt;AN$12),$Q99,IF(AND($D99&gt;=AN$10,$D99&lt;=AN$12),$Q99*(AN$13+1-DAY($D99))/AN$13,IF(AND($E99&gt;=AN$10,$E99&lt;=AN$12),$Q99*DAY($E99)/AN$13,0))),2)</f>
        <v>12458.33</v>
      </c>
      <c r="AO99" s="64">
        <f>ROUND(IF(AND($D99&lt;AO$10,$E99&gt;AO$12),$Q99,IF(AND($D99&gt;=AO$10,$D99&lt;=AO$12),$Q99*(AO$13+1-DAY($D99))/AO$13,IF(AND($E99&gt;=AO$10,$E99&lt;=AO$12),$Q99*DAY($E99)/AO$13,0))),2)</f>
        <v>12458.33</v>
      </c>
      <c r="AP99" s="64">
        <f>ROUND(IF(AND($D99&lt;AP$10,$E99&gt;AP$12),$Q99,IF(AND($D99&gt;=AP$10,$D99&lt;=AP$12),$Q99*(AP$13+1-DAY($D99))/AP$13,IF(AND($E99&gt;=AP$10,$E99&lt;=AP$12),$Q99*DAY($E99)/AP$13,0))),2)</f>
        <v>12458.33</v>
      </c>
      <c r="AQ99" s="64">
        <f>ROUND(IF(AND($D99&lt;AQ$10,$E99&gt;AQ$12),$Q99,IF(AND($D99&gt;=AQ$10,$D99&lt;=AQ$12),$Q99*(AQ$13+1-DAY($D99))/AQ$13,IF(AND($E99&gt;=AQ$10,$E99&lt;=AQ$12),$Q99*DAY($E99)/AQ$13,0))),2)</f>
        <v>12458.33</v>
      </c>
      <c r="AR99" s="64">
        <f>ROUND(IF(AND($D99&lt;AR$10,$E99&gt;AR$12),$Q99,IF(AND($D99&gt;=AR$10,$D99&lt;=AR$12),$Q99*(AR$13+1-DAY($D99))/AR$13,IF(AND($E99&gt;=AR$10,$E99&lt;=AR$12),$Q99*DAY($E99)/AR$13,0))),2)</f>
        <v>12458.33</v>
      </c>
      <c r="AS99" s="64">
        <f>ROUND(IF(AND($D99&lt;AS$10,$E99&gt;AS$12),$Q99,IF(AND($D99&gt;=AS$10,$D99&lt;=AS$12),$Q99*(AS$13+1-DAY($D99))/AS$13,IF(AND($E99&gt;=AS$10,$E99&lt;=AS$12),$Q99*DAY($E99)/AS$13,0))),2)</f>
        <v>12458.33</v>
      </c>
      <c r="AT99" s="64">
        <f>ROUND(IF(AND($D99&lt;AT$10,$E99&gt;AT$12),$Q99,IF(AND($D99&gt;=AT$10,$D99&lt;=AT$12),$Q99*(AT$13+1-DAY($D99))/AT$13,IF(AND($E99&gt;=AT$10,$E99&lt;=AT$12),$Q99*DAY($E99)/AT$13,0))),2)</f>
        <v>12458.33</v>
      </c>
      <c r="AU99" s="64">
        <f>ROUND(IF(AND($D99&lt;AU$10,$E99&gt;AU$12),$Q99,IF(AND($D99&gt;=AU$10,$D99&lt;=AU$12),$Q99*(AU$13+1-DAY($D99))/AU$13,IF(AND($E99&gt;=AU$10,$E99&lt;=AU$12),$Q99*DAY($E99)/AU$13,0))),2)</f>
        <v>12458.33</v>
      </c>
      <c r="AV99" s="64">
        <f>ROUND(IF(AND($D99&lt;AV$10,$E99&gt;AV$12),$Q99,IF(AND($D99&gt;=AV$10,$D99&lt;=AV$12),$Q99*(AV$13+1-DAY($D99))/AV$13,IF(AND($E99&gt;=AV$10,$E99&lt;=AV$12),$Q99*DAY($E99)/AV$13,0))),2)</f>
        <v>12458.33</v>
      </c>
      <c r="AW99" s="64">
        <f>ROUND(IF(AND($D99&lt;AW$10,$E99&gt;AW$12),$Q99,IF(AND($D99&gt;=AW$10,$D99&lt;=AW$12),$Q99*(AW$13+1-DAY($D99))/AW$13,IF(AND($E99&gt;=AW$10,$E99&lt;=AW$12),$Q99*DAY($E99)/AW$13,0))),2)</f>
        <v>12458.33</v>
      </c>
      <c r="AX99" s="64">
        <f>ROUND(IF(AND($D99&lt;AX$10,$E99&gt;AX$12),$Q99,IF(AND($D99&gt;=AX$10,$D99&lt;=AX$12),$Q99*(AX$13+1-DAY($D99))/AX$13,IF(AND($E99&gt;=AX$10,$E99&lt;=AX$12),$Q99*DAY($E99)/AX$13,0))),2)</f>
        <v>12458.33</v>
      </c>
      <c r="AY99" s="64">
        <f>ROUND(IF(AND($D99&lt;AY$10,$E99&gt;AY$12),$Q99,IF(AND($D99&gt;=AY$10,$D99&lt;=AY$12),$Q99*(AY$13+1-DAY($D99))/AY$13,IF(AND($E99&gt;=AY$10,$E99&lt;=AY$12),$Q99*DAY($E99)/AY$13,0))),2)</f>
        <v>12458.33</v>
      </c>
      <c r="AZ99" s="64">
        <f>ROUND(IF(AND($D99&lt;AZ$10,$E99&gt;AZ$12),$Q99,IF(AND($D99&gt;=AZ$10,$D99&lt;=AZ$12),$Q99*(AZ$13+1-DAY($D99))/AZ$13,IF(AND($E99&gt;=AZ$10,$E99&lt;=AZ$12),$Q99*DAY($E99)/AZ$13,0))),2)</f>
        <v>12458.33</v>
      </c>
      <c r="BA99" s="64">
        <f>ROUND(IF(AND($D99&lt;BA$10,$E99&gt;BA$12),$Q99,IF(AND($D99&gt;=BA$10,$D99&lt;=BA$12),$Q99*(BA$13+1-DAY($D99))/BA$13,IF(AND($E99&gt;=BA$10,$E99&lt;=BA$12),$Q99*DAY($E99)/BA$13,0))),2)</f>
        <v>12458.33</v>
      </c>
      <c r="BB99" s="64">
        <f>ROUND(IF(AND($D99&lt;BB$10,$E99&gt;BB$12),$Q99,IF(AND($D99&gt;=BB$10,$D99&lt;=BB$12),$Q99*(BB$13+1-DAY($D99))/BB$13,IF(AND($E99&gt;=BB$10,$E99&lt;=BB$12),$Q99*DAY($E99)/BB$13,0))),2)</f>
        <v>12458.33</v>
      </c>
      <c r="BC99" s="108"/>
      <c r="BD99" s="64">
        <f t="shared" si="183"/>
        <v>0</v>
      </c>
      <c r="BE99" s="64">
        <f t="shared" si="183"/>
        <v>0</v>
      </c>
      <c r="BF99" s="64">
        <f t="shared" si="183"/>
        <v>0</v>
      </c>
      <c r="BG99" s="64">
        <f t="shared" si="183"/>
        <v>0</v>
      </c>
      <c r="BH99" s="64">
        <f t="shared" si="183"/>
        <v>0</v>
      </c>
      <c r="BI99" s="64">
        <f t="shared" si="183"/>
        <v>415.28</v>
      </c>
      <c r="BJ99" s="64">
        <f t="shared" si="183"/>
        <v>37374.99</v>
      </c>
      <c r="BK99" s="64">
        <f t="shared" si="183"/>
        <v>37374.99</v>
      </c>
      <c r="BL99" s="64">
        <f t="shared" si="183"/>
        <v>37374.99</v>
      </c>
      <c r="BM99" s="64">
        <f t="shared" si="183"/>
        <v>37374.99</v>
      </c>
      <c r="BN99" s="64">
        <f t="shared" si="183"/>
        <v>37374.99</v>
      </c>
      <c r="BO99" s="64">
        <f t="shared" si="183"/>
        <v>37374.99</v>
      </c>
      <c r="BP99" s="65"/>
      <c r="BQ99" s="79">
        <f t="shared" si="121"/>
        <v>0</v>
      </c>
      <c r="BR99" s="79">
        <f t="shared" si="122"/>
        <v>0</v>
      </c>
      <c r="BS99" s="79">
        <f t="shared" si="123"/>
        <v>0</v>
      </c>
      <c r="BT99" s="79">
        <f t="shared" si="124"/>
        <v>0</v>
      </c>
      <c r="BU99" s="79">
        <f t="shared" si="125"/>
        <v>0</v>
      </c>
      <c r="BV99" s="79">
        <f t="shared" si="126"/>
        <v>0</v>
      </c>
      <c r="BW99" s="79">
        <f t="shared" si="127"/>
        <v>0</v>
      </c>
      <c r="BX99" s="79">
        <f t="shared" si="128"/>
        <v>0</v>
      </c>
      <c r="BY99" s="79">
        <f t="shared" si="129"/>
        <v>0</v>
      </c>
      <c r="BZ99" s="79">
        <f t="shared" si="130"/>
        <v>0</v>
      </c>
      <c r="CA99" s="79">
        <f t="shared" si="131"/>
        <v>0</v>
      </c>
      <c r="CB99" s="79">
        <f t="shared" si="132"/>
        <v>0</v>
      </c>
      <c r="CC99" s="79">
        <f t="shared" si="133"/>
        <v>0</v>
      </c>
      <c r="CD99" s="79">
        <f t="shared" si="134"/>
        <v>0</v>
      </c>
      <c r="CE99" s="79">
        <f t="shared" si="135"/>
        <v>0</v>
      </c>
      <c r="CF99" s="79">
        <f t="shared" si="136"/>
        <v>0</v>
      </c>
      <c r="CG99" s="79">
        <f t="shared" si="137"/>
        <v>0</v>
      </c>
      <c r="CH99" s="79">
        <f t="shared" si="138"/>
        <v>3.3333520624353345E-2</v>
      </c>
      <c r="CI99" s="79">
        <f t="shared" si="139"/>
        <v>1</v>
      </c>
      <c r="CJ99" s="79">
        <f t="shared" si="140"/>
        <v>1</v>
      </c>
      <c r="CK99" s="79">
        <f t="shared" si="141"/>
        <v>1</v>
      </c>
      <c r="CL99" s="79">
        <f t="shared" si="142"/>
        <v>1</v>
      </c>
      <c r="CM99" s="79">
        <f t="shared" si="143"/>
        <v>1</v>
      </c>
      <c r="CN99" s="79">
        <f t="shared" si="144"/>
        <v>1</v>
      </c>
      <c r="CO99" s="79">
        <f t="shared" si="145"/>
        <v>1</v>
      </c>
      <c r="CP99" s="79">
        <f t="shared" si="146"/>
        <v>1</v>
      </c>
      <c r="CQ99" s="79">
        <f t="shared" si="147"/>
        <v>1</v>
      </c>
      <c r="CR99" s="79">
        <f t="shared" si="148"/>
        <v>1</v>
      </c>
      <c r="CS99" s="79">
        <f t="shared" si="149"/>
        <v>1</v>
      </c>
      <c r="CT99" s="79">
        <f t="shared" si="150"/>
        <v>1</v>
      </c>
      <c r="CU99" s="79">
        <f t="shared" si="151"/>
        <v>1</v>
      </c>
      <c r="CV99" s="79">
        <f t="shared" si="152"/>
        <v>1</v>
      </c>
      <c r="CW99" s="79">
        <f t="shared" si="153"/>
        <v>1</v>
      </c>
      <c r="CX99" s="79">
        <f t="shared" si="154"/>
        <v>1</v>
      </c>
      <c r="CY99" s="79">
        <f t="shared" si="155"/>
        <v>1</v>
      </c>
      <c r="CZ99" s="79">
        <f t="shared" si="156"/>
        <v>1</v>
      </c>
      <c r="DB99" s="83">
        <f t="shared" si="157"/>
        <v>0</v>
      </c>
      <c r="DC99" s="83">
        <f t="shared" si="158"/>
        <v>0</v>
      </c>
      <c r="DD99" s="83">
        <f t="shared" si="159"/>
        <v>0</v>
      </c>
      <c r="DE99" s="83">
        <f t="shared" si="160"/>
        <v>0</v>
      </c>
      <c r="DF99" s="83">
        <f t="shared" si="161"/>
        <v>0</v>
      </c>
      <c r="DG99" s="83">
        <f t="shared" si="162"/>
        <v>3.3333520624353345E-2</v>
      </c>
      <c r="DH99" s="83">
        <f t="shared" si="163"/>
        <v>1</v>
      </c>
      <c r="DI99" s="83">
        <f t="shared" si="164"/>
        <v>1</v>
      </c>
      <c r="DJ99" s="83">
        <f t="shared" si="165"/>
        <v>1</v>
      </c>
      <c r="DK99" s="83">
        <f t="shared" si="166"/>
        <v>1</v>
      </c>
      <c r="DL99" s="83">
        <f t="shared" si="167"/>
        <v>1</v>
      </c>
      <c r="DM99" s="83">
        <f t="shared" si="168"/>
        <v>1</v>
      </c>
      <c r="DO99" s="83">
        <f t="shared" si="181"/>
        <v>0</v>
      </c>
      <c r="DP99" s="83">
        <f t="shared" si="184"/>
        <v>0</v>
      </c>
      <c r="DQ99" s="83">
        <f t="shared" si="184"/>
        <v>0</v>
      </c>
      <c r="DR99" s="83">
        <f t="shared" si="184"/>
        <v>0</v>
      </c>
      <c r="DS99" s="83">
        <f t="shared" si="184"/>
        <v>0</v>
      </c>
      <c r="DT99" s="83">
        <f t="shared" si="184"/>
        <v>1</v>
      </c>
      <c r="DU99" s="83">
        <f t="shared" si="184"/>
        <v>1</v>
      </c>
      <c r="DV99" s="83">
        <f t="shared" si="184"/>
        <v>1</v>
      </c>
      <c r="DW99" s="83">
        <f t="shared" si="184"/>
        <v>1</v>
      </c>
      <c r="DX99" s="83">
        <f t="shared" si="184"/>
        <v>1</v>
      </c>
      <c r="DY99" s="83">
        <f t="shared" si="184"/>
        <v>1</v>
      </c>
      <c r="DZ99" s="83">
        <f t="shared" si="184"/>
        <v>1</v>
      </c>
      <c r="EB99" s="115"/>
      <c r="EC99" s="36">
        <f t="shared" si="169"/>
        <v>0</v>
      </c>
      <c r="ED99" s="36">
        <f t="shared" si="185"/>
        <v>0</v>
      </c>
      <c r="EE99" s="36">
        <f t="shared" si="186"/>
        <v>0</v>
      </c>
      <c r="EF99" s="36">
        <f t="shared" si="187"/>
        <v>0</v>
      </c>
      <c r="EG99" s="36">
        <f t="shared" si="188"/>
        <v>1</v>
      </c>
      <c r="EH99" s="36">
        <f t="shared" si="189"/>
        <v>0</v>
      </c>
      <c r="EI99" s="36">
        <f t="shared" si="190"/>
        <v>0</v>
      </c>
      <c r="EJ99" s="36">
        <f t="shared" si="191"/>
        <v>0</v>
      </c>
      <c r="EK99" s="36">
        <f t="shared" si="192"/>
        <v>0</v>
      </c>
      <c r="EL99" s="36">
        <f t="shared" si="193"/>
        <v>0</v>
      </c>
      <c r="EM99" s="36">
        <f t="shared" si="194"/>
        <v>0</v>
      </c>
      <c r="EO99" s="115"/>
      <c r="EP99" s="36">
        <f t="shared" si="170"/>
        <v>0</v>
      </c>
      <c r="EQ99" s="36">
        <f t="shared" si="171"/>
        <v>0</v>
      </c>
      <c r="ER99" s="36">
        <f t="shared" si="172"/>
        <v>0</v>
      </c>
      <c r="ES99" s="36">
        <f t="shared" si="173"/>
        <v>0</v>
      </c>
      <c r="ET99" s="36">
        <f t="shared" si="174"/>
        <v>1</v>
      </c>
      <c r="EU99" s="36">
        <f t="shared" si="175"/>
        <v>0</v>
      </c>
      <c r="EV99" s="36">
        <f t="shared" si="176"/>
        <v>0</v>
      </c>
      <c r="EW99" s="36">
        <f t="shared" si="177"/>
        <v>0</v>
      </c>
      <c r="EX99" s="36">
        <f t="shared" si="178"/>
        <v>0</v>
      </c>
      <c r="EY99" s="36">
        <f t="shared" si="179"/>
        <v>0</v>
      </c>
      <c r="EZ99" s="36">
        <f t="shared" si="180"/>
        <v>0</v>
      </c>
    </row>
    <row r="100" spans="1:156" s="36" customFormat="1" ht="16" x14ac:dyDescent="0.2">
      <c r="A100" s="50"/>
      <c r="B100" s="56" t="s">
        <v>17</v>
      </c>
      <c r="C100" s="49" t="s">
        <v>14</v>
      </c>
      <c r="D100" s="57">
        <v>46203</v>
      </c>
      <c r="E100" s="57">
        <v>51500</v>
      </c>
      <c r="F100" s="58">
        <v>75000</v>
      </c>
      <c r="G100" s="56" t="s">
        <v>85</v>
      </c>
      <c r="H100" s="59">
        <v>71166</v>
      </c>
      <c r="I100" s="59" t="s">
        <v>15</v>
      </c>
      <c r="J100" s="60">
        <v>0.2</v>
      </c>
      <c r="K100" s="60">
        <v>0.1</v>
      </c>
      <c r="L100" s="61"/>
      <c r="M100" s="62">
        <f t="shared" si="115"/>
        <v>1</v>
      </c>
      <c r="N100" s="63">
        <f t="shared" si="116"/>
        <v>6250</v>
      </c>
      <c r="O100" s="63">
        <f t="shared" si="117"/>
        <v>625</v>
      </c>
      <c r="P100" s="63">
        <f t="shared" si="118"/>
        <v>1250</v>
      </c>
      <c r="Q100" s="63">
        <f t="shared" si="120"/>
        <v>8125</v>
      </c>
      <c r="R100" s="111"/>
      <c r="S100" s="64">
        <f>ROUND(IF(AND($D100&lt;S$10,$E100&gt;S$12),$Q100,IF(AND($D100&gt;=S$10,$D100&lt;=S$12),$Q100*(S$13+1-DAY($D100))/S$13,IF(AND($E100&gt;=S$10,$E100&lt;=S$12),$Q100*DAY($E100)/S$13,0))),2)</f>
        <v>0</v>
      </c>
      <c r="T100" s="64">
        <f>ROUND(IF(AND($D100&lt;T$10,$E100&gt;T$12),$Q100,IF(AND($D100&gt;=T$10,$D100&lt;=T$12),$Q100*(T$13+1-DAY($D100))/T$13,IF(AND($E100&gt;=T$10,$E100&lt;=T$12),$Q100*DAY($E100)/T$13,0))),2)</f>
        <v>0</v>
      </c>
      <c r="U100" s="64">
        <f>ROUND(IF(AND($D100&lt;U$10,$E100&gt;U$12),$Q100,IF(AND($D100&gt;=U$10,$D100&lt;=U$12),$Q100*(U$13+1-DAY($D100))/U$13,IF(AND($E100&gt;=U$10,$E100&lt;=U$12),$Q100*DAY($E100)/U$13,0))),2)</f>
        <v>0</v>
      </c>
      <c r="V100" s="64">
        <f>ROUND(IF(AND($D100&lt;V$10,$E100&gt;V$12),$Q100,IF(AND($D100&gt;=V$10,$D100&lt;=V$12),$Q100*(V$13+1-DAY($D100))/V$13,IF(AND($E100&gt;=V$10,$E100&lt;=V$12),$Q100*DAY($E100)/V$13,0))),2)</f>
        <v>0</v>
      </c>
      <c r="W100" s="64">
        <f>ROUND(IF(AND($D100&lt;W$10,$E100&gt;W$12),$Q100,IF(AND($D100&gt;=W$10,$D100&lt;=W$12),$Q100*(W$13+1-DAY($D100))/W$13,IF(AND($E100&gt;=W$10,$E100&lt;=W$12),$Q100*DAY($E100)/W$13,0))),2)</f>
        <v>0</v>
      </c>
      <c r="X100" s="64">
        <f>ROUND(IF(AND($D100&lt;X$10,$E100&gt;X$12),$Q100,IF(AND($D100&gt;=X$10,$D100&lt;=X$12),$Q100*(X$13+1-DAY($D100))/X$13,IF(AND($E100&gt;=X$10,$E100&lt;=X$12),$Q100*DAY($E100)/X$13,0))),2)</f>
        <v>0</v>
      </c>
      <c r="Y100" s="64">
        <f>ROUND(IF(AND($D100&lt;Y$10,$E100&gt;Y$12),$Q100,IF(AND($D100&gt;=Y$10,$D100&lt;=Y$12),$Q100*(Y$13+1-DAY($D100))/Y$13,IF(AND($E100&gt;=Y$10,$E100&lt;=Y$12),$Q100*DAY($E100)/Y$13,0))),2)</f>
        <v>0</v>
      </c>
      <c r="Z100" s="64">
        <f>ROUND(IF(AND($D100&lt;Z$10,$E100&gt;Z$12),$Q100,IF(AND($D100&gt;=Z$10,$D100&lt;=Z$12),$Q100*(Z$13+1-DAY($D100))/Z$13,IF(AND($E100&gt;=Z$10,$E100&lt;=Z$12),$Q100*DAY($E100)/Z$13,0))),2)</f>
        <v>0</v>
      </c>
      <c r="AA100" s="64">
        <f>ROUND(IF(AND($D100&lt;AA$10,$E100&gt;AA$12),$Q100,IF(AND($D100&gt;=AA$10,$D100&lt;=AA$12),$Q100*(AA$13+1-DAY($D100))/AA$13,IF(AND($E100&gt;=AA$10,$E100&lt;=AA$12),$Q100*DAY($E100)/AA$13,0))),2)</f>
        <v>0</v>
      </c>
      <c r="AB100" s="64">
        <f>ROUND(IF(AND($D100&lt;AB$10,$E100&gt;AB$12),$Q100,IF(AND($D100&gt;=AB$10,$D100&lt;=AB$12),$Q100*(AB$13+1-DAY($D100))/AB$13,IF(AND($E100&gt;=AB$10,$E100&lt;=AB$12),$Q100*DAY($E100)/AB$13,0))),2)</f>
        <v>0</v>
      </c>
      <c r="AC100" s="64">
        <f>ROUND(IF(AND($D100&lt;AC$10,$E100&gt;AC$12),$Q100,IF(AND($D100&gt;=AC$10,$D100&lt;=AC$12),$Q100*(AC$13+1-DAY($D100))/AC$13,IF(AND($E100&gt;=AC$10,$E100&lt;=AC$12),$Q100*DAY($E100)/AC$13,0))),2)</f>
        <v>0</v>
      </c>
      <c r="AD100" s="64">
        <f>ROUND(IF(AND($D100&lt;AD$10,$E100&gt;AD$12),$Q100,IF(AND($D100&gt;=AD$10,$D100&lt;=AD$12),$Q100*(AD$13+1-DAY($D100))/AD$13,IF(AND($E100&gt;=AD$10,$E100&lt;=AD$12),$Q100*DAY($E100)/AD$13,0))),2)</f>
        <v>0</v>
      </c>
      <c r="AE100" s="64">
        <f>ROUND(IF(AND($D100&lt;AE$10,$E100&gt;AE$12),$Q100,IF(AND($D100&gt;=AE$10,$D100&lt;=AE$12),$Q100*(AE$13+1-DAY($D100))/AE$13,IF(AND($E100&gt;=AE$10,$E100&lt;=AE$12),$Q100*DAY($E100)/AE$13,0))),2)</f>
        <v>0</v>
      </c>
      <c r="AF100" s="64">
        <f>ROUND(IF(AND($D100&lt;AF$10,$E100&gt;AF$12),$Q100,IF(AND($D100&gt;=AF$10,$D100&lt;=AF$12),$Q100*(AF$13+1-DAY($D100))/AF$13,IF(AND($E100&gt;=AF$10,$E100&lt;=AF$12),$Q100*DAY($E100)/AF$13,0))),2)</f>
        <v>0</v>
      </c>
      <c r="AG100" s="64">
        <f>ROUND(IF(AND($D100&lt;AG$10,$E100&gt;AG$12),$Q100,IF(AND($D100&gt;=AG$10,$D100&lt;=AG$12),$Q100*(AG$13+1-DAY($D100))/AG$13,IF(AND($E100&gt;=AG$10,$E100&lt;=AG$12),$Q100*DAY($E100)/AG$13,0))),2)</f>
        <v>0</v>
      </c>
      <c r="AH100" s="64">
        <f>ROUND(IF(AND($D100&lt;AH$10,$E100&gt;AH$12),$Q100,IF(AND($D100&gt;=AH$10,$D100&lt;=AH$12),$Q100*(AH$13+1-DAY($D100))/AH$13,IF(AND($E100&gt;=AH$10,$E100&lt;=AH$12),$Q100*DAY($E100)/AH$13,0))),2)</f>
        <v>0</v>
      </c>
      <c r="AI100" s="64">
        <f>ROUND(IF(AND($D100&lt;AI$10,$E100&gt;AI$12),$Q100,IF(AND($D100&gt;=AI$10,$D100&lt;=AI$12),$Q100*(AI$13+1-DAY($D100))/AI$13,IF(AND($E100&gt;=AI$10,$E100&lt;=AI$12),$Q100*DAY($E100)/AI$13,0))),2)</f>
        <v>0</v>
      </c>
      <c r="AJ100" s="64">
        <f>ROUND(IF(AND($D100&lt;AJ$10,$E100&gt;AJ$12),$Q100,IF(AND($D100&gt;=AJ$10,$D100&lt;=AJ$12),$Q100*(AJ$13+1-DAY($D100))/AJ$13,IF(AND($E100&gt;=AJ$10,$E100&lt;=AJ$12),$Q100*DAY($E100)/AJ$13,0))),2)</f>
        <v>270.83</v>
      </c>
      <c r="AK100" s="64">
        <f>ROUND(IF(AND($D100&lt;AK$10,$E100&gt;AK$12),$Q100,IF(AND($D100&gt;=AK$10,$D100&lt;=AK$12),$Q100*(AK$13+1-DAY($D100))/AK$13,IF(AND($E100&gt;=AK$10,$E100&lt;=AK$12),$Q100*DAY($E100)/AK$13,0))),2)</f>
        <v>8125</v>
      </c>
      <c r="AL100" s="64">
        <f>ROUND(IF(AND($D100&lt;AL$10,$E100&gt;AL$12),$Q100,IF(AND($D100&gt;=AL$10,$D100&lt;=AL$12),$Q100*(AL$13+1-DAY($D100))/AL$13,IF(AND($E100&gt;=AL$10,$E100&lt;=AL$12),$Q100*DAY($E100)/AL$13,0))),2)</f>
        <v>8125</v>
      </c>
      <c r="AM100" s="64">
        <f>ROUND(IF(AND($D100&lt;AM$10,$E100&gt;AM$12),$Q100,IF(AND($D100&gt;=AM$10,$D100&lt;=AM$12),$Q100*(AM$13+1-DAY($D100))/AM$13,IF(AND($E100&gt;=AM$10,$E100&lt;=AM$12),$Q100*DAY($E100)/AM$13,0))),2)</f>
        <v>8125</v>
      </c>
      <c r="AN100" s="64">
        <f>ROUND(IF(AND($D100&lt;AN$10,$E100&gt;AN$12),$Q100,IF(AND($D100&gt;=AN$10,$D100&lt;=AN$12),$Q100*(AN$13+1-DAY($D100))/AN$13,IF(AND($E100&gt;=AN$10,$E100&lt;=AN$12),$Q100*DAY($E100)/AN$13,0))),2)</f>
        <v>8125</v>
      </c>
      <c r="AO100" s="64">
        <f>ROUND(IF(AND($D100&lt;AO$10,$E100&gt;AO$12),$Q100,IF(AND($D100&gt;=AO$10,$D100&lt;=AO$12),$Q100*(AO$13+1-DAY($D100))/AO$13,IF(AND($E100&gt;=AO$10,$E100&lt;=AO$12),$Q100*DAY($E100)/AO$13,0))),2)</f>
        <v>8125</v>
      </c>
      <c r="AP100" s="64">
        <f>ROUND(IF(AND($D100&lt;AP$10,$E100&gt;AP$12),$Q100,IF(AND($D100&gt;=AP$10,$D100&lt;=AP$12),$Q100*(AP$13+1-DAY($D100))/AP$13,IF(AND($E100&gt;=AP$10,$E100&lt;=AP$12),$Q100*DAY($E100)/AP$13,0))),2)</f>
        <v>8125</v>
      </c>
      <c r="AQ100" s="64">
        <f>ROUND(IF(AND($D100&lt;AQ$10,$E100&gt;AQ$12),$Q100,IF(AND($D100&gt;=AQ$10,$D100&lt;=AQ$12),$Q100*(AQ$13+1-DAY($D100))/AQ$13,IF(AND($E100&gt;=AQ$10,$E100&lt;=AQ$12),$Q100*DAY($E100)/AQ$13,0))),2)</f>
        <v>8125</v>
      </c>
      <c r="AR100" s="64">
        <f>ROUND(IF(AND($D100&lt;AR$10,$E100&gt;AR$12),$Q100,IF(AND($D100&gt;=AR$10,$D100&lt;=AR$12),$Q100*(AR$13+1-DAY($D100))/AR$13,IF(AND($E100&gt;=AR$10,$E100&lt;=AR$12),$Q100*DAY($E100)/AR$13,0))),2)</f>
        <v>8125</v>
      </c>
      <c r="AS100" s="64">
        <f>ROUND(IF(AND($D100&lt;AS$10,$E100&gt;AS$12),$Q100,IF(AND($D100&gt;=AS$10,$D100&lt;=AS$12),$Q100*(AS$13+1-DAY($D100))/AS$13,IF(AND($E100&gt;=AS$10,$E100&lt;=AS$12),$Q100*DAY($E100)/AS$13,0))),2)</f>
        <v>8125</v>
      </c>
      <c r="AT100" s="64">
        <f>ROUND(IF(AND($D100&lt;AT$10,$E100&gt;AT$12),$Q100,IF(AND($D100&gt;=AT$10,$D100&lt;=AT$12),$Q100*(AT$13+1-DAY($D100))/AT$13,IF(AND($E100&gt;=AT$10,$E100&lt;=AT$12),$Q100*DAY($E100)/AT$13,0))),2)</f>
        <v>8125</v>
      </c>
      <c r="AU100" s="64">
        <f>ROUND(IF(AND($D100&lt;AU$10,$E100&gt;AU$12),$Q100,IF(AND($D100&gt;=AU$10,$D100&lt;=AU$12),$Q100*(AU$13+1-DAY($D100))/AU$13,IF(AND($E100&gt;=AU$10,$E100&lt;=AU$12),$Q100*DAY($E100)/AU$13,0))),2)</f>
        <v>8125</v>
      </c>
      <c r="AV100" s="64">
        <f>ROUND(IF(AND($D100&lt;AV$10,$E100&gt;AV$12),$Q100,IF(AND($D100&gt;=AV$10,$D100&lt;=AV$12),$Q100*(AV$13+1-DAY($D100))/AV$13,IF(AND($E100&gt;=AV$10,$E100&lt;=AV$12),$Q100*DAY($E100)/AV$13,0))),2)</f>
        <v>8125</v>
      </c>
      <c r="AW100" s="64">
        <f>ROUND(IF(AND($D100&lt;AW$10,$E100&gt;AW$12),$Q100,IF(AND($D100&gt;=AW$10,$D100&lt;=AW$12),$Q100*(AW$13+1-DAY($D100))/AW$13,IF(AND($E100&gt;=AW$10,$E100&lt;=AW$12),$Q100*DAY($E100)/AW$13,0))),2)</f>
        <v>8125</v>
      </c>
      <c r="AX100" s="64">
        <f>ROUND(IF(AND($D100&lt;AX$10,$E100&gt;AX$12),$Q100,IF(AND($D100&gt;=AX$10,$D100&lt;=AX$12),$Q100*(AX$13+1-DAY($D100))/AX$13,IF(AND($E100&gt;=AX$10,$E100&lt;=AX$12),$Q100*DAY($E100)/AX$13,0))),2)</f>
        <v>8125</v>
      </c>
      <c r="AY100" s="64">
        <f>ROUND(IF(AND($D100&lt;AY$10,$E100&gt;AY$12),$Q100,IF(AND($D100&gt;=AY$10,$D100&lt;=AY$12),$Q100*(AY$13+1-DAY($D100))/AY$13,IF(AND($E100&gt;=AY$10,$E100&lt;=AY$12),$Q100*DAY($E100)/AY$13,0))),2)</f>
        <v>8125</v>
      </c>
      <c r="AZ100" s="64">
        <f>ROUND(IF(AND($D100&lt;AZ$10,$E100&gt;AZ$12),$Q100,IF(AND($D100&gt;=AZ$10,$D100&lt;=AZ$12),$Q100*(AZ$13+1-DAY($D100))/AZ$13,IF(AND($E100&gt;=AZ$10,$E100&lt;=AZ$12),$Q100*DAY($E100)/AZ$13,0))),2)</f>
        <v>8125</v>
      </c>
      <c r="BA100" s="64">
        <f>ROUND(IF(AND($D100&lt;BA$10,$E100&gt;BA$12),$Q100,IF(AND($D100&gt;=BA$10,$D100&lt;=BA$12),$Q100*(BA$13+1-DAY($D100))/BA$13,IF(AND($E100&gt;=BA$10,$E100&lt;=BA$12),$Q100*DAY($E100)/BA$13,0))),2)</f>
        <v>8125</v>
      </c>
      <c r="BB100" s="64">
        <f>ROUND(IF(AND($D100&lt;BB$10,$E100&gt;BB$12),$Q100,IF(AND($D100&gt;=BB$10,$D100&lt;=BB$12),$Q100*(BB$13+1-DAY($D100))/BB$13,IF(AND($E100&gt;=BB$10,$E100&lt;=BB$12),$Q100*DAY($E100)/BB$13,0))),2)</f>
        <v>8125</v>
      </c>
      <c r="BC100" s="108"/>
      <c r="BD100" s="64">
        <f t="shared" si="183"/>
        <v>0</v>
      </c>
      <c r="BE100" s="64">
        <f t="shared" si="183"/>
        <v>0</v>
      </c>
      <c r="BF100" s="64">
        <f t="shared" si="183"/>
        <v>0</v>
      </c>
      <c r="BG100" s="64">
        <f t="shared" si="183"/>
        <v>0</v>
      </c>
      <c r="BH100" s="64">
        <f t="shared" si="183"/>
        <v>0</v>
      </c>
      <c r="BI100" s="64">
        <f t="shared" si="183"/>
        <v>270.83</v>
      </c>
      <c r="BJ100" s="64">
        <f t="shared" si="183"/>
        <v>24375</v>
      </c>
      <c r="BK100" s="64">
        <f t="shared" si="183"/>
        <v>24375</v>
      </c>
      <c r="BL100" s="64">
        <f t="shared" si="183"/>
        <v>24375</v>
      </c>
      <c r="BM100" s="64">
        <f t="shared" si="183"/>
        <v>24375</v>
      </c>
      <c r="BN100" s="64">
        <f t="shared" si="183"/>
        <v>24375</v>
      </c>
      <c r="BO100" s="64">
        <f t="shared" si="183"/>
        <v>24375</v>
      </c>
      <c r="BP100" s="65"/>
      <c r="BQ100" s="79">
        <f t="shared" si="121"/>
        <v>0</v>
      </c>
      <c r="BR100" s="79">
        <f t="shared" si="122"/>
        <v>0</v>
      </c>
      <c r="BS100" s="79">
        <f t="shared" si="123"/>
        <v>0</v>
      </c>
      <c r="BT100" s="79">
        <f t="shared" si="124"/>
        <v>0</v>
      </c>
      <c r="BU100" s="79">
        <f t="shared" si="125"/>
        <v>0</v>
      </c>
      <c r="BV100" s="79">
        <f t="shared" si="126"/>
        <v>0</v>
      </c>
      <c r="BW100" s="79">
        <f t="shared" si="127"/>
        <v>0</v>
      </c>
      <c r="BX100" s="79">
        <f t="shared" si="128"/>
        <v>0</v>
      </c>
      <c r="BY100" s="79">
        <f t="shared" si="129"/>
        <v>0</v>
      </c>
      <c r="BZ100" s="79">
        <f t="shared" si="130"/>
        <v>0</v>
      </c>
      <c r="CA100" s="79">
        <f t="shared" si="131"/>
        <v>0</v>
      </c>
      <c r="CB100" s="79">
        <f t="shared" si="132"/>
        <v>0</v>
      </c>
      <c r="CC100" s="79">
        <f t="shared" si="133"/>
        <v>0</v>
      </c>
      <c r="CD100" s="79">
        <f t="shared" si="134"/>
        <v>0</v>
      </c>
      <c r="CE100" s="79">
        <f t="shared" si="135"/>
        <v>0</v>
      </c>
      <c r="CF100" s="79">
        <f t="shared" si="136"/>
        <v>0</v>
      </c>
      <c r="CG100" s="79">
        <f t="shared" si="137"/>
        <v>0</v>
      </c>
      <c r="CH100" s="79">
        <f t="shared" si="138"/>
        <v>3.3332923076923072E-2</v>
      </c>
      <c r="CI100" s="79">
        <f t="shared" si="139"/>
        <v>1</v>
      </c>
      <c r="CJ100" s="79">
        <f t="shared" si="140"/>
        <v>1</v>
      </c>
      <c r="CK100" s="79">
        <f t="shared" si="141"/>
        <v>1</v>
      </c>
      <c r="CL100" s="79">
        <f t="shared" si="142"/>
        <v>1</v>
      </c>
      <c r="CM100" s="79">
        <f t="shared" si="143"/>
        <v>1</v>
      </c>
      <c r="CN100" s="79">
        <f t="shared" si="144"/>
        <v>1</v>
      </c>
      <c r="CO100" s="79">
        <f t="shared" si="145"/>
        <v>1</v>
      </c>
      <c r="CP100" s="79">
        <f t="shared" si="146"/>
        <v>1</v>
      </c>
      <c r="CQ100" s="79">
        <f t="shared" si="147"/>
        <v>1</v>
      </c>
      <c r="CR100" s="79">
        <f t="shared" si="148"/>
        <v>1</v>
      </c>
      <c r="CS100" s="79">
        <f t="shared" si="149"/>
        <v>1</v>
      </c>
      <c r="CT100" s="79">
        <f t="shared" si="150"/>
        <v>1</v>
      </c>
      <c r="CU100" s="79">
        <f t="shared" si="151"/>
        <v>1</v>
      </c>
      <c r="CV100" s="79">
        <f t="shared" si="152"/>
        <v>1</v>
      </c>
      <c r="CW100" s="79">
        <f t="shared" si="153"/>
        <v>1</v>
      </c>
      <c r="CX100" s="79">
        <f t="shared" si="154"/>
        <v>1</v>
      </c>
      <c r="CY100" s="79">
        <f t="shared" si="155"/>
        <v>1</v>
      </c>
      <c r="CZ100" s="79">
        <f t="shared" si="156"/>
        <v>1</v>
      </c>
      <c r="DB100" s="83">
        <f t="shared" si="157"/>
        <v>0</v>
      </c>
      <c r="DC100" s="83">
        <f t="shared" si="158"/>
        <v>0</v>
      </c>
      <c r="DD100" s="83">
        <f t="shared" si="159"/>
        <v>0</v>
      </c>
      <c r="DE100" s="83">
        <f t="shared" si="160"/>
        <v>0</v>
      </c>
      <c r="DF100" s="83">
        <f t="shared" si="161"/>
        <v>0</v>
      </c>
      <c r="DG100" s="83">
        <f t="shared" si="162"/>
        <v>3.3332923076923072E-2</v>
      </c>
      <c r="DH100" s="83">
        <f t="shared" si="163"/>
        <v>1</v>
      </c>
      <c r="DI100" s="83">
        <f t="shared" si="164"/>
        <v>1</v>
      </c>
      <c r="DJ100" s="83">
        <f t="shared" si="165"/>
        <v>1</v>
      </c>
      <c r="DK100" s="83">
        <f t="shared" si="166"/>
        <v>1</v>
      </c>
      <c r="DL100" s="83">
        <f t="shared" si="167"/>
        <v>1</v>
      </c>
      <c r="DM100" s="83">
        <f t="shared" si="168"/>
        <v>1</v>
      </c>
      <c r="DO100" s="83">
        <f t="shared" si="181"/>
        <v>0</v>
      </c>
      <c r="DP100" s="83">
        <f t="shared" si="184"/>
        <v>0</v>
      </c>
      <c r="DQ100" s="83">
        <f t="shared" si="184"/>
        <v>0</v>
      </c>
      <c r="DR100" s="83">
        <f t="shared" si="184"/>
        <v>0</v>
      </c>
      <c r="DS100" s="83">
        <f t="shared" si="184"/>
        <v>0</v>
      </c>
      <c r="DT100" s="83">
        <f t="shared" si="184"/>
        <v>1</v>
      </c>
      <c r="DU100" s="83">
        <f t="shared" si="184"/>
        <v>1</v>
      </c>
      <c r="DV100" s="83">
        <f t="shared" si="184"/>
        <v>1</v>
      </c>
      <c r="DW100" s="83">
        <f t="shared" si="184"/>
        <v>1</v>
      </c>
      <c r="DX100" s="83">
        <f t="shared" si="184"/>
        <v>1</v>
      </c>
      <c r="DY100" s="83">
        <f t="shared" si="184"/>
        <v>1</v>
      </c>
      <c r="DZ100" s="83">
        <f t="shared" si="184"/>
        <v>1</v>
      </c>
      <c r="EB100" s="115"/>
      <c r="EC100" s="36">
        <f t="shared" si="169"/>
        <v>0</v>
      </c>
      <c r="ED100" s="36">
        <f t="shared" si="185"/>
        <v>0</v>
      </c>
      <c r="EE100" s="36">
        <f t="shared" si="186"/>
        <v>0</v>
      </c>
      <c r="EF100" s="36">
        <f t="shared" si="187"/>
        <v>0</v>
      </c>
      <c r="EG100" s="36">
        <f t="shared" si="188"/>
        <v>1</v>
      </c>
      <c r="EH100" s="36">
        <f t="shared" si="189"/>
        <v>0</v>
      </c>
      <c r="EI100" s="36">
        <f t="shared" si="190"/>
        <v>0</v>
      </c>
      <c r="EJ100" s="36">
        <f t="shared" si="191"/>
        <v>0</v>
      </c>
      <c r="EK100" s="36">
        <f t="shared" si="192"/>
        <v>0</v>
      </c>
      <c r="EL100" s="36">
        <f t="shared" si="193"/>
        <v>0</v>
      </c>
      <c r="EM100" s="36">
        <f t="shared" si="194"/>
        <v>0</v>
      </c>
      <c r="EO100" s="115"/>
      <c r="EP100" s="36">
        <f t="shared" si="170"/>
        <v>0</v>
      </c>
      <c r="EQ100" s="36">
        <f t="shared" si="171"/>
        <v>0</v>
      </c>
      <c r="ER100" s="36">
        <f t="shared" si="172"/>
        <v>0</v>
      </c>
      <c r="ES100" s="36">
        <f t="shared" si="173"/>
        <v>0</v>
      </c>
      <c r="ET100" s="36">
        <f t="shared" si="174"/>
        <v>1</v>
      </c>
      <c r="EU100" s="36">
        <f t="shared" si="175"/>
        <v>0</v>
      </c>
      <c r="EV100" s="36">
        <f t="shared" si="176"/>
        <v>0</v>
      </c>
      <c r="EW100" s="36">
        <f t="shared" si="177"/>
        <v>0</v>
      </c>
      <c r="EX100" s="36">
        <f t="shared" si="178"/>
        <v>0</v>
      </c>
      <c r="EY100" s="36">
        <f t="shared" si="179"/>
        <v>0</v>
      </c>
      <c r="EZ100" s="36">
        <f t="shared" si="180"/>
        <v>0</v>
      </c>
    </row>
    <row r="101" spans="1:156" s="36" customFormat="1" ht="16" x14ac:dyDescent="0.2">
      <c r="A101" s="50"/>
      <c r="B101" s="56" t="s">
        <v>17</v>
      </c>
      <c r="C101" s="49" t="s">
        <v>14</v>
      </c>
      <c r="D101" s="57">
        <v>46203</v>
      </c>
      <c r="E101" s="57">
        <v>51500</v>
      </c>
      <c r="F101" s="58">
        <v>75000</v>
      </c>
      <c r="G101" s="56" t="s">
        <v>85</v>
      </c>
      <c r="H101" s="59">
        <v>60274</v>
      </c>
      <c r="I101" s="59" t="s">
        <v>15</v>
      </c>
      <c r="J101" s="60">
        <v>0.2</v>
      </c>
      <c r="K101" s="60">
        <v>0.1</v>
      </c>
      <c r="L101" s="61"/>
      <c r="M101" s="62">
        <f t="shared" si="115"/>
        <v>1</v>
      </c>
      <c r="N101" s="63">
        <f t="shared" si="116"/>
        <v>6250</v>
      </c>
      <c r="O101" s="63">
        <f t="shared" si="117"/>
        <v>625</v>
      </c>
      <c r="P101" s="63">
        <f t="shared" si="118"/>
        <v>1250</v>
      </c>
      <c r="Q101" s="63">
        <f t="shared" si="120"/>
        <v>8125</v>
      </c>
      <c r="R101" s="111"/>
      <c r="S101" s="64">
        <f>ROUND(IF(AND($D101&lt;S$10,$E101&gt;S$12),$Q101,IF(AND($D101&gt;=S$10,$D101&lt;=S$12),$Q101*(S$13+1-DAY($D101))/S$13,IF(AND($E101&gt;=S$10,$E101&lt;=S$12),$Q101*DAY($E101)/S$13,0))),2)</f>
        <v>0</v>
      </c>
      <c r="T101" s="64">
        <f>ROUND(IF(AND($D101&lt;T$10,$E101&gt;T$12),$Q101,IF(AND($D101&gt;=T$10,$D101&lt;=T$12),$Q101*(T$13+1-DAY($D101))/T$13,IF(AND($E101&gt;=T$10,$E101&lt;=T$12),$Q101*DAY($E101)/T$13,0))),2)</f>
        <v>0</v>
      </c>
      <c r="U101" s="64">
        <f>ROUND(IF(AND($D101&lt;U$10,$E101&gt;U$12),$Q101,IF(AND($D101&gt;=U$10,$D101&lt;=U$12),$Q101*(U$13+1-DAY($D101))/U$13,IF(AND($E101&gt;=U$10,$E101&lt;=U$12),$Q101*DAY($E101)/U$13,0))),2)</f>
        <v>0</v>
      </c>
      <c r="V101" s="64">
        <f>ROUND(IF(AND($D101&lt;V$10,$E101&gt;V$12),$Q101,IF(AND($D101&gt;=V$10,$D101&lt;=V$12),$Q101*(V$13+1-DAY($D101))/V$13,IF(AND($E101&gt;=V$10,$E101&lt;=V$12),$Q101*DAY($E101)/V$13,0))),2)</f>
        <v>0</v>
      </c>
      <c r="W101" s="64">
        <f>ROUND(IF(AND($D101&lt;W$10,$E101&gt;W$12),$Q101,IF(AND($D101&gt;=W$10,$D101&lt;=W$12),$Q101*(W$13+1-DAY($D101))/W$13,IF(AND($E101&gt;=W$10,$E101&lt;=W$12),$Q101*DAY($E101)/W$13,0))),2)</f>
        <v>0</v>
      </c>
      <c r="X101" s="64">
        <f>ROUND(IF(AND($D101&lt;X$10,$E101&gt;X$12),$Q101,IF(AND($D101&gt;=X$10,$D101&lt;=X$12),$Q101*(X$13+1-DAY($D101))/X$13,IF(AND($E101&gt;=X$10,$E101&lt;=X$12),$Q101*DAY($E101)/X$13,0))),2)</f>
        <v>0</v>
      </c>
      <c r="Y101" s="64">
        <f>ROUND(IF(AND($D101&lt;Y$10,$E101&gt;Y$12),$Q101,IF(AND($D101&gt;=Y$10,$D101&lt;=Y$12),$Q101*(Y$13+1-DAY($D101))/Y$13,IF(AND($E101&gt;=Y$10,$E101&lt;=Y$12),$Q101*DAY($E101)/Y$13,0))),2)</f>
        <v>0</v>
      </c>
      <c r="Z101" s="64">
        <f>ROUND(IF(AND($D101&lt;Z$10,$E101&gt;Z$12),$Q101,IF(AND($D101&gt;=Z$10,$D101&lt;=Z$12),$Q101*(Z$13+1-DAY($D101))/Z$13,IF(AND($E101&gt;=Z$10,$E101&lt;=Z$12),$Q101*DAY($E101)/Z$13,0))),2)</f>
        <v>0</v>
      </c>
      <c r="AA101" s="64">
        <f>ROUND(IF(AND($D101&lt;AA$10,$E101&gt;AA$12),$Q101,IF(AND($D101&gt;=AA$10,$D101&lt;=AA$12),$Q101*(AA$13+1-DAY($D101))/AA$13,IF(AND($E101&gt;=AA$10,$E101&lt;=AA$12),$Q101*DAY($E101)/AA$13,0))),2)</f>
        <v>0</v>
      </c>
      <c r="AB101" s="64">
        <f>ROUND(IF(AND($D101&lt;AB$10,$E101&gt;AB$12),$Q101,IF(AND($D101&gt;=AB$10,$D101&lt;=AB$12),$Q101*(AB$13+1-DAY($D101))/AB$13,IF(AND($E101&gt;=AB$10,$E101&lt;=AB$12),$Q101*DAY($E101)/AB$13,0))),2)</f>
        <v>0</v>
      </c>
      <c r="AC101" s="64">
        <f>ROUND(IF(AND($D101&lt;AC$10,$E101&gt;AC$12),$Q101,IF(AND($D101&gt;=AC$10,$D101&lt;=AC$12),$Q101*(AC$13+1-DAY($D101))/AC$13,IF(AND($E101&gt;=AC$10,$E101&lt;=AC$12),$Q101*DAY($E101)/AC$13,0))),2)</f>
        <v>0</v>
      </c>
      <c r="AD101" s="64">
        <f>ROUND(IF(AND($D101&lt;AD$10,$E101&gt;AD$12),$Q101,IF(AND($D101&gt;=AD$10,$D101&lt;=AD$12),$Q101*(AD$13+1-DAY($D101))/AD$13,IF(AND($E101&gt;=AD$10,$E101&lt;=AD$12),$Q101*DAY($E101)/AD$13,0))),2)</f>
        <v>0</v>
      </c>
      <c r="AE101" s="64">
        <f>ROUND(IF(AND($D101&lt;AE$10,$E101&gt;AE$12),$Q101,IF(AND($D101&gt;=AE$10,$D101&lt;=AE$12),$Q101*(AE$13+1-DAY($D101))/AE$13,IF(AND($E101&gt;=AE$10,$E101&lt;=AE$12),$Q101*DAY($E101)/AE$13,0))),2)</f>
        <v>0</v>
      </c>
      <c r="AF101" s="64">
        <f>ROUND(IF(AND($D101&lt;AF$10,$E101&gt;AF$12),$Q101,IF(AND($D101&gt;=AF$10,$D101&lt;=AF$12),$Q101*(AF$13+1-DAY($D101))/AF$13,IF(AND($E101&gt;=AF$10,$E101&lt;=AF$12),$Q101*DAY($E101)/AF$13,0))),2)</f>
        <v>0</v>
      </c>
      <c r="AG101" s="64">
        <f>ROUND(IF(AND($D101&lt;AG$10,$E101&gt;AG$12),$Q101,IF(AND($D101&gt;=AG$10,$D101&lt;=AG$12),$Q101*(AG$13+1-DAY($D101))/AG$13,IF(AND($E101&gt;=AG$10,$E101&lt;=AG$12),$Q101*DAY($E101)/AG$13,0))),2)</f>
        <v>0</v>
      </c>
      <c r="AH101" s="64">
        <f>ROUND(IF(AND($D101&lt;AH$10,$E101&gt;AH$12),$Q101,IF(AND($D101&gt;=AH$10,$D101&lt;=AH$12),$Q101*(AH$13+1-DAY($D101))/AH$13,IF(AND($E101&gt;=AH$10,$E101&lt;=AH$12),$Q101*DAY($E101)/AH$13,0))),2)</f>
        <v>0</v>
      </c>
      <c r="AI101" s="64">
        <f>ROUND(IF(AND($D101&lt;AI$10,$E101&gt;AI$12),$Q101,IF(AND($D101&gt;=AI$10,$D101&lt;=AI$12),$Q101*(AI$13+1-DAY($D101))/AI$13,IF(AND($E101&gt;=AI$10,$E101&lt;=AI$12),$Q101*DAY($E101)/AI$13,0))),2)</f>
        <v>0</v>
      </c>
      <c r="AJ101" s="64">
        <f>ROUND(IF(AND($D101&lt;AJ$10,$E101&gt;AJ$12),$Q101,IF(AND($D101&gt;=AJ$10,$D101&lt;=AJ$12),$Q101*(AJ$13+1-DAY($D101))/AJ$13,IF(AND($E101&gt;=AJ$10,$E101&lt;=AJ$12),$Q101*DAY($E101)/AJ$13,0))),2)</f>
        <v>270.83</v>
      </c>
      <c r="AK101" s="64">
        <f>ROUND(IF(AND($D101&lt;AK$10,$E101&gt;AK$12),$Q101,IF(AND($D101&gt;=AK$10,$D101&lt;=AK$12),$Q101*(AK$13+1-DAY($D101))/AK$13,IF(AND($E101&gt;=AK$10,$E101&lt;=AK$12),$Q101*DAY($E101)/AK$13,0))),2)</f>
        <v>8125</v>
      </c>
      <c r="AL101" s="64">
        <f>ROUND(IF(AND($D101&lt;AL$10,$E101&gt;AL$12),$Q101,IF(AND($D101&gt;=AL$10,$D101&lt;=AL$12),$Q101*(AL$13+1-DAY($D101))/AL$13,IF(AND($E101&gt;=AL$10,$E101&lt;=AL$12),$Q101*DAY($E101)/AL$13,0))),2)</f>
        <v>8125</v>
      </c>
      <c r="AM101" s="64">
        <f>ROUND(IF(AND($D101&lt;AM$10,$E101&gt;AM$12),$Q101,IF(AND($D101&gt;=AM$10,$D101&lt;=AM$12),$Q101*(AM$13+1-DAY($D101))/AM$13,IF(AND($E101&gt;=AM$10,$E101&lt;=AM$12),$Q101*DAY($E101)/AM$13,0))),2)</f>
        <v>8125</v>
      </c>
      <c r="AN101" s="64">
        <f>ROUND(IF(AND($D101&lt;AN$10,$E101&gt;AN$12),$Q101,IF(AND($D101&gt;=AN$10,$D101&lt;=AN$12),$Q101*(AN$13+1-DAY($D101))/AN$13,IF(AND($E101&gt;=AN$10,$E101&lt;=AN$12),$Q101*DAY($E101)/AN$13,0))),2)</f>
        <v>8125</v>
      </c>
      <c r="AO101" s="64">
        <f>ROUND(IF(AND($D101&lt;AO$10,$E101&gt;AO$12),$Q101,IF(AND($D101&gt;=AO$10,$D101&lt;=AO$12),$Q101*(AO$13+1-DAY($D101))/AO$13,IF(AND($E101&gt;=AO$10,$E101&lt;=AO$12),$Q101*DAY($E101)/AO$13,0))),2)</f>
        <v>8125</v>
      </c>
      <c r="AP101" s="64">
        <f>ROUND(IF(AND($D101&lt;AP$10,$E101&gt;AP$12),$Q101,IF(AND($D101&gt;=AP$10,$D101&lt;=AP$12),$Q101*(AP$13+1-DAY($D101))/AP$13,IF(AND($E101&gt;=AP$10,$E101&lt;=AP$12),$Q101*DAY($E101)/AP$13,0))),2)</f>
        <v>8125</v>
      </c>
      <c r="AQ101" s="64">
        <f>ROUND(IF(AND($D101&lt;AQ$10,$E101&gt;AQ$12),$Q101,IF(AND($D101&gt;=AQ$10,$D101&lt;=AQ$12),$Q101*(AQ$13+1-DAY($D101))/AQ$13,IF(AND($E101&gt;=AQ$10,$E101&lt;=AQ$12),$Q101*DAY($E101)/AQ$13,0))),2)</f>
        <v>8125</v>
      </c>
      <c r="AR101" s="64">
        <f>ROUND(IF(AND($D101&lt;AR$10,$E101&gt;AR$12),$Q101,IF(AND($D101&gt;=AR$10,$D101&lt;=AR$12),$Q101*(AR$13+1-DAY($D101))/AR$13,IF(AND($E101&gt;=AR$10,$E101&lt;=AR$12),$Q101*DAY($E101)/AR$13,0))),2)</f>
        <v>8125</v>
      </c>
      <c r="AS101" s="64">
        <f>ROUND(IF(AND($D101&lt;AS$10,$E101&gt;AS$12),$Q101,IF(AND($D101&gt;=AS$10,$D101&lt;=AS$12),$Q101*(AS$13+1-DAY($D101))/AS$13,IF(AND($E101&gt;=AS$10,$E101&lt;=AS$12),$Q101*DAY($E101)/AS$13,0))),2)</f>
        <v>8125</v>
      </c>
      <c r="AT101" s="64">
        <f>ROUND(IF(AND($D101&lt;AT$10,$E101&gt;AT$12),$Q101,IF(AND($D101&gt;=AT$10,$D101&lt;=AT$12),$Q101*(AT$13+1-DAY($D101))/AT$13,IF(AND($E101&gt;=AT$10,$E101&lt;=AT$12),$Q101*DAY($E101)/AT$13,0))),2)</f>
        <v>8125</v>
      </c>
      <c r="AU101" s="64">
        <f>ROUND(IF(AND($D101&lt;AU$10,$E101&gt;AU$12),$Q101,IF(AND($D101&gt;=AU$10,$D101&lt;=AU$12),$Q101*(AU$13+1-DAY($D101))/AU$13,IF(AND($E101&gt;=AU$10,$E101&lt;=AU$12),$Q101*DAY($E101)/AU$13,0))),2)</f>
        <v>8125</v>
      </c>
      <c r="AV101" s="64">
        <f>ROUND(IF(AND($D101&lt;AV$10,$E101&gt;AV$12),$Q101,IF(AND($D101&gt;=AV$10,$D101&lt;=AV$12),$Q101*(AV$13+1-DAY($D101))/AV$13,IF(AND($E101&gt;=AV$10,$E101&lt;=AV$12),$Q101*DAY($E101)/AV$13,0))),2)</f>
        <v>8125</v>
      </c>
      <c r="AW101" s="64">
        <f>ROUND(IF(AND($D101&lt;AW$10,$E101&gt;AW$12),$Q101,IF(AND($D101&gt;=AW$10,$D101&lt;=AW$12),$Q101*(AW$13+1-DAY($D101))/AW$13,IF(AND($E101&gt;=AW$10,$E101&lt;=AW$12),$Q101*DAY($E101)/AW$13,0))),2)</f>
        <v>8125</v>
      </c>
      <c r="AX101" s="64">
        <f>ROUND(IF(AND($D101&lt;AX$10,$E101&gt;AX$12),$Q101,IF(AND($D101&gt;=AX$10,$D101&lt;=AX$12),$Q101*(AX$13+1-DAY($D101))/AX$13,IF(AND($E101&gt;=AX$10,$E101&lt;=AX$12),$Q101*DAY($E101)/AX$13,0))),2)</f>
        <v>8125</v>
      </c>
      <c r="AY101" s="64">
        <f>ROUND(IF(AND($D101&lt;AY$10,$E101&gt;AY$12),$Q101,IF(AND($D101&gt;=AY$10,$D101&lt;=AY$12),$Q101*(AY$13+1-DAY($D101))/AY$13,IF(AND($E101&gt;=AY$10,$E101&lt;=AY$12),$Q101*DAY($E101)/AY$13,0))),2)</f>
        <v>8125</v>
      </c>
      <c r="AZ101" s="64">
        <f>ROUND(IF(AND($D101&lt;AZ$10,$E101&gt;AZ$12),$Q101,IF(AND($D101&gt;=AZ$10,$D101&lt;=AZ$12),$Q101*(AZ$13+1-DAY($D101))/AZ$13,IF(AND($E101&gt;=AZ$10,$E101&lt;=AZ$12),$Q101*DAY($E101)/AZ$13,0))),2)</f>
        <v>8125</v>
      </c>
      <c r="BA101" s="64">
        <f>ROUND(IF(AND($D101&lt;BA$10,$E101&gt;BA$12),$Q101,IF(AND($D101&gt;=BA$10,$D101&lt;=BA$12),$Q101*(BA$13+1-DAY($D101))/BA$13,IF(AND($E101&gt;=BA$10,$E101&lt;=BA$12),$Q101*DAY($E101)/BA$13,0))),2)</f>
        <v>8125</v>
      </c>
      <c r="BB101" s="64">
        <f>ROUND(IF(AND($D101&lt;BB$10,$E101&gt;BB$12),$Q101,IF(AND($D101&gt;=BB$10,$D101&lt;=BB$12),$Q101*(BB$13+1-DAY($D101))/BB$13,IF(AND($E101&gt;=BB$10,$E101&lt;=BB$12),$Q101*DAY($E101)/BB$13,0))),2)</f>
        <v>8125</v>
      </c>
      <c r="BC101" s="108"/>
      <c r="BD101" s="64">
        <f t="shared" si="183"/>
        <v>0</v>
      </c>
      <c r="BE101" s="64">
        <f t="shared" si="183"/>
        <v>0</v>
      </c>
      <c r="BF101" s="64">
        <f t="shared" si="183"/>
        <v>0</v>
      </c>
      <c r="BG101" s="64">
        <f t="shared" si="183"/>
        <v>0</v>
      </c>
      <c r="BH101" s="64">
        <f t="shared" si="183"/>
        <v>0</v>
      </c>
      <c r="BI101" s="64">
        <f t="shared" si="183"/>
        <v>270.83</v>
      </c>
      <c r="BJ101" s="64">
        <f t="shared" si="183"/>
        <v>24375</v>
      </c>
      <c r="BK101" s="64">
        <f t="shared" si="183"/>
        <v>24375</v>
      </c>
      <c r="BL101" s="64">
        <f t="shared" si="183"/>
        <v>24375</v>
      </c>
      <c r="BM101" s="64">
        <f t="shared" si="183"/>
        <v>24375</v>
      </c>
      <c r="BN101" s="64">
        <f t="shared" si="183"/>
        <v>24375</v>
      </c>
      <c r="BO101" s="64">
        <f t="shared" si="183"/>
        <v>24375</v>
      </c>
      <c r="BP101" s="65"/>
      <c r="BQ101" s="79">
        <f t="shared" si="121"/>
        <v>0</v>
      </c>
      <c r="BR101" s="79">
        <f t="shared" si="122"/>
        <v>0</v>
      </c>
      <c r="BS101" s="79">
        <f t="shared" si="123"/>
        <v>0</v>
      </c>
      <c r="BT101" s="79">
        <f t="shared" si="124"/>
        <v>0</v>
      </c>
      <c r="BU101" s="79">
        <f t="shared" si="125"/>
        <v>0</v>
      </c>
      <c r="BV101" s="79">
        <f t="shared" si="126"/>
        <v>0</v>
      </c>
      <c r="BW101" s="79">
        <f t="shared" si="127"/>
        <v>0</v>
      </c>
      <c r="BX101" s="79">
        <f t="shared" si="128"/>
        <v>0</v>
      </c>
      <c r="BY101" s="79">
        <f t="shared" si="129"/>
        <v>0</v>
      </c>
      <c r="BZ101" s="79">
        <f t="shared" si="130"/>
        <v>0</v>
      </c>
      <c r="CA101" s="79">
        <f t="shared" si="131"/>
        <v>0</v>
      </c>
      <c r="CB101" s="79">
        <f t="shared" si="132"/>
        <v>0</v>
      </c>
      <c r="CC101" s="79">
        <f t="shared" si="133"/>
        <v>0</v>
      </c>
      <c r="CD101" s="79">
        <f t="shared" si="134"/>
        <v>0</v>
      </c>
      <c r="CE101" s="79">
        <f t="shared" si="135"/>
        <v>0</v>
      </c>
      <c r="CF101" s="79">
        <f t="shared" si="136"/>
        <v>0</v>
      </c>
      <c r="CG101" s="79">
        <f t="shared" si="137"/>
        <v>0</v>
      </c>
      <c r="CH101" s="79">
        <f t="shared" si="138"/>
        <v>3.3332923076923072E-2</v>
      </c>
      <c r="CI101" s="79">
        <f t="shared" si="139"/>
        <v>1</v>
      </c>
      <c r="CJ101" s="79">
        <f t="shared" si="140"/>
        <v>1</v>
      </c>
      <c r="CK101" s="79">
        <f t="shared" si="141"/>
        <v>1</v>
      </c>
      <c r="CL101" s="79">
        <f t="shared" si="142"/>
        <v>1</v>
      </c>
      <c r="CM101" s="79">
        <f t="shared" si="143"/>
        <v>1</v>
      </c>
      <c r="CN101" s="79">
        <f t="shared" si="144"/>
        <v>1</v>
      </c>
      <c r="CO101" s="79">
        <f t="shared" si="145"/>
        <v>1</v>
      </c>
      <c r="CP101" s="79">
        <f t="shared" si="146"/>
        <v>1</v>
      </c>
      <c r="CQ101" s="79">
        <f t="shared" si="147"/>
        <v>1</v>
      </c>
      <c r="CR101" s="79">
        <f t="shared" si="148"/>
        <v>1</v>
      </c>
      <c r="CS101" s="79">
        <f t="shared" si="149"/>
        <v>1</v>
      </c>
      <c r="CT101" s="79">
        <f t="shared" si="150"/>
        <v>1</v>
      </c>
      <c r="CU101" s="79">
        <f t="shared" si="151"/>
        <v>1</v>
      </c>
      <c r="CV101" s="79">
        <f t="shared" si="152"/>
        <v>1</v>
      </c>
      <c r="CW101" s="79">
        <f t="shared" si="153"/>
        <v>1</v>
      </c>
      <c r="CX101" s="79">
        <f t="shared" si="154"/>
        <v>1</v>
      </c>
      <c r="CY101" s="79">
        <f t="shared" si="155"/>
        <v>1</v>
      </c>
      <c r="CZ101" s="79">
        <f t="shared" si="156"/>
        <v>1</v>
      </c>
      <c r="DB101" s="83">
        <f t="shared" si="157"/>
        <v>0</v>
      </c>
      <c r="DC101" s="83">
        <f t="shared" si="158"/>
        <v>0</v>
      </c>
      <c r="DD101" s="83">
        <f t="shared" si="159"/>
        <v>0</v>
      </c>
      <c r="DE101" s="83">
        <f t="shared" si="160"/>
        <v>0</v>
      </c>
      <c r="DF101" s="83">
        <f t="shared" si="161"/>
        <v>0</v>
      </c>
      <c r="DG101" s="83">
        <f t="shared" si="162"/>
        <v>3.3332923076923072E-2</v>
      </c>
      <c r="DH101" s="83">
        <f t="shared" si="163"/>
        <v>1</v>
      </c>
      <c r="DI101" s="83">
        <f t="shared" si="164"/>
        <v>1</v>
      </c>
      <c r="DJ101" s="83">
        <f t="shared" si="165"/>
        <v>1</v>
      </c>
      <c r="DK101" s="83">
        <f t="shared" si="166"/>
        <v>1</v>
      </c>
      <c r="DL101" s="83">
        <f t="shared" si="167"/>
        <v>1</v>
      </c>
      <c r="DM101" s="83">
        <f t="shared" si="168"/>
        <v>1</v>
      </c>
      <c r="DO101" s="83">
        <f t="shared" si="181"/>
        <v>0</v>
      </c>
      <c r="DP101" s="83">
        <f t="shared" si="184"/>
        <v>0</v>
      </c>
      <c r="DQ101" s="83">
        <f t="shared" si="184"/>
        <v>0</v>
      </c>
      <c r="DR101" s="83">
        <f t="shared" si="184"/>
        <v>0</v>
      </c>
      <c r="DS101" s="83">
        <f t="shared" si="184"/>
        <v>0</v>
      </c>
      <c r="DT101" s="83">
        <f t="shared" si="184"/>
        <v>1</v>
      </c>
      <c r="DU101" s="83">
        <f t="shared" si="184"/>
        <v>1</v>
      </c>
      <c r="DV101" s="83">
        <f t="shared" si="184"/>
        <v>1</v>
      </c>
      <c r="DW101" s="83">
        <f t="shared" si="184"/>
        <v>1</v>
      </c>
      <c r="DX101" s="83">
        <f t="shared" si="184"/>
        <v>1</v>
      </c>
      <c r="DY101" s="83">
        <f t="shared" si="184"/>
        <v>1</v>
      </c>
      <c r="DZ101" s="83">
        <f t="shared" si="184"/>
        <v>1</v>
      </c>
      <c r="EB101" s="115"/>
      <c r="EC101" s="36">
        <f t="shared" si="169"/>
        <v>0</v>
      </c>
      <c r="ED101" s="36">
        <f t="shared" si="185"/>
        <v>0</v>
      </c>
      <c r="EE101" s="36">
        <f t="shared" si="186"/>
        <v>0</v>
      </c>
      <c r="EF101" s="36">
        <f t="shared" si="187"/>
        <v>0</v>
      </c>
      <c r="EG101" s="36">
        <f t="shared" si="188"/>
        <v>1</v>
      </c>
      <c r="EH101" s="36">
        <f t="shared" si="189"/>
        <v>0</v>
      </c>
      <c r="EI101" s="36">
        <f t="shared" si="190"/>
        <v>0</v>
      </c>
      <c r="EJ101" s="36">
        <f t="shared" si="191"/>
        <v>0</v>
      </c>
      <c r="EK101" s="36">
        <f t="shared" si="192"/>
        <v>0</v>
      </c>
      <c r="EL101" s="36">
        <f t="shared" si="193"/>
        <v>0</v>
      </c>
      <c r="EM101" s="36">
        <f t="shared" si="194"/>
        <v>0</v>
      </c>
      <c r="EO101" s="115"/>
      <c r="EP101" s="36">
        <f t="shared" si="170"/>
        <v>0</v>
      </c>
      <c r="EQ101" s="36">
        <f t="shared" si="171"/>
        <v>0</v>
      </c>
      <c r="ER101" s="36">
        <f t="shared" si="172"/>
        <v>0</v>
      </c>
      <c r="ES101" s="36">
        <f t="shared" si="173"/>
        <v>0</v>
      </c>
      <c r="ET101" s="36">
        <f t="shared" si="174"/>
        <v>1</v>
      </c>
      <c r="EU101" s="36">
        <f t="shared" si="175"/>
        <v>0</v>
      </c>
      <c r="EV101" s="36">
        <f t="shared" si="176"/>
        <v>0</v>
      </c>
      <c r="EW101" s="36">
        <f t="shared" si="177"/>
        <v>0</v>
      </c>
      <c r="EX101" s="36">
        <f t="shared" si="178"/>
        <v>0</v>
      </c>
      <c r="EY101" s="36">
        <f t="shared" si="179"/>
        <v>0</v>
      </c>
      <c r="EZ101" s="36">
        <f t="shared" si="180"/>
        <v>0</v>
      </c>
    </row>
    <row r="102" spans="1:156" s="36" customFormat="1" ht="16" x14ac:dyDescent="0.2">
      <c r="A102" s="50"/>
      <c r="B102" s="56" t="s">
        <v>17</v>
      </c>
      <c r="C102" s="49" t="s">
        <v>69</v>
      </c>
      <c r="D102" s="57">
        <v>46217</v>
      </c>
      <c r="E102" s="57">
        <v>51500</v>
      </c>
      <c r="F102" s="58">
        <v>125000</v>
      </c>
      <c r="G102" s="56" t="s">
        <v>80</v>
      </c>
      <c r="H102" s="59">
        <v>25343</v>
      </c>
      <c r="I102" s="59" t="s">
        <v>15</v>
      </c>
      <c r="J102" s="60">
        <v>0.2</v>
      </c>
      <c r="K102" s="60">
        <v>0.1</v>
      </c>
      <c r="L102" s="61"/>
      <c r="M102" s="62">
        <f t="shared" si="115"/>
        <v>1</v>
      </c>
      <c r="N102" s="63">
        <f t="shared" si="116"/>
        <v>10416.666666666666</v>
      </c>
      <c r="O102" s="63">
        <f t="shared" si="117"/>
        <v>1041.6666666666667</v>
      </c>
      <c r="P102" s="63">
        <f t="shared" si="118"/>
        <v>2083.3333333333335</v>
      </c>
      <c r="Q102" s="63">
        <f t="shared" si="120"/>
        <v>13541.67</v>
      </c>
      <c r="R102" s="111"/>
      <c r="S102" s="64">
        <f>ROUND(IF(AND($D102&lt;S$10,$E102&gt;S$12),$Q102,IF(AND($D102&gt;=S$10,$D102&lt;=S$12),$Q102*(S$13+1-DAY($D102))/S$13,IF(AND($E102&gt;=S$10,$E102&lt;=S$12),$Q102*DAY($E102)/S$13,0))),2)</f>
        <v>0</v>
      </c>
      <c r="T102" s="64">
        <f>ROUND(IF(AND($D102&lt;T$10,$E102&gt;T$12),$Q102,IF(AND($D102&gt;=T$10,$D102&lt;=T$12),$Q102*(T$13+1-DAY($D102))/T$13,IF(AND($E102&gt;=T$10,$E102&lt;=T$12),$Q102*DAY($E102)/T$13,0))),2)</f>
        <v>0</v>
      </c>
      <c r="U102" s="64">
        <f>ROUND(IF(AND($D102&lt;U$10,$E102&gt;U$12),$Q102,IF(AND($D102&gt;=U$10,$D102&lt;=U$12),$Q102*(U$13+1-DAY($D102))/U$13,IF(AND($E102&gt;=U$10,$E102&lt;=U$12),$Q102*DAY($E102)/U$13,0))),2)</f>
        <v>0</v>
      </c>
      <c r="V102" s="64">
        <f>ROUND(IF(AND($D102&lt;V$10,$E102&gt;V$12),$Q102,IF(AND($D102&gt;=V$10,$D102&lt;=V$12),$Q102*(V$13+1-DAY($D102))/V$13,IF(AND($E102&gt;=V$10,$E102&lt;=V$12),$Q102*DAY($E102)/V$13,0))),2)</f>
        <v>0</v>
      </c>
      <c r="W102" s="64">
        <f>ROUND(IF(AND($D102&lt;W$10,$E102&gt;W$12),$Q102,IF(AND($D102&gt;=W$10,$D102&lt;=W$12),$Q102*(W$13+1-DAY($D102))/W$13,IF(AND($E102&gt;=W$10,$E102&lt;=W$12),$Q102*DAY($E102)/W$13,0))),2)</f>
        <v>0</v>
      </c>
      <c r="X102" s="64">
        <f>ROUND(IF(AND($D102&lt;X$10,$E102&gt;X$12),$Q102,IF(AND($D102&gt;=X$10,$D102&lt;=X$12),$Q102*(X$13+1-DAY($D102))/X$13,IF(AND($E102&gt;=X$10,$E102&lt;=X$12),$Q102*DAY($E102)/X$13,0))),2)</f>
        <v>0</v>
      </c>
      <c r="Y102" s="64">
        <f>ROUND(IF(AND($D102&lt;Y$10,$E102&gt;Y$12),$Q102,IF(AND($D102&gt;=Y$10,$D102&lt;=Y$12),$Q102*(Y$13+1-DAY($D102))/Y$13,IF(AND($E102&gt;=Y$10,$E102&lt;=Y$12),$Q102*DAY($E102)/Y$13,0))),2)</f>
        <v>0</v>
      </c>
      <c r="Z102" s="64">
        <f>ROUND(IF(AND($D102&lt;Z$10,$E102&gt;Z$12),$Q102,IF(AND($D102&gt;=Z$10,$D102&lt;=Z$12),$Q102*(Z$13+1-DAY($D102))/Z$13,IF(AND($E102&gt;=Z$10,$E102&lt;=Z$12),$Q102*DAY($E102)/Z$13,0))),2)</f>
        <v>0</v>
      </c>
      <c r="AA102" s="64">
        <f>ROUND(IF(AND($D102&lt;AA$10,$E102&gt;AA$12),$Q102,IF(AND($D102&gt;=AA$10,$D102&lt;=AA$12),$Q102*(AA$13+1-DAY($D102))/AA$13,IF(AND($E102&gt;=AA$10,$E102&lt;=AA$12),$Q102*DAY($E102)/AA$13,0))),2)</f>
        <v>0</v>
      </c>
      <c r="AB102" s="64">
        <f>ROUND(IF(AND($D102&lt;AB$10,$E102&gt;AB$12),$Q102,IF(AND($D102&gt;=AB$10,$D102&lt;=AB$12),$Q102*(AB$13+1-DAY($D102))/AB$13,IF(AND($E102&gt;=AB$10,$E102&lt;=AB$12),$Q102*DAY($E102)/AB$13,0))),2)</f>
        <v>0</v>
      </c>
      <c r="AC102" s="64">
        <f>ROUND(IF(AND($D102&lt;AC$10,$E102&gt;AC$12),$Q102,IF(AND($D102&gt;=AC$10,$D102&lt;=AC$12),$Q102*(AC$13+1-DAY($D102))/AC$13,IF(AND($E102&gt;=AC$10,$E102&lt;=AC$12),$Q102*DAY($E102)/AC$13,0))),2)</f>
        <v>0</v>
      </c>
      <c r="AD102" s="64">
        <f>ROUND(IF(AND($D102&lt;AD$10,$E102&gt;AD$12),$Q102,IF(AND($D102&gt;=AD$10,$D102&lt;=AD$12),$Q102*(AD$13+1-DAY($D102))/AD$13,IF(AND($E102&gt;=AD$10,$E102&lt;=AD$12),$Q102*DAY($E102)/AD$13,0))),2)</f>
        <v>0</v>
      </c>
      <c r="AE102" s="64">
        <f>ROUND(IF(AND($D102&lt;AE$10,$E102&gt;AE$12),$Q102,IF(AND($D102&gt;=AE$10,$D102&lt;=AE$12),$Q102*(AE$13+1-DAY($D102))/AE$13,IF(AND($E102&gt;=AE$10,$E102&lt;=AE$12),$Q102*DAY($E102)/AE$13,0))),2)</f>
        <v>0</v>
      </c>
      <c r="AF102" s="64">
        <f>ROUND(IF(AND($D102&lt;AF$10,$E102&gt;AF$12),$Q102,IF(AND($D102&gt;=AF$10,$D102&lt;=AF$12),$Q102*(AF$13+1-DAY($D102))/AF$13,IF(AND($E102&gt;=AF$10,$E102&lt;=AF$12),$Q102*DAY($E102)/AF$13,0))),2)</f>
        <v>0</v>
      </c>
      <c r="AG102" s="64">
        <f>ROUND(IF(AND($D102&lt;AG$10,$E102&gt;AG$12),$Q102,IF(AND($D102&gt;=AG$10,$D102&lt;=AG$12),$Q102*(AG$13+1-DAY($D102))/AG$13,IF(AND($E102&gt;=AG$10,$E102&lt;=AG$12),$Q102*DAY($E102)/AG$13,0))),2)</f>
        <v>0</v>
      </c>
      <c r="AH102" s="64">
        <f>ROUND(IF(AND($D102&lt;AH$10,$E102&gt;AH$12),$Q102,IF(AND($D102&gt;=AH$10,$D102&lt;=AH$12),$Q102*(AH$13+1-DAY($D102))/AH$13,IF(AND($E102&gt;=AH$10,$E102&lt;=AH$12),$Q102*DAY($E102)/AH$13,0))),2)</f>
        <v>0</v>
      </c>
      <c r="AI102" s="64">
        <f>ROUND(IF(AND($D102&lt;AI$10,$E102&gt;AI$12),$Q102,IF(AND($D102&gt;=AI$10,$D102&lt;=AI$12),$Q102*(AI$13+1-DAY($D102))/AI$13,IF(AND($E102&gt;=AI$10,$E102&lt;=AI$12),$Q102*DAY($E102)/AI$13,0))),2)</f>
        <v>0</v>
      </c>
      <c r="AJ102" s="64">
        <f>ROUND(IF(AND($D102&lt;AJ$10,$E102&gt;AJ$12),$Q102,IF(AND($D102&gt;=AJ$10,$D102&lt;=AJ$12),$Q102*(AJ$13+1-DAY($D102))/AJ$13,IF(AND($E102&gt;=AJ$10,$E102&lt;=AJ$12),$Q102*DAY($E102)/AJ$13,0))),2)</f>
        <v>0</v>
      </c>
      <c r="AK102" s="64">
        <f>ROUND(IF(AND($D102&lt;AK$10,$E102&gt;AK$12),$Q102,IF(AND($D102&gt;=AK$10,$D102&lt;=AK$12),$Q102*(AK$13+1-DAY($D102))/AK$13,IF(AND($E102&gt;=AK$10,$E102&lt;=AK$12),$Q102*DAY($E102)/AK$13,0))),2)</f>
        <v>7862.91</v>
      </c>
      <c r="AL102" s="64">
        <f>ROUND(IF(AND($D102&lt;AL$10,$E102&gt;AL$12),$Q102,IF(AND($D102&gt;=AL$10,$D102&lt;=AL$12),$Q102*(AL$13+1-DAY($D102))/AL$13,IF(AND($E102&gt;=AL$10,$E102&lt;=AL$12),$Q102*DAY($E102)/AL$13,0))),2)</f>
        <v>13541.67</v>
      </c>
      <c r="AM102" s="64">
        <f>ROUND(IF(AND($D102&lt;AM$10,$E102&gt;AM$12),$Q102,IF(AND($D102&gt;=AM$10,$D102&lt;=AM$12),$Q102*(AM$13+1-DAY($D102))/AM$13,IF(AND($E102&gt;=AM$10,$E102&lt;=AM$12),$Q102*DAY($E102)/AM$13,0))),2)</f>
        <v>13541.67</v>
      </c>
      <c r="AN102" s="64">
        <f>ROUND(IF(AND($D102&lt;AN$10,$E102&gt;AN$12),$Q102,IF(AND($D102&gt;=AN$10,$D102&lt;=AN$12),$Q102*(AN$13+1-DAY($D102))/AN$13,IF(AND($E102&gt;=AN$10,$E102&lt;=AN$12),$Q102*DAY($E102)/AN$13,0))),2)</f>
        <v>13541.67</v>
      </c>
      <c r="AO102" s="64">
        <f>ROUND(IF(AND($D102&lt;AO$10,$E102&gt;AO$12),$Q102,IF(AND($D102&gt;=AO$10,$D102&lt;=AO$12),$Q102*(AO$13+1-DAY($D102))/AO$13,IF(AND($E102&gt;=AO$10,$E102&lt;=AO$12),$Q102*DAY($E102)/AO$13,0))),2)</f>
        <v>13541.67</v>
      </c>
      <c r="AP102" s="64">
        <f>ROUND(IF(AND($D102&lt;AP$10,$E102&gt;AP$12),$Q102,IF(AND($D102&gt;=AP$10,$D102&lt;=AP$12),$Q102*(AP$13+1-DAY($D102))/AP$13,IF(AND($E102&gt;=AP$10,$E102&lt;=AP$12),$Q102*DAY($E102)/AP$13,0))),2)</f>
        <v>13541.67</v>
      </c>
      <c r="AQ102" s="64">
        <f>ROUND(IF(AND($D102&lt;AQ$10,$E102&gt;AQ$12),$Q102,IF(AND($D102&gt;=AQ$10,$D102&lt;=AQ$12),$Q102*(AQ$13+1-DAY($D102))/AQ$13,IF(AND($E102&gt;=AQ$10,$E102&lt;=AQ$12),$Q102*DAY($E102)/AQ$13,0))),2)</f>
        <v>13541.67</v>
      </c>
      <c r="AR102" s="64">
        <f>ROUND(IF(AND($D102&lt;AR$10,$E102&gt;AR$12),$Q102,IF(AND($D102&gt;=AR$10,$D102&lt;=AR$12),$Q102*(AR$13+1-DAY($D102))/AR$13,IF(AND($E102&gt;=AR$10,$E102&lt;=AR$12),$Q102*DAY($E102)/AR$13,0))),2)</f>
        <v>13541.67</v>
      </c>
      <c r="AS102" s="64">
        <f>ROUND(IF(AND($D102&lt;AS$10,$E102&gt;AS$12),$Q102,IF(AND($D102&gt;=AS$10,$D102&lt;=AS$12),$Q102*(AS$13+1-DAY($D102))/AS$13,IF(AND($E102&gt;=AS$10,$E102&lt;=AS$12),$Q102*DAY($E102)/AS$13,0))),2)</f>
        <v>13541.67</v>
      </c>
      <c r="AT102" s="64">
        <f>ROUND(IF(AND($D102&lt;AT$10,$E102&gt;AT$12),$Q102,IF(AND($D102&gt;=AT$10,$D102&lt;=AT$12),$Q102*(AT$13+1-DAY($D102))/AT$13,IF(AND($E102&gt;=AT$10,$E102&lt;=AT$12),$Q102*DAY($E102)/AT$13,0))),2)</f>
        <v>13541.67</v>
      </c>
      <c r="AU102" s="64">
        <f>ROUND(IF(AND($D102&lt;AU$10,$E102&gt;AU$12),$Q102,IF(AND($D102&gt;=AU$10,$D102&lt;=AU$12),$Q102*(AU$13+1-DAY($D102))/AU$13,IF(AND($E102&gt;=AU$10,$E102&lt;=AU$12),$Q102*DAY($E102)/AU$13,0))),2)</f>
        <v>13541.67</v>
      </c>
      <c r="AV102" s="64">
        <f>ROUND(IF(AND($D102&lt;AV$10,$E102&gt;AV$12),$Q102,IF(AND($D102&gt;=AV$10,$D102&lt;=AV$12),$Q102*(AV$13+1-DAY($D102))/AV$13,IF(AND($E102&gt;=AV$10,$E102&lt;=AV$12),$Q102*DAY($E102)/AV$13,0))),2)</f>
        <v>13541.67</v>
      </c>
      <c r="AW102" s="64">
        <f>ROUND(IF(AND($D102&lt;AW$10,$E102&gt;AW$12),$Q102,IF(AND($D102&gt;=AW$10,$D102&lt;=AW$12),$Q102*(AW$13+1-DAY($D102))/AW$13,IF(AND($E102&gt;=AW$10,$E102&lt;=AW$12),$Q102*DAY($E102)/AW$13,0))),2)</f>
        <v>13541.67</v>
      </c>
      <c r="AX102" s="64">
        <f>ROUND(IF(AND($D102&lt;AX$10,$E102&gt;AX$12),$Q102,IF(AND($D102&gt;=AX$10,$D102&lt;=AX$12),$Q102*(AX$13+1-DAY($D102))/AX$13,IF(AND($E102&gt;=AX$10,$E102&lt;=AX$12),$Q102*DAY($E102)/AX$13,0))),2)</f>
        <v>13541.67</v>
      </c>
      <c r="AY102" s="64">
        <f>ROUND(IF(AND($D102&lt;AY$10,$E102&gt;AY$12),$Q102,IF(AND($D102&gt;=AY$10,$D102&lt;=AY$12),$Q102*(AY$13+1-DAY($D102))/AY$13,IF(AND($E102&gt;=AY$10,$E102&lt;=AY$12),$Q102*DAY($E102)/AY$13,0))),2)</f>
        <v>13541.67</v>
      </c>
      <c r="AZ102" s="64">
        <f>ROUND(IF(AND($D102&lt;AZ$10,$E102&gt;AZ$12),$Q102,IF(AND($D102&gt;=AZ$10,$D102&lt;=AZ$12),$Q102*(AZ$13+1-DAY($D102))/AZ$13,IF(AND($E102&gt;=AZ$10,$E102&lt;=AZ$12),$Q102*DAY($E102)/AZ$13,0))),2)</f>
        <v>13541.67</v>
      </c>
      <c r="BA102" s="64">
        <f>ROUND(IF(AND($D102&lt;BA$10,$E102&gt;BA$12),$Q102,IF(AND($D102&gt;=BA$10,$D102&lt;=BA$12),$Q102*(BA$13+1-DAY($D102))/BA$13,IF(AND($E102&gt;=BA$10,$E102&lt;=BA$12),$Q102*DAY($E102)/BA$13,0))),2)</f>
        <v>13541.67</v>
      </c>
      <c r="BB102" s="64">
        <f>ROUND(IF(AND($D102&lt;BB$10,$E102&gt;BB$12),$Q102,IF(AND($D102&gt;=BB$10,$D102&lt;=BB$12),$Q102*(BB$13+1-DAY($D102))/BB$13,IF(AND($E102&gt;=BB$10,$E102&lt;=BB$12),$Q102*DAY($E102)/BB$13,0))),2)</f>
        <v>13541.67</v>
      </c>
      <c r="BC102" s="108"/>
      <c r="BD102" s="64">
        <f t="shared" si="183"/>
        <v>0</v>
      </c>
      <c r="BE102" s="64">
        <f t="shared" si="183"/>
        <v>0</v>
      </c>
      <c r="BF102" s="64">
        <f t="shared" si="183"/>
        <v>0</v>
      </c>
      <c r="BG102" s="64">
        <f t="shared" si="183"/>
        <v>0</v>
      </c>
      <c r="BH102" s="64">
        <f t="shared" si="183"/>
        <v>0</v>
      </c>
      <c r="BI102" s="64">
        <f t="shared" si="183"/>
        <v>0</v>
      </c>
      <c r="BJ102" s="64">
        <f t="shared" si="183"/>
        <v>34946.25</v>
      </c>
      <c r="BK102" s="64">
        <f t="shared" si="183"/>
        <v>40625.01</v>
      </c>
      <c r="BL102" s="64">
        <f t="shared" si="183"/>
        <v>40625.01</v>
      </c>
      <c r="BM102" s="64">
        <f t="shared" si="183"/>
        <v>40625.01</v>
      </c>
      <c r="BN102" s="64">
        <f t="shared" si="183"/>
        <v>40625.01</v>
      </c>
      <c r="BO102" s="64">
        <f t="shared" si="183"/>
        <v>40625.01</v>
      </c>
      <c r="BP102" s="65"/>
      <c r="BQ102" s="79">
        <f t="shared" si="121"/>
        <v>0</v>
      </c>
      <c r="BR102" s="79">
        <f t="shared" si="122"/>
        <v>0</v>
      </c>
      <c r="BS102" s="79">
        <f t="shared" si="123"/>
        <v>0</v>
      </c>
      <c r="BT102" s="79">
        <f t="shared" si="124"/>
        <v>0</v>
      </c>
      <c r="BU102" s="79">
        <f t="shared" si="125"/>
        <v>0</v>
      </c>
      <c r="BV102" s="79">
        <f t="shared" si="126"/>
        <v>0</v>
      </c>
      <c r="BW102" s="79">
        <f t="shared" si="127"/>
        <v>0</v>
      </c>
      <c r="BX102" s="79">
        <f t="shared" si="128"/>
        <v>0</v>
      </c>
      <c r="BY102" s="79">
        <f t="shared" si="129"/>
        <v>0</v>
      </c>
      <c r="BZ102" s="79">
        <f t="shared" si="130"/>
        <v>0</v>
      </c>
      <c r="CA102" s="79">
        <f t="shared" si="131"/>
        <v>0</v>
      </c>
      <c r="CB102" s="79">
        <f t="shared" si="132"/>
        <v>0</v>
      </c>
      <c r="CC102" s="79">
        <f t="shared" si="133"/>
        <v>0</v>
      </c>
      <c r="CD102" s="79">
        <f t="shared" si="134"/>
        <v>0</v>
      </c>
      <c r="CE102" s="79">
        <f t="shared" si="135"/>
        <v>0</v>
      </c>
      <c r="CF102" s="79">
        <f t="shared" si="136"/>
        <v>0</v>
      </c>
      <c r="CG102" s="79">
        <f t="shared" si="137"/>
        <v>0</v>
      </c>
      <c r="CH102" s="79">
        <f t="shared" si="138"/>
        <v>0</v>
      </c>
      <c r="CI102" s="79">
        <f t="shared" si="139"/>
        <v>0.58064551861033387</v>
      </c>
      <c r="CJ102" s="79">
        <f t="shared" si="140"/>
        <v>1</v>
      </c>
      <c r="CK102" s="79">
        <f t="shared" si="141"/>
        <v>1</v>
      </c>
      <c r="CL102" s="79">
        <f t="shared" si="142"/>
        <v>1</v>
      </c>
      <c r="CM102" s="79">
        <f t="shared" si="143"/>
        <v>1</v>
      </c>
      <c r="CN102" s="79">
        <f t="shared" si="144"/>
        <v>1</v>
      </c>
      <c r="CO102" s="79">
        <f t="shared" si="145"/>
        <v>1</v>
      </c>
      <c r="CP102" s="79">
        <f t="shared" si="146"/>
        <v>1</v>
      </c>
      <c r="CQ102" s="79">
        <f t="shared" si="147"/>
        <v>1</v>
      </c>
      <c r="CR102" s="79">
        <f t="shared" si="148"/>
        <v>1</v>
      </c>
      <c r="CS102" s="79">
        <f t="shared" si="149"/>
        <v>1</v>
      </c>
      <c r="CT102" s="79">
        <f t="shared" si="150"/>
        <v>1</v>
      </c>
      <c r="CU102" s="79">
        <f t="shared" si="151"/>
        <v>1</v>
      </c>
      <c r="CV102" s="79">
        <f t="shared" si="152"/>
        <v>1</v>
      </c>
      <c r="CW102" s="79">
        <f t="shared" si="153"/>
        <v>1</v>
      </c>
      <c r="CX102" s="79">
        <f t="shared" si="154"/>
        <v>1</v>
      </c>
      <c r="CY102" s="79">
        <f t="shared" si="155"/>
        <v>1</v>
      </c>
      <c r="CZ102" s="79">
        <f t="shared" si="156"/>
        <v>1</v>
      </c>
      <c r="DB102" s="83">
        <f t="shared" si="157"/>
        <v>0</v>
      </c>
      <c r="DC102" s="83">
        <f t="shared" si="158"/>
        <v>0</v>
      </c>
      <c r="DD102" s="83">
        <f t="shared" si="159"/>
        <v>0</v>
      </c>
      <c r="DE102" s="83">
        <f t="shared" si="160"/>
        <v>0</v>
      </c>
      <c r="DF102" s="83">
        <f t="shared" si="161"/>
        <v>0</v>
      </c>
      <c r="DG102" s="83">
        <f t="shared" si="162"/>
        <v>0</v>
      </c>
      <c r="DH102" s="83">
        <f t="shared" si="163"/>
        <v>1</v>
      </c>
      <c r="DI102" s="83">
        <f t="shared" si="164"/>
        <v>1</v>
      </c>
      <c r="DJ102" s="83">
        <f t="shared" si="165"/>
        <v>1</v>
      </c>
      <c r="DK102" s="83">
        <f t="shared" si="166"/>
        <v>1</v>
      </c>
      <c r="DL102" s="83">
        <f t="shared" si="167"/>
        <v>1</v>
      </c>
      <c r="DM102" s="83">
        <f t="shared" si="168"/>
        <v>1</v>
      </c>
      <c r="DO102" s="83">
        <f t="shared" si="181"/>
        <v>0</v>
      </c>
      <c r="DP102" s="83">
        <f t="shared" si="184"/>
        <v>0</v>
      </c>
      <c r="DQ102" s="83">
        <f t="shared" si="184"/>
        <v>0</v>
      </c>
      <c r="DR102" s="83">
        <f t="shared" si="184"/>
        <v>0</v>
      </c>
      <c r="DS102" s="83">
        <f t="shared" si="184"/>
        <v>0</v>
      </c>
      <c r="DT102" s="83">
        <f t="shared" si="184"/>
        <v>0</v>
      </c>
      <c r="DU102" s="83">
        <f t="shared" si="184"/>
        <v>1</v>
      </c>
      <c r="DV102" s="83">
        <f t="shared" si="184"/>
        <v>1</v>
      </c>
      <c r="DW102" s="83">
        <f t="shared" si="184"/>
        <v>1</v>
      </c>
      <c r="DX102" s="83">
        <f t="shared" si="184"/>
        <v>1</v>
      </c>
      <c r="DY102" s="83">
        <f t="shared" si="184"/>
        <v>1</v>
      </c>
      <c r="DZ102" s="83">
        <f t="shared" si="184"/>
        <v>1</v>
      </c>
      <c r="EB102" s="115"/>
      <c r="EC102" s="36">
        <f t="shared" si="169"/>
        <v>0</v>
      </c>
      <c r="ED102" s="36">
        <f t="shared" si="185"/>
        <v>0</v>
      </c>
      <c r="EE102" s="36">
        <f t="shared" si="186"/>
        <v>0</v>
      </c>
      <c r="EF102" s="36">
        <f t="shared" si="187"/>
        <v>0</v>
      </c>
      <c r="EG102" s="36">
        <f t="shared" si="188"/>
        <v>0</v>
      </c>
      <c r="EH102" s="36">
        <f t="shared" si="189"/>
        <v>1</v>
      </c>
      <c r="EI102" s="36">
        <f t="shared" si="190"/>
        <v>0</v>
      </c>
      <c r="EJ102" s="36">
        <f t="shared" si="191"/>
        <v>0</v>
      </c>
      <c r="EK102" s="36">
        <f t="shared" si="192"/>
        <v>0</v>
      </c>
      <c r="EL102" s="36">
        <f t="shared" si="193"/>
        <v>0</v>
      </c>
      <c r="EM102" s="36">
        <f t="shared" si="194"/>
        <v>0</v>
      </c>
      <c r="EO102" s="115"/>
      <c r="EP102" s="36">
        <f t="shared" si="170"/>
        <v>0</v>
      </c>
      <c r="EQ102" s="36">
        <f t="shared" si="171"/>
        <v>0</v>
      </c>
      <c r="ER102" s="36">
        <f t="shared" si="172"/>
        <v>0</v>
      </c>
      <c r="ES102" s="36">
        <f t="shared" si="173"/>
        <v>0</v>
      </c>
      <c r="ET102" s="36">
        <f t="shared" si="174"/>
        <v>0</v>
      </c>
      <c r="EU102" s="36">
        <f t="shared" si="175"/>
        <v>0</v>
      </c>
      <c r="EV102" s="36">
        <f t="shared" si="176"/>
        <v>0</v>
      </c>
      <c r="EW102" s="36">
        <f t="shared" si="177"/>
        <v>0</v>
      </c>
      <c r="EX102" s="36">
        <f t="shared" si="178"/>
        <v>0</v>
      </c>
      <c r="EY102" s="36">
        <f t="shared" si="179"/>
        <v>0</v>
      </c>
      <c r="EZ102" s="36">
        <f t="shared" si="180"/>
        <v>0</v>
      </c>
    </row>
    <row r="103" spans="1:156" s="36" customFormat="1" ht="16" x14ac:dyDescent="0.2">
      <c r="A103" s="50"/>
      <c r="B103" s="56" t="s">
        <v>17</v>
      </c>
      <c r="C103" s="49" t="s">
        <v>69</v>
      </c>
      <c r="D103" s="57">
        <v>46234</v>
      </c>
      <c r="E103" s="57">
        <v>51500</v>
      </c>
      <c r="F103" s="58">
        <v>160000</v>
      </c>
      <c r="G103" s="56" t="s">
        <v>79</v>
      </c>
      <c r="H103" s="59">
        <v>32717</v>
      </c>
      <c r="I103" s="59" t="s">
        <v>15</v>
      </c>
      <c r="J103" s="60">
        <v>0.2</v>
      </c>
      <c r="K103" s="60">
        <v>0.1</v>
      </c>
      <c r="L103" s="61"/>
      <c r="M103" s="62">
        <f t="shared" si="115"/>
        <v>1</v>
      </c>
      <c r="N103" s="63">
        <f t="shared" si="116"/>
        <v>13333.333333333334</v>
      </c>
      <c r="O103" s="63">
        <f t="shared" si="117"/>
        <v>1333.3333333333335</v>
      </c>
      <c r="P103" s="63">
        <f t="shared" si="118"/>
        <v>2666.666666666667</v>
      </c>
      <c r="Q103" s="63">
        <f t="shared" si="120"/>
        <v>17333.330000000002</v>
      </c>
      <c r="R103" s="111"/>
      <c r="S103" s="64">
        <f>ROUND(IF(AND($D103&lt;S$10,$E103&gt;S$12),$Q103,IF(AND($D103&gt;=S$10,$D103&lt;=S$12),$Q103*(S$13+1-DAY($D103))/S$13,IF(AND($E103&gt;=S$10,$E103&lt;=S$12),$Q103*DAY($E103)/S$13,0))),2)</f>
        <v>0</v>
      </c>
      <c r="T103" s="64">
        <f>ROUND(IF(AND($D103&lt;T$10,$E103&gt;T$12),$Q103,IF(AND($D103&gt;=T$10,$D103&lt;=T$12),$Q103*(T$13+1-DAY($D103))/T$13,IF(AND($E103&gt;=T$10,$E103&lt;=T$12),$Q103*DAY($E103)/T$13,0))),2)</f>
        <v>0</v>
      </c>
      <c r="U103" s="64">
        <f>ROUND(IF(AND($D103&lt;U$10,$E103&gt;U$12),$Q103,IF(AND($D103&gt;=U$10,$D103&lt;=U$12),$Q103*(U$13+1-DAY($D103))/U$13,IF(AND($E103&gt;=U$10,$E103&lt;=U$12),$Q103*DAY($E103)/U$13,0))),2)</f>
        <v>0</v>
      </c>
      <c r="V103" s="64">
        <f>ROUND(IF(AND($D103&lt;V$10,$E103&gt;V$12),$Q103,IF(AND($D103&gt;=V$10,$D103&lt;=V$12),$Q103*(V$13+1-DAY($D103))/V$13,IF(AND($E103&gt;=V$10,$E103&lt;=V$12),$Q103*DAY($E103)/V$13,0))),2)</f>
        <v>0</v>
      </c>
      <c r="W103" s="64">
        <f>ROUND(IF(AND($D103&lt;W$10,$E103&gt;W$12),$Q103,IF(AND($D103&gt;=W$10,$D103&lt;=W$12),$Q103*(W$13+1-DAY($D103))/W$13,IF(AND($E103&gt;=W$10,$E103&lt;=W$12),$Q103*DAY($E103)/W$13,0))),2)</f>
        <v>0</v>
      </c>
      <c r="X103" s="64">
        <f>ROUND(IF(AND($D103&lt;X$10,$E103&gt;X$12),$Q103,IF(AND($D103&gt;=X$10,$D103&lt;=X$12),$Q103*(X$13+1-DAY($D103))/X$13,IF(AND($E103&gt;=X$10,$E103&lt;=X$12),$Q103*DAY($E103)/X$13,0))),2)</f>
        <v>0</v>
      </c>
      <c r="Y103" s="64">
        <f>ROUND(IF(AND($D103&lt;Y$10,$E103&gt;Y$12),$Q103,IF(AND($D103&gt;=Y$10,$D103&lt;=Y$12),$Q103*(Y$13+1-DAY($D103))/Y$13,IF(AND($E103&gt;=Y$10,$E103&lt;=Y$12),$Q103*DAY($E103)/Y$13,0))),2)</f>
        <v>0</v>
      </c>
      <c r="Z103" s="64">
        <f>ROUND(IF(AND($D103&lt;Z$10,$E103&gt;Z$12),$Q103,IF(AND($D103&gt;=Z$10,$D103&lt;=Z$12),$Q103*(Z$13+1-DAY($D103))/Z$13,IF(AND($E103&gt;=Z$10,$E103&lt;=Z$12),$Q103*DAY($E103)/Z$13,0))),2)</f>
        <v>0</v>
      </c>
      <c r="AA103" s="64">
        <f>ROUND(IF(AND($D103&lt;AA$10,$E103&gt;AA$12),$Q103,IF(AND($D103&gt;=AA$10,$D103&lt;=AA$12),$Q103*(AA$13+1-DAY($D103))/AA$13,IF(AND($E103&gt;=AA$10,$E103&lt;=AA$12),$Q103*DAY($E103)/AA$13,0))),2)</f>
        <v>0</v>
      </c>
      <c r="AB103" s="64">
        <f>ROUND(IF(AND($D103&lt;AB$10,$E103&gt;AB$12),$Q103,IF(AND($D103&gt;=AB$10,$D103&lt;=AB$12),$Q103*(AB$13+1-DAY($D103))/AB$13,IF(AND($E103&gt;=AB$10,$E103&lt;=AB$12),$Q103*DAY($E103)/AB$13,0))),2)</f>
        <v>0</v>
      </c>
      <c r="AC103" s="64">
        <f>ROUND(IF(AND($D103&lt;AC$10,$E103&gt;AC$12),$Q103,IF(AND($D103&gt;=AC$10,$D103&lt;=AC$12),$Q103*(AC$13+1-DAY($D103))/AC$13,IF(AND($E103&gt;=AC$10,$E103&lt;=AC$12),$Q103*DAY($E103)/AC$13,0))),2)</f>
        <v>0</v>
      </c>
      <c r="AD103" s="64">
        <f>ROUND(IF(AND($D103&lt;AD$10,$E103&gt;AD$12),$Q103,IF(AND($D103&gt;=AD$10,$D103&lt;=AD$12),$Q103*(AD$13+1-DAY($D103))/AD$13,IF(AND($E103&gt;=AD$10,$E103&lt;=AD$12),$Q103*DAY($E103)/AD$13,0))),2)</f>
        <v>0</v>
      </c>
      <c r="AE103" s="64">
        <f>ROUND(IF(AND($D103&lt;AE$10,$E103&gt;AE$12),$Q103,IF(AND($D103&gt;=AE$10,$D103&lt;=AE$12),$Q103*(AE$13+1-DAY($D103))/AE$13,IF(AND($E103&gt;=AE$10,$E103&lt;=AE$12),$Q103*DAY($E103)/AE$13,0))),2)</f>
        <v>0</v>
      </c>
      <c r="AF103" s="64">
        <f>ROUND(IF(AND($D103&lt;AF$10,$E103&gt;AF$12),$Q103,IF(AND($D103&gt;=AF$10,$D103&lt;=AF$12),$Q103*(AF$13+1-DAY($D103))/AF$13,IF(AND($E103&gt;=AF$10,$E103&lt;=AF$12),$Q103*DAY($E103)/AF$13,0))),2)</f>
        <v>0</v>
      </c>
      <c r="AG103" s="64">
        <f>ROUND(IF(AND($D103&lt;AG$10,$E103&gt;AG$12),$Q103,IF(AND($D103&gt;=AG$10,$D103&lt;=AG$12),$Q103*(AG$13+1-DAY($D103))/AG$13,IF(AND($E103&gt;=AG$10,$E103&lt;=AG$12),$Q103*DAY($E103)/AG$13,0))),2)</f>
        <v>0</v>
      </c>
      <c r="AH103" s="64">
        <f>ROUND(IF(AND($D103&lt;AH$10,$E103&gt;AH$12),$Q103,IF(AND($D103&gt;=AH$10,$D103&lt;=AH$12),$Q103*(AH$13+1-DAY($D103))/AH$13,IF(AND($E103&gt;=AH$10,$E103&lt;=AH$12),$Q103*DAY($E103)/AH$13,0))),2)</f>
        <v>0</v>
      </c>
      <c r="AI103" s="64">
        <f>ROUND(IF(AND($D103&lt;AI$10,$E103&gt;AI$12),$Q103,IF(AND($D103&gt;=AI$10,$D103&lt;=AI$12),$Q103*(AI$13+1-DAY($D103))/AI$13,IF(AND($E103&gt;=AI$10,$E103&lt;=AI$12),$Q103*DAY($E103)/AI$13,0))),2)</f>
        <v>0</v>
      </c>
      <c r="AJ103" s="64">
        <f>ROUND(IF(AND($D103&lt;AJ$10,$E103&gt;AJ$12),$Q103,IF(AND($D103&gt;=AJ$10,$D103&lt;=AJ$12),$Q103*(AJ$13+1-DAY($D103))/AJ$13,IF(AND($E103&gt;=AJ$10,$E103&lt;=AJ$12),$Q103*DAY($E103)/AJ$13,0))),2)</f>
        <v>0</v>
      </c>
      <c r="AK103" s="64">
        <f>ROUND(IF(AND($D103&lt;AK$10,$E103&gt;AK$12),$Q103,IF(AND($D103&gt;=AK$10,$D103&lt;=AK$12),$Q103*(AK$13+1-DAY($D103))/AK$13,IF(AND($E103&gt;=AK$10,$E103&lt;=AK$12),$Q103*DAY($E103)/AK$13,0))),2)</f>
        <v>559.14</v>
      </c>
      <c r="AL103" s="64">
        <f>ROUND(IF(AND($D103&lt;AL$10,$E103&gt;AL$12),$Q103,IF(AND($D103&gt;=AL$10,$D103&lt;=AL$12),$Q103*(AL$13+1-DAY($D103))/AL$13,IF(AND($E103&gt;=AL$10,$E103&lt;=AL$12),$Q103*DAY($E103)/AL$13,0))),2)</f>
        <v>17333.330000000002</v>
      </c>
      <c r="AM103" s="64">
        <f>ROUND(IF(AND($D103&lt;AM$10,$E103&gt;AM$12),$Q103,IF(AND($D103&gt;=AM$10,$D103&lt;=AM$12),$Q103*(AM$13+1-DAY($D103))/AM$13,IF(AND($E103&gt;=AM$10,$E103&lt;=AM$12),$Q103*DAY($E103)/AM$13,0))),2)</f>
        <v>17333.330000000002</v>
      </c>
      <c r="AN103" s="64">
        <f>ROUND(IF(AND($D103&lt;AN$10,$E103&gt;AN$12),$Q103,IF(AND($D103&gt;=AN$10,$D103&lt;=AN$12),$Q103*(AN$13+1-DAY($D103))/AN$13,IF(AND($E103&gt;=AN$10,$E103&lt;=AN$12),$Q103*DAY($E103)/AN$13,0))),2)</f>
        <v>17333.330000000002</v>
      </c>
      <c r="AO103" s="64">
        <f>ROUND(IF(AND($D103&lt;AO$10,$E103&gt;AO$12),$Q103,IF(AND($D103&gt;=AO$10,$D103&lt;=AO$12),$Q103*(AO$13+1-DAY($D103))/AO$13,IF(AND($E103&gt;=AO$10,$E103&lt;=AO$12),$Q103*DAY($E103)/AO$13,0))),2)</f>
        <v>17333.330000000002</v>
      </c>
      <c r="AP103" s="64">
        <f>ROUND(IF(AND($D103&lt;AP$10,$E103&gt;AP$12),$Q103,IF(AND($D103&gt;=AP$10,$D103&lt;=AP$12),$Q103*(AP$13+1-DAY($D103))/AP$13,IF(AND($E103&gt;=AP$10,$E103&lt;=AP$12),$Q103*DAY($E103)/AP$13,0))),2)</f>
        <v>17333.330000000002</v>
      </c>
      <c r="AQ103" s="64">
        <f>ROUND(IF(AND($D103&lt;AQ$10,$E103&gt;AQ$12),$Q103,IF(AND($D103&gt;=AQ$10,$D103&lt;=AQ$12),$Q103*(AQ$13+1-DAY($D103))/AQ$13,IF(AND($E103&gt;=AQ$10,$E103&lt;=AQ$12),$Q103*DAY($E103)/AQ$13,0))),2)</f>
        <v>17333.330000000002</v>
      </c>
      <c r="AR103" s="64">
        <f>ROUND(IF(AND($D103&lt;AR$10,$E103&gt;AR$12),$Q103,IF(AND($D103&gt;=AR$10,$D103&lt;=AR$12),$Q103*(AR$13+1-DAY($D103))/AR$13,IF(AND($E103&gt;=AR$10,$E103&lt;=AR$12),$Q103*DAY($E103)/AR$13,0))),2)</f>
        <v>17333.330000000002</v>
      </c>
      <c r="AS103" s="64">
        <f>ROUND(IF(AND($D103&lt;AS$10,$E103&gt;AS$12),$Q103,IF(AND($D103&gt;=AS$10,$D103&lt;=AS$12),$Q103*(AS$13+1-DAY($D103))/AS$13,IF(AND($E103&gt;=AS$10,$E103&lt;=AS$12),$Q103*DAY($E103)/AS$13,0))),2)</f>
        <v>17333.330000000002</v>
      </c>
      <c r="AT103" s="64">
        <f>ROUND(IF(AND($D103&lt;AT$10,$E103&gt;AT$12),$Q103,IF(AND($D103&gt;=AT$10,$D103&lt;=AT$12),$Q103*(AT$13+1-DAY($D103))/AT$13,IF(AND($E103&gt;=AT$10,$E103&lt;=AT$12),$Q103*DAY($E103)/AT$13,0))),2)</f>
        <v>17333.330000000002</v>
      </c>
      <c r="AU103" s="64">
        <f>ROUND(IF(AND($D103&lt;AU$10,$E103&gt;AU$12),$Q103,IF(AND($D103&gt;=AU$10,$D103&lt;=AU$12),$Q103*(AU$13+1-DAY($D103))/AU$13,IF(AND($E103&gt;=AU$10,$E103&lt;=AU$12),$Q103*DAY($E103)/AU$13,0))),2)</f>
        <v>17333.330000000002</v>
      </c>
      <c r="AV103" s="64">
        <f>ROUND(IF(AND($D103&lt;AV$10,$E103&gt;AV$12),$Q103,IF(AND($D103&gt;=AV$10,$D103&lt;=AV$12),$Q103*(AV$13+1-DAY($D103))/AV$13,IF(AND($E103&gt;=AV$10,$E103&lt;=AV$12),$Q103*DAY($E103)/AV$13,0))),2)</f>
        <v>17333.330000000002</v>
      </c>
      <c r="AW103" s="64">
        <f>ROUND(IF(AND($D103&lt;AW$10,$E103&gt;AW$12),$Q103,IF(AND($D103&gt;=AW$10,$D103&lt;=AW$12),$Q103*(AW$13+1-DAY($D103))/AW$13,IF(AND($E103&gt;=AW$10,$E103&lt;=AW$12),$Q103*DAY($E103)/AW$13,0))),2)</f>
        <v>17333.330000000002</v>
      </c>
      <c r="AX103" s="64">
        <f>ROUND(IF(AND($D103&lt;AX$10,$E103&gt;AX$12),$Q103,IF(AND($D103&gt;=AX$10,$D103&lt;=AX$12),$Q103*(AX$13+1-DAY($D103))/AX$13,IF(AND($E103&gt;=AX$10,$E103&lt;=AX$12),$Q103*DAY($E103)/AX$13,0))),2)</f>
        <v>17333.330000000002</v>
      </c>
      <c r="AY103" s="64">
        <f>ROUND(IF(AND($D103&lt;AY$10,$E103&gt;AY$12),$Q103,IF(AND($D103&gt;=AY$10,$D103&lt;=AY$12),$Q103*(AY$13+1-DAY($D103))/AY$13,IF(AND($E103&gt;=AY$10,$E103&lt;=AY$12),$Q103*DAY($E103)/AY$13,0))),2)</f>
        <v>17333.330000000002</v>
      </c>
      <c r="AZ103" s="64">
        <f>ROUND(IF(AND($D103&lt;AZ$10,$E103&gt;AZ$12),$Q103,IF(AND($D103&gt;=AZ$10,$D103&lt;=AZ$12),$Q103*(AZ$13+1-DAY($D103))/AZ$13,IF(AND($E103&gt;=AZ$10,$E103&lt;=AZ$12),$Q103*DAY($E103)/AZ$13,0))),2)</f>
        <v>17333.330000000002</v>
      </c>
      <c r="BA103" s="64">
        <f>ROUND(IF(AND($D103&lt;BA$10,$E103&gt;BA$12),$Q103,IF(AND($D103&gt;=BA$10,$D103&lt;=BA$12),$Q103*(BA$13+1-DAY($D103))/BA$13,IF(AND($E103&gt;=BA$10,$E103&lt;=BA$12),$Q103*DAY($E103)/BA$13,0))),2)</f>
        <v>17333.330000000002</v>
      </c>
      <c r="BB103" s="64">
        <f>ROUND(IF(AND($D103&lt;BB$10,$E103&gt;BB$12),$Q103,IF(AND($D103&gt;=BB$10,$D103&lt;=BB$12),$Q103*(BB$13+1-DAY($D103))/BB$13,IF(AND($E103&gt;=BB$10,$E103&lt;=BB$12),$Q103*DAY($E103)/BB$13,0))),2)</f>
        <v>17333.330000000002</v>
      </c>
      <c r="BC103" s="108"/>
      <c r="BD103" s="64">
        <f t="shared" si="183"/>
        <v>0</v>
      </c>
      <c r="BE103" s="64">
        <f t="shared" si="183"/>
        <v>0</v>
      </c>
      <c r="BF103" s="64">
        <f t="shared" si="183"/>
        <v>0</v>
      </c>
      <c r="BG103" s="64">
        <f t="shared" si="183"/>
        <v>0</v>
      </c>
      <c r="BH103" s="64">
        <f t="shared" si="183"/>
        <v>0</v>
      </c>
      <c r="BI103" s="64">
        <f t="shared" si="183"/>
        <v>0</v>
      </c>
      <c r="BJ103" s="64">
        <f t="shared" si="183"/>
        <v>35225.800000000003</v>
      </c>
      <c r="BK103" s="64">
        <f t="shared" si="183"/>
        <v>51999.990000000005</v>
      </c>
      <c r="BL103" s="64">
        <f t="shared" si="183"/>
        <v>51999.990000000005</v>
      </c>
      <c r="BM103" s="64">
        <f t="shared" si="183"/>
        <v>51999.990000000005</v>
      </c>
      <c r="BN103" s="64">
        <f t="shared" si="183"/>
        <v>51999.990000000005</v>
      </c>
      <c r="BO103" s="64">
        <f t="shared" si="183"/>
        <v>51999.990000000005</v>
      </c>
      <c r="BP103" s="65"/>
      <c r="BQ103" s="79">
        <f t="shared" si="121"/>
        <v>0</v>
      </c>
      <c r="BR103" s="79">
        <f t="shared" si="122"/>
        <v>0</v>
      </c>
      <c r="BS103" s="79">
        <f t="shared" si="123"/>
        <v>0</v>
      </c>
      <c r="BT103" s="79">
        <f t="shared" si="124"/>
        <v>0</v>
      </c>
      <c r="BU103" s="79">
        <f t="shared" si="125"/>
        <v>0</v>
      </c>
      <c r="BV103" s="79">
        <f t="shared" si="126"/>
        <v>0</v>
      </c>
      <c r="BW103" s="79">
        <f t="shared" si="127"/>
        <v>0</v>
      </c>
      <c r="BX103" s="79">
        <f t="shared" si="128"/>
        <v>0</v>
      </c>
      <c r="BY103" s="79">
        <f t="shared" si="129"/>
        <v>0</v>
      </c>
      <c r="BZ103" s="79">
        <f t="shared" si="130"/>
        <v>0</v>
      </c>
      <c r="CA103" s="79">
        <f t="shared" si="131"/>
        <v>0</v>
      </c>
      <c r="CB103" s="79">
        <f t="shared" si="132"/>
        <v>0</v>
      </c>
      <c r="CC103" s="79">
        <f t="shared" si="133"/>
        <v>0</v>
      </c>
      <c r="CD103" s="79">
        <f t="shared" si="134"/>
        <v>0</v>
      </c>
      <c r="CE103" s="79">
        <f t="shared" si="135"/>
        <v>0</v>
      </c>
      <c r="CF103" s="79">
        <f t="shared" si="136"/>
        <v>0</v>
      </c>
      <c r="CG103" s="79">
        <f t="shared" si="137"/>
        <v>0</v>
      </c>
      <c r="CH103" s="79">
        <f t="shared" si="138"/>
        <v>0</v>
      </c>
      <c r="CI103" s="79">
        <f t="shared" si="139"/>
        <v>3.225808312655444E-2</v>
      </c>
      <c r="CJ103" s="79">
        <f t="shared" si="140"/>
        <v>1</v>
      </c>
      <c r="CK103" s="79">
        <f t="shared" si="141"/>
        <v>1</v>
      </c>
      <c r="CL103" s="79">
        <f t="shared" si="142"/>
        <v>1</v>
      </c>
      <c r="CM103" s="79">
        <f t="shared" si="143"/>
        <v>1</v>
      </c>
      <c r="CN103" s="79">
        <f t="shared" si="144"/>
        <v>1</v>
      </c>
      <c r="CO103" s="79">
        <f t="shared" si="145"/>
        <v>1</v>
      </c>
      <c r="CP103" s="79">
        <f t="shared" si="146"/>
        <v>1</v>
      </c>
      <c r="CQ103" s="79">
        <f t="shared" si="147"/>
        <v>1</v>
      </c>
      <c r="CR103" s="79">
        <f t="shared" si="148"/>
        <v>1</v>
      </c>
      <c r="CS103" s="79">
        <f t="shared" si="149"/>
        <v>1</v>
      </c>
      <c r="CT103" s="79">
        <f t="shared" si="150"/>
        <v>1</v>
      </c>
      <c r="CU103" s="79">
        <f t="shared" si="151"/>
        <v>1</v>
      </c>
      <c r="CV103" s="79">
        <f t="shared" si="152"/>
        <v>1</v>
      </c>
      <c r="CW103" s="79">
        <f t="shared" si="153"/>
        <v>1</v>
      </c>
      <c r="CX103" s="79">
        <f t="shared" si="154"/>
        <v>1</v>
      </c>
      <c r="CY103" s="79">
        <f t="shared" si="155"/>
        <v>1</v>
      </c>
      <c r="CZ103" s="79">
        <f t="shared" si="156"/>
        <v>1</v>
      </c>
      <c r="DB103" s="83">
        <f t="shared" si="157"/>
        <v>0</v>
      </c>
      <c r="DC103" s="83">
        <f t="shared" si="158"/>
        <v>0</v>
      </c>
      <c r="DD103" s="83">
        <f t="shared" si="159"/>
        <v>0</v>
      </c>
      <c r="DE103" s="83">
        <f t="shared" si="160"/>
        <v>0</v>
      </c>
      <c r="DF103" s="83">
        <f t="shared" si="161"/>
        <v>0</v>
      </c>
      <c r="DG103" s="83">
        <f t="shared" si="162"/>
        <v>0</v>
      </c>
      <c r="DH103" s="83">
        <f t="shared" si="163"/>
        <v>1</v>
      </c>
      <c r="DI103" s="83">
        <f t="shared" si="164"/>
        <v>1</v>
      </c>
      <c r="DJ103" s="83">
        <f t="shared" si="165"/>
        <v>1</v>
      </c>
      <c r="DK103" s="83">
        <f t="shared" si="166"/>
        <v>1</v>
      </c>
      <c r="DL103" s="83">
        <f t="shared" si="167"/>
        <v>1</v>
      </c>
      <c r="DM103" s="83">
        <f t="shared" si="168"/>
        <v>1</v>
      </c>
      <c r="DO103" s="83">
        <f t="shared" si="181"/>
        <v>0</v>
      </c>
      <c r="DP103" s="83">
        <f t="shared" si="184"/>
        <v>0</v>
      </c>
      <c r="DQ103" s="83">
        <f t="shared" si="184"/>
        <v>0</v>
      </c>
      <c r="DR103" s="83">
        <f t="shared" si="184"/>
        <v>0</v>
      </c>
      <c r="DS103" s="83">
        <f t="shared" si="184"/>
        <v>0</v>
      </c>
      <c r="DT103" s="83">
        <f t="shared" si="184"/>
        <v>0</v>
      </c>
      <c r="DU103" s="83">
        <f t="shared" si="184"/>
        <v>1</v>
      </c>
      <c r="DV103" s="83">
        <f t="shared" si="184"/>
        <v>1</v>
      </c>
      <c r="DW103" s="83">
        <f t="shared" si="184"/>
        <v>1</v>
      </c>
      <c r="DX103" s="83">
        <f t="shared" si="184"/>
        <v>1</v>
      </c>
      <c r="DY103" s="83">
        <f t="shared" si="184"/>
        <v>1</v>
      </c>
      <c r="DZ103" s="83">
        <f t="shared" si="184"/>
        <v>1</v>
      </c>
      <c r="EB103" s="115"/>
      <c r="EC103" s="36">
        <f t="shared" si="169"/>
        <v>0</v>
      </c>
      <c r="ED103" s="36">
        <f t="shared" si="185"/>
        <v>0</v>
      </c>
      <c r="EE103" s="36">
        <f t="shared" si="186"/>
        <v>0</v>
      </c>
      <c r="EF103" s="36">
        <f t="shared" si="187"/>
        <v>0</v>
      </c>
      <c r="EG103" s="36">
        <f t="shared" si="188"/>
        <v>0</v>
      </c>
      <c r="EH103" s="36">
        <f t="shared" si="189"/>
        <v>1</v>
      </c>
      <c r="EI103" s="36">
        <f t="shared" si="190"/>
        <v>0</v>
      </c>
      <c r="EJ103" s="36">
        <f t="shared" si="191"/>
        <v>0</v>
      </c>
      <c r="EK103" s="36">
        <f t="shared" si="192"/>
        <v>0</v>
      </c>
      <c r="EL103" s="36">
        <f t="shared" si="193"/>
        <v>0</v>
      </c>
      <c r="EM103" s="36">
        <f t="shared" si="194"/>
        <v>0</v>
      </c>
      <c r="EO103" s="115"/>
      <c r="EP103" s="36">
        <f t="shared" si="170"/>
        <v>0</v>
      </c>
      <c r="EQ103" s="36">
        <f t="shared" si="171"/>
        <v>0</v>
      </c>
      <c r="ER103" s="36">
        <f t="shared" si="172"/>
        <v>0</v>
      </c>
      <c r="ES103" s="36">
        <f t="shared" si="173"/>
        <v>0</v>
      </c>
      <c r="ET103" s="36">
        <f t="shared" si="174"/>
        <v>0</v>
      </c>
      <c r="EU103" s="36">
        <f t="shared" si="175"/>
        <v>0</v>
      </c>
      <c r="EV103" s="36">
        <f t="shared" si="176"/>
        <v>0</v>
      </c>
      <c r="EW103" s="36">
        <f t="shared" si="177"/>
        <v>0</v>
      </c>
      <c r="EX103" s="36">
        <f t="shared" si="178"/>
        <v>0</v>
      </c>
      <c r="EY103" s="36">
        <f t="shared" si="179"/>
        <v>0</v>
      </c>
      <c r="EZ103" s="36">
        <f t="shared" si="180"/>
        <v>0</v>
      </c>
    </row>
    <row r="104" spans="1:156" s="36" customFormat="1" ht="16" x14ac:dyDescent="0.2">
      <c r="A104" s="50"/>
      <c r="B104" s="56" t="s">
        <v>17</v>
      </c>
      <c r="C104" s="49" t="s">
        <v>69</v>
      </c>
      <c r="D104" s="57">
        <v>46234</v>
      </c>
      <c r="E104" s="57">
        <v>51500</v>
      </c>
      <c r="F104" s="58">
        <v>125000</v>
      </c>
      <c r="G104" s="56" t="s">
        <v>80</v>
      </c>
      <c r="H104" s="59">
        <v>53707</v>
      </c>
      <c r="I104" s="59" t="s">
        <v>15</v>
      </c>
      <c r="J104" s="60">
        <v>0.2</v>
      </c>
      <c r="K104" s="60">
        <v>0.1</v>
      </c>
      <c r="L104" s="61"/>
      <c r="M104" s="62">
        <f t="shared" si="115"/>
        <v>1</v>
      </c>
      <c r="N104" s="63">
        <f t="shared" si="116"/>
        <v>10416.666666666666</v>
      </c>
      <c r="O104" s="63">
        <f t="shared" si="117"/>
        <v>1041.6666666666667</v>
      </c>
      <c r="P104" s="63">
        <f t="shared" si="118"/>
        <v>2083.3333333333335</v>
      </c>
      <c r="Q104" s="63">
        <f t="shared" si="120"/>
        <v>13541.67</v>
      </c>
      <c r="R104" s="111"/>
      <c r="S104" s="64">
        <f>ROUND(IF(AND($D104&lt;S$10,$E104&gt;S$12),$Q104,IF(AND($D104&gt;=S$10,$D104&lt;=S$12),$Q104*(S$13+1-DAY($D104))/S$13,IF(AND($E104&gt;=S$10,$E104&lt;=S$12),$Q104*DAY($E104)/S$13,0))),2)</f>
        <v>0</v>
      </c>
      <c r="T104" s="64">
        <f>ROUND(IF(AND($D104&lt;T$10,$E104&gt;T$12),$Q104,IF(AND($D104&gt;=T$10,$D104&lt;=T$12),$Q104*(T$13+1-DAY($D104))/T$13,IF(AND($E104&gt;=T$10,$E104&lt;=T$12),$Q104*DAY($E104)/T$13,0))),2)</f>
        <v>0</v>
      </c>
      <c r="U104" s="64">
        <f>ROUND(IF(AND($D104&lt;U$10,$E104&gt;U$12),$Q104,IF(AND($D104&gt;=U$10,$D104&lt;=U$12),$Q104*(U$13+1-DAY($D104))/U$13,IF(AND($E104&gt;=U$10,$E104&lt;=U$12),$Q104*DAY($E104)/U$13,0))),2)</f>
        <v>0</v>
      </c>
      <c r="V104" s="64">
        <f>ROUND(IF(AND($D104&lt;V$10,$E104&gt;V$12),$Q104,IF(AND($D104&gt;=V$10,$D104&lt;=V$12),$Q104*(V$13+1-DAY($D104))/V$13,IF(AND($E104&gt;=V$10,$E104&lt;=V$12),$Q104*DAY($E104)/V$13,0))),2)</f>
        <v>0</v>
      </c>
      <c r="W104" s="64">
        <f>ROUND(IF(AND($D104&lt;W$10,$E104&gt;W$12),$Q104,IF(AND($D104&gt;=W$10,$D104&lt;=W$12),$Q104*(W$13+1-DAY($D104))/W$13,IF(AND($E104&gt;=W$10,$E104&lt;=W$12),$Q104*DAY($E104)/W$13,0))),2)</f>
        <v>0</v>
      </c>
      <c r="X104" s="64">
        <f>ROUND(IF(AND($D104&lt;X$10,$E104&gt;X$12),$Q104,IF(AND($D104&gt;=X$10,$D104&lt;=X$12),$Q104*(X$13+1-DAY($D104))/X$13,IF(AND($E104&gt;=X$10,$E104&lt;=X$12),$Q104*DAY($E104)/X$13,0))),2)</f>
        <v>0</v>
      </c>
      <c r="Y104" s="64">
        <f>ROUND(IF(AND($D104&lt;Y$10,$E104&gt;Y$12),$Q104,IF(AND($D104&gt;=Y$10,$D104&lt;=Y$12),$Q104*(Y$13+1-DAY($D104))/Y$13,IF(AND($E104&gt;=Y$10,$E104&lt;=Y$12),$Q104*DAY($E104)/Y$13,0))),2)</f>
        <v>0</v>
      </c>
      <c r="Z104" s="64">
        <f>ROUND(IF(AND($D104&lt;Z$10,$E104&gt;Z$12),$Q104,IF(AND($D104&gt;=Z$10,$D104&lt;=Z$12),$Q104*(Z$13+1-DAY($D104))/Z$13,IF(AND($E104&gt;=Z$10,$E104&lt;=Z$12),$Q104*DAY($E104)/Z$13,0))),2)</f>
        <v>0</v>
      </c>
      <c r="AA104" s="64">
        <f>ROUND(IF(AND($D104&lt;AA$10,$E104&gt;AA$12),$Q104,IF(AND($D104&gt;=AA$10,$D104&lt;=AA$12),$Q104*(AA$13+1-DAY($D104))/AA$13,IF(AND($E104&gt;=AA$10,$E104&lt;=AA$12),$Q104*DAY($E104)/AA$13,0))),2)</f>
        <v>0</v>
      </c>
      <c r="AB104" s="64">
        <f>ROUND(IF(AND($D104&lt;AB$10,$E104&gt;AB$12),$Q104,IF(AND($D104&gt;=AB$10,$D104&lt;=AB$12),$Q104*(AB$13+1-DAY($D104))/AB$13,IF(AND($E104&gt;=AB$10,$E104&lt;=AB$12),$Q104*DAY($E104)/AB$13,0))),2)</f>
        <v>0</v>
      </c>
      <c r="AC104" s="64">
        <f>ROUND(IF(AND($D104&lt;AC$10,$E104&gt;AC$12),$Q104,IF(AND($D104&gt;=AC$10,$D104&lt;=AC$12),$Q104*(AC$13+1-DAY($D104))/AC$13,IF(AND($E104&gt;=AC$10,$E104&lt;=AC$12),$Q104*DAY($E104)/AC$13,0))),2)</f>
        <v>0</v>
      </c>
      <c r="AD104" s="64">
        <f>ROUND(IF(AND($D104&lt;AD$10,$E104&gt;AD$12),$Q104,IF(AND($D104&gt;=AD$10,$D104&lt;=AD$12),$Q104*(AD$13+1-DAY($D104))/AD$13,IF(AND($E104&gt;=AD$10,$E104&lt;=AD$12),$Q104*DAY($E104)/AD$13,0))),2)</f>
        <v>0</v>
      </c>
      <c r="AE104" s="64">
        <f>ROUND(IF(AND($D104&lt;AE$10,$E104&gt;AE$12),$Q104,IF(AND($D104&gt;=AE$10,$D104&lt;=AE$12),$Q104*(AE$13+1-DAY($D104))/AE$13,IF(AND($E104&gt;=AE$10,$E104&lt;=AE$12),$Q104*DAY($E104)/AE$13,0))),2)</f>
        <v>0</v>
      </c>
      <c r="AF104" s="64">
        <f>ROUND(IF(AND($D104&lt;AF$10,$E104&gt;AF$12),$Q104,IF(AND($D104&gt;=AF$10,$D104&lt;=AF$12),$Q104*(AF$13+1-DAY($D104))/AF$13,IF(AND($E104&gt;=AF$10,$E104&lt;=AF$12),$Q104*DAY($E104)/AF$13,0))),2)</f>
        <v>0</v>
      </c>
      <c r="AG104" s="64">
        <f>ROUND(IF(AND($D104&lt;AG$10,$E104&gt;AG$12),$Q104,IF(AND($D104&gt;=AG$10,$D104&lt;=AG$12),$Q104*(AG$13+1-DAY($D104))/AG$13,IF(AND($E104&gt;=AG$10,$E104&lt;=AG$12),$Q104*DAY($E104)/AG$13,0))),2)</f>
        <v>0</v>
      </c>
      <c r="AH104" s="64">
        <f>ROUND(IF(AND($D104&lt;AH$10,$E104&gt;AH$12),$Q104,IF(AND($D104&gt;=AH$10,$D104&lt;=AH$12),$Q104*(AH$13+1-DAY($D104))/AH$13,IF(AND($E104&gt;=AH$10,$E104&lt;=AH$12),$Q104*DAY($E104)/AH$13,0))),2)</f>
        <v>0</v>
      </c>
      <c r="AI104" s="64">
        <f>ROUND(IF(AND($D104&lt;AI$10,$E104&gt;AI$12),$Q104,IF(AND($D104&gt;=AI$10,$D104&lt;=AI$12),$Q104*(AI$13+1-DAY($D104))/AI$13,IF(AND($E104&gt;=AI$10,$E104&lt;=AI$12),$Q104*DAY($E104)/AI$13,0))),2)</f>
        <v>0</v>
      </c>
      <c r="AJ104" s="64">
        <f>ROUND(IF(AND($D104&lt;AJ$10,$E104&gt;AJ$12),$Q104,IF(AND($D104&gt;=AJ$10,$D104&lt;=AJ$12),$Q104*(AJ$13+1-DAY($D104))/AJ$13,IF(AND($E104&gt;=AJ$10,$E104&lt;=AJ$12),$Q104*DAY($E104)/AJ$13,0))),2)</f>
        <v>0</v>
      </c>
      <c r="AK104" s="64">
        <f>ROUND(IF(AND($D104&lt;AK$10,$E104&gt;AK$12),$Q104,IF(AND($D104&gt;=AK$10,$D104&lt;=AK$12),$Q104*(AK$13+1-DAY($D104))/AK$13,IF(AND($E104&gt;=AK$10,$E104&lt;=AK$12),$Q104*DAY($E104)/AK$13,0))),2)</f>
        <v>436.83</v>
      </c>
      <c r="AL104" s="64">
        <f>ROUND(IF(AND($D104&lt;AL$10,$E104&gt;AL$12),$Q104,IF(AND($D104&gt;=AL$10,$D104&lt;=AL$12),$Q104*(AL$13+1-DAY($D104))/AL$13,IF(AND($E104&gt;=AL$10,$E104&lt;=AL$12),$Q104*DAY($E104)/AL$13,0))),2)</f>
        <v>13541.67</v>
      </c>
      <c r="AM104" s="64">
        <f>ROUND(IF(AND($D104&lt;AM$10,$E104&gt;AM$12),$Q104,IF(AND($D104&gt;=AM$10,$D104&lt;=AM$12),$Q104*(AM$13+1-DAY($D104))/AM$13,IF(AND($E104&gt;=AM$10,$E104&lt;=AM$12),$Q104*DAY($E104)/AM$13,0))),2)</f>
        <v>13541.67</v>
      </c>
      <c r="AN104" s="64">
        <f>ROUND(IF(AND($D104&lt;AN$10,$E104&gt;AN$12),$Q104,IF(AND($D104&gt;=AN$10,$D104&lt;=AN$12),$Q104*(AN$13+1-DAY($D104))/AN$13,IF(AND($E104&gt;=AN$10,$E104&lt;=AN$12),$Q104*DAY($E104)/AN$13,0))),2)</f>
        <v>13541.67</v>
      </c>
      <c r="AO104" s="64">
        <f>ROUND(IF(AND($D104&lt;AO$10,$E104&gt;AO$12),$Q104,IF(AND($D104&gt;=AO$10,$D104&lt;=AO$12),$Q104*(AO$13+1-DAY($D104))/AO$13,IF(AND($E104&gt;=AO$10,$E104&lt;=AO$12),$Q104*DAY($E104)/AO$13,0))),2)</f>
        <v>13541.67</v>
      </c>
      <c r="AP104" s="64">
        <f>ROUND(IF(AND($D104&lt;AP$10,$E104&gt;AP$12),$Q104,IF(AND($D104&gt;=AP$10,$D104&lt;=AP$12),$Q104*(AP$13+1-DAY($D104))/AP$13,IF(AND($E104&gt;=AP$10,$E104&lt;=AP$12),$Q104*DAY($E104)/AP$13,0))),2)</f>
        <v>13541.67</v>
      </c>
      <c r="AQ104" s="64">
        <f>ROUND(IF(AND($D104&lt;AQ$10,$E104&gt;AQ$12),$Q104,IF(AND($D104&gt;=AQ$10,$D104&lt;=AQ$12),$Q104*(AQ$13+1-DAY($D104))/AQ$13,IF(AND($E104&gt;=AQ$10,$E104&lt;=AQ$12),$Q104*DAY($E104)/AQ$13,0))),2)</f>
        <v>13541.67</v>
      </c>
      <c r="AR104" s="64">
        <f>ROUND(IF(AND($D104&lt;AR$10,$E104&gt;AR$12),$Q104,IF(AND($D104&gt;=AR$10,$D104&lt;=AR$12),$Q104*(AR$13+1-DAY($D104))/AR$13,IF(AND($E104&gt;=AR$10,$E104&lt;=AR$12),$Q104*DAY($E104)/AR$13,0))),2)</f>
        <v>13541.67</v>
      </c>
      <c r="AS104" s="64">
        <f>ROUND(IF(AND($D104&lt;AS$10,$E104&gt;AS$12),$Q104,IF(AND($D104&gt;=AS$10,$D104&lt;=AS$12),$Q104*(AS$13+1-DAY($D104))/AS$13,IF(AND($E104&gt;=AS$10,$E104&lt;=AS$12),$Q104*DAY($E104)/AS$13,0))),2)</f>
        <v>13541.67</v>
      </c>
      <c r="AT104" s="64">
        <f>ROUND(IF(AND($D104&lt;AT$10,$E104&gt;AT$12),$Q104,IF(AND($D104&gt;=AT$10,$D104&lt;=AT$12),$Q104*(AT$13+1-DAY($D104))/AT$13,IF(AND($E104&gt;=AT$10,$E104&lt;=AT$12),$Q104*DAY($E104)/AT$13,0))),2)</f>
        <v>13541.67</v>
      </c>
      <c r="AU104" s="64">
        <f>ROUND(IF(AND($D104&lt;AU$10,$E104&gt;AU$12),$Q104,IF(AND($D104&gt;=AU$10,$D104&lt;=AU$12),$Q104*(AU$13+1-DAY($D104))/AU$13,IF(AND($E104&gt;=AU$10,$E104&lt;=AU$12),$Q104*DAY($E104)/AU$13,0))),2)</f>
        <v>13541.67</v>
      </c>
      <c r="AV104" s="64">
        <f>ROUND(IF(AND($D104&lt;AV$10,$E104&gt;AV$12),$Q104,IF(AND($D104&gt;=AV$10,$D104&lt;=AV$12),$Q104*(AV$13+1-DAY($D104))/AV$13,IF(AND($E104&gt;=AV$10,$E104&lt;=AV$12),$Q104*DAY($E104)/AV$13,0))),2)</f>
        <v>13541.67</v>
      </c>
      <c r="AW104" s="64">
        <f>ROUND(IF(AND($D104&lt;AW$10,$E104&gt;AW$12),$Q104,IF(AND($D104&gt;=AW$10,$D104&lt;=AW$12),$Q104*(AW$13+1-DAY($D104))/AW$13,IF(AND($E104&gt;=AW$10,$E104&lt;=AW$12),$Q104*DAY($E104)/AW$13,0))),2)</f>
        <v>13541.67</v>
      </c>
      <c r="AX104" s="64">
        <f>ROUND(IF(AND($D104&lt;AX$10,$E104&gt;AX$12),$Q104,IF(AND($D104&gt;=AX$10,$D104&lt;=AX$12),$Q104*(AX$13+1-DAY($D104))/AX$13,IF(AND($E104&gt;=AX$10,$E104&lt;=AX$12),$Q104*DAY($E104)/AX$13,0))),2)</f>
        <v>13541.67</v>
      </c>
      <c r="AY104" s="64">
        <f>ROUND(IF(AND($D104&lt;AY$10,$E104&gt;AY$12),$Q104,IF(AND($D104&gt;=AY$10,$D104&lt;=AY$12),$Q104*(AY$13+1-DAY($D104))/AY$13,IF(AND($E104&gt;=AY$10,$E104&lt;=AY$12),$Q104*DAY($E104)/AY$13,0))),2)</f>
        <v>13541.67</v>
      </c>
      <c r="AZ104" s="64">
        <f>ROUND(IF(AND($D104&lt;AZ$10,$E104&gt;AZ$12),$Q104,IF(AND($D104&gt;=AZ$10,$D104&lt;=AZ$12),$Q104*(AZ$13+1-DAY($D104))/AZ$13,IF(AND($E104&gt;=AZ$10,$E104&lt;=AZ$12),$Q104*DAY($E104)/AZ$13,0))),2)</f>
        <v>13541.67</v>
      </c>
      <c r="BA104" s="64">
        <f>ROUND(IF(AND($D104&lt;BA$10,$E104&gt;BA$12),$Q104,IF(AND($D104&gt;=BA$10,$D104&lt;=BA$12),$Q104*(BA$13+1-DAY($D104))/BA$13,IF(AND($E104&gt;=BA$10,$E104&lt;=BA$12),$Q104*DAY($E104)/BA$13,0))),2)</f>
        <v>13541.67</v>
      </c>
      <c r="BB104" s="64">
        <f>ROUND(IF(AND($D104&lt;BB$10,$E104&gt;BB$12),$Q104,IF(AND($D104&gt;=BB$10,$D104&lt;=BB$12),$Q104*(BB$13+1-DAY($D104))/BB$13,IF(AND($E104&gt;=BB$10,$E104&lt;=BB$12),$Q104*DAY($E104)/BB$13,0))),2)</f>
        <v>13541.67</v>
      </c>
      <c r="BC104" s="108"/>
      <c r="BD104" s="64">
        <f t="shared" si="183"/>
        <v>0</v>
      </c>
      <c r="BE104" s="64">
        <f t="shared" si="183"/>
        <v>0</v>
      </c>
      <c r="BF104" s="64">
        <f t="shared" si="183"/>
        <v>0</v>
      </c>
      <c r="BG104" s="64">
        <f t="shared" si="183"/>
        <v>0</v>
      </c>
      <c r="BH104" s="64">
        <f t="shared" si="183"/>
        <v>0</v>
      </c>
      <c r="BI104" s="64">
        <f t="shared" si="183"/>
        <v>0</v>
      </c>
      <c r="BJ104" s="64">
        <f t="shared" si="183"/>
        <v>27520.17</v>
      </c>
      <c r="BK104" s="64">
        <f t="shared" si="183"/>
        <v>40625.01</v>
      </c>
      <c r="BL104" s="64">
        <f t="shared" si="183"/>
        <v>40625.01</v>
      </c>
      <c r="BM104" s="64">
        <f t="shared" si="183"/>
        <v>40625.01</v>
      </c>
      <c r="BN104" s="64">
        <f t="shared" si="183"/>
        <v>40625.01</v>
      </c>
      <c r="BO104" s="64">
        <f t="shared" si="183"/>
        <v>40625.01</v>
      </c>
      <c r="BP104" s="65"/>
      <c r="BQ104" s="79">
        <f t="shared" si="121"/>
        <v>0</v>
      </c>
      <c r="BR104" s="79">
        <f t="shared" si="122"/>
        <v>0</v>
      </c>
      <c r="BS104" s="79">
        <f t="shared" si="123"/>
        <v>0</v>
      </c>
      <c r="BT104" s="79">
        <f t="shared" si="124"/>
        <v>0</v>
      </c>
      <c r="BU104" s="79">
        <f t="shared" si="125"/>
        <v>0</v>
      </c>
      <c r="BV104" s="79">
        <f t="shared" si="126"/>
        <v>0</v>
      </c>
      <c r="BW104" s="79">
        <f t="shared" si="127"/>
        <v>0</v>
      </c>
      <c r="BX104" s="79">
        <f t="shared" si="128"/>
        <v>0</v>
      </c>
      <c r="BY104" s="79">
        <f t="shared" si="129"/>
        <v>0</v>
      </c>
      <c r="BZ104" s="79">
        <f t="shared" si="130"/>
        <v>0</v>
      </c>
      <c r="CA104" s="79">
        <f t="shared" si="131"/>
        <v>0</v>
      </c>
      <c r="CB104" s="79">
        <f t="shared" si="132"/>
        <v>0</v>
      </c>
      <c r="CC104" s="79">
        <f t="shared" si="133"/>
        <v>0</v>
      </c>
      <c r="CD104" s="79">
        <f t="shared" si="134"/>
        <v>0</v>
      </c>
      <c r="CE104" s="79">
        <f t="shared" si="135"/>
        <v>0</v>
      </c>
      <c r="CF104" s="79">
        <f t="shared" si="136"/>
        <v>0</v>
      </c>
      <c r="CG104" s="79">
        <f t="shared" si="137"/>
        <v>0</v>
      </c>
      <c r="CH104" s="79">
        <f t="shared" si="138"/>
        <v>0</v>
      </c>
      <c r="CI104" s="79">
        <f t="shared" si="139"/>
        <v>3.2258207444133553E-2</v>
      </c>
      <c r="CJ104" s="79">
        <f t="shared" si="140"/>
        <v>1</v>
      </c>
      <c r="CK104" s="79">
        <f t="shared" si="141"/>
        <v>1</v>
      </c>
      <c r="CL104" s="79">
        <f t="shared" si="142"/>
        <v>1</v>
      </c>
      <c r="CM104" s="79">
        <f t="shared" si="143"/>
        <v>1</v>
      </c>
      <c r="CN104" s="79">
        <f t="shared" si="144"/>
        <v>1</v>
      </c>
      <c r="CO104" s="79">
        <f t="shared" si="145"/>
        <v>1</v>
      </c>
      <c r="CP104" s="79">
        <f t="shared" si="146"/>
        <v>1</v>
      </c>
      <c r="CQ104" s="79">
        <f t="shared" si="147"/>
        <v>1</v>
      </c>
      <c r="CR104" s="79">
        <f t="shared" si="148"/>
        <v>1</v>
      </c>
      <c r="CS104" s="79">
        <f t="shared" si="149"/>
        <v>1</v>
      </c>
      <c r="CT104" s="79">
        <f t="shared" si="150"/>
        <v>1</v>
      </c>
      <c r="CU104" s="79">
        <f t="shared" si="151"/>
        <v>1</v>
      </c>
      <c r="CV104" s="79">
        <f t="shared" si="152"/>
        <v>1</v>
      </c>
      <c r="CW104" s="79">
        <f t="shared" si="153"/>
        <v>1</v>
      </c>
      <c r="CX104" s="79">
        <f t="shared" si="154"/>
        <v>1</v>
      </c>
      <c r="CY104" s="79">
        <f t="shared" si="155"/>
        <v>1</v>
      </c>
      <c r="CZ104" s="79">
        <f t="shared" si="156"/>
        <v>1</v>
      </c>
      <c r="DB104" s="83">
        <f t="shared" si="157"/>
        <v>0</v>
      </c>
      <c r="DC104" s="83">
        <f t="shared" si="158"/>
        <v>0</v>
      </c>
      <c r="DD104" s="83">
        <f t="shared" si="159"/>
        <v>0</v>
      </c>
      <c r="DE104" s="83">
        <f t="shared" si="160"/>
        <v>0</v>
      </c>
      <c r="DF104" s="83">
        <f t="shared" si="161"/>
        <v>0</v>
      </c>
      <c r="DG104" s="83">
        <f t="shared" si="162"/>
        <v>0</v>
      </c>
      <c r="DH104" s="83">
        <f t="shared" si="163"/>
        <v>1</v>
      </c>
      <c r="DI104" s="83">
        <f t="shared" si="164"/>
        <v>1</v>
      </c>
      <c r="DJ104" s="83">
        <f t="shared" si="165"/>
        <v>1</v>
      </c>
      <c r="DK104" s="83">
        <f t="shared" si="166"/>
        <v>1</v>
      </c>
      <c r="DL104" s="83">
        <f t="shared" si="167"/>
        <v>1</v>
      </c>
      <c r="DM104" s="83">
        <f t="shared" si="168"/>
        <v>1</v>
      </c>
      <c r="DO104" s="83">
        <f t="shared" si="181"/>
        <v>0</v>
      </c>
      <c r="DP104" s="83">
        <f t="shared" si="184"/>
        <v>0</v>
      </c>
      <c r="DQ104" s="83">
        <f t="shared" si="184"/>
        <v>0</v>
      </c>
      <c r="DR104" s="83">
        <f t="shared" si="184"/>
        <v>0</v>
      </c>
      <c r="DS104" s="83">
        <f t="shared" si="184"/>
        <v>0</v>
      </c>
      <c r="DT104" s="83">
        <f t="shared" si="184"/>
        <v>0</v>
      </c>
      <c r="DU104" s="83">
        <f t="shared" si="184"/>
        <v>1</v>
      </c>
      <c r="DV104" s="83">
        <f t="shared" si="184"/>
        <v>1</v>
      </c>
      <c r="DW104" s="83">
        <f t="shared" si="184"/>
        <v>1</v>
      </c>
      <c r="DX104" s="83">
        <f t="shared" si="184"/>
        <v>1</v>
      </c>
      <c r="DY104" s="83">
        <f t="shared" si="184"/>
        <v>1</v>
      </c>
      <c r="DZ104" s="83">
        <f t="shared" si="184"/>
        <v>1</v>
      </c>
      <c r="EB104" s="115"/>
      <c r="EC104" s="36">
        <f t="shared" si="169"/>
        <v>0</v>
      </c>
      <c r="ED104" s="36">
        <f t="shared" si="185"/>
        <v>0</v>
      </c>
      <c r="EE104" s="36">
        <f t="shared" si="186"/>
        <v>0</v>
      </c>
      <c r="EF104" s="36">
        <f t="shared" si="187"/>
        <v>0</v>
      </c>
      <c r="EG104" s="36">
        <f t="shared" si="188"/>
        <v>0</v>
      </c>
      <c r="EH104" s="36">
        <f t="shared" si="189"/>
        <v>1</v>
      </c>
      <c r="EI104" s="36">
        <f t="shared" si="190"/>
        <v>0</v>
      </c>
      <c r="EJ104" s="36">
        <f t="shared" si="191"/>
        <v>0</v>
      </c>
      <c r="EK104" s="36">
        <f t="shared" si="192"/>
        <v>0</v>
      </c>
      <c r="EL104" s="36">
        <f t="shared" si="193"/>
        <v>0</v>
      </c>
      <c r="EM104" s="36">
        <f t="shared" si="194"/>
        <v>0</v>
      </c>
      <c r="EO104" s="115"/>
      <c r="EP104" s="36">
        <f t="shared" si="170"/>
        <v>0</v>
      </c>
      <c r="EQ104" s="36">
        <f t="shared" si="171"/>
        <v>0</v>
      </c>
      <c r="ER104" s="36">
        <f t="shared" si="172"/>
        <v>0</v>
      </c>
      <c r="ES104" s="36">
        <f t="shared" si="173"/>
        <v>0</v>
      </c>
      <c r="ET104" s="36">
        <f t="shared" si="174"/>
        <v>0</v>
      </c>
      <c r="EU104" s="36">
        <f t="shared" si="175"/>
        <v>0</v>
      </c>
      <c r="EV104" s="36">
        <f t="shared" si="176"/>
        <v>0</v>
      </c>
      <c r="EW104" s="36">
        <f t="shared" si="177"/>
        <v>0</v>
      </c>
      <c r="EX104" s="36">
        <f t="shared" si="178"/>
        <v>0</v>
      </c>
      <c r="EY104" s="36">
        <f t="shared" si="179"/>
        <v>0</v>
      </c>
      <c r="EZ104" s="36">
        <f t="shared" si="180"/>
        <v>0</v>
      </c>
    </row>
    <row r="105" spans="1:156" s="36" customFormat="1" ht="16" x14ac:dyDescent="0.2">
      <c r="A105" s="50"/>
      <c r="B105" s="56" t="s">
        <v>17</v>
      </c>
      <c r="C105" s="49" t="s">
        <v>69</v>
      </c>
      <c r="D105" s="57">
        <v>46248</v>
      </c>
      <c r="E105" s="57">
        <v>51500</v>
      </c>
      <c r="F105" s="58">
        <v>160000</v>
      </c>
      <c r="G105" s="56" t="s">
        <v>79</v>
      </c>
      <c r="H105" s="59">
        <v>70546</v>
      </c>
      <c r="I105" s="59" t="s">
        <v>15</v>
      </c>
      <c r="J105" s="60">
        <v>0.2</v>
      </c>
      <c r="K105" s="60">
        <v>0.1</v>
      </c>
      <c r="L105" s="61"/>
      <c r="M105" s="62">
        <f t="shared" si="115"/>
        <v>1</v>
      </c>
      <c r="N105" s="63">
        <f t="shared" si="116"/>
        <v>13333.333333333334</v>
      </c>
      <c r="O105" s="63">
        <f t="shared" si="117"/>
        <v>1333.3333333333335</v>
      </c>
      <c r="P105" s="63">
        <f t="shared" si="118"/>
        <v>2666.666666666667</v>
      </c>
      <c r="Q105" s="63">
        <f t="shared" si="120"/>
        <v>17333.330000000002</v>
      </c>
      <c r="R105" s="111"/>
      <c r="S105" s="64">
        <f>ROUND(IF(AND($D105&lt;S$10,$E105&gt;S$12),$Q105,IF(AND($D105&gt;=S$10,$D105&lt;=S$12),$Q105*(S$13+1-DAY($D105))/S$13,IF(AND($E105&gt;=S$10,$E105&lt;=S$12),$Q105*DAY($E105)/S$13,0))),2)</f>
        <v>0</v>
      </c>
      <c r="T105" s="64">
        <f>ROUND(IF(AND($D105&lt;T$10,$E105&gt;T$12),$Q105,IF(AND($D105&gt;=T$10,$D105&lt;=T$12),$Q105*(T$13+1-DAY($D105))/T$13,IF(AND($E105&gt;=T$10,$E105&lt;=T$12),$Q105*DAY($E105)/T$13,0))),2)</f>
        <v>0</v>
      </c>
      <c r="U105" s="64">
        <f>ROUND(IF(AND($D105&lt;U$10,$E105&gt;U$12),$Q105,IF(AND($D105&gt;=U$10,$D105&lt;=U$12),$Q105*(U$13+1-DAY($D105))/U$13,IF(AND($E105&gt;=U$10,$E105&lt;=U$12),$Q105*DAY($E105)/U$13,0))),2)</f>
        <v>0</v>
      </c>
      <c r="V105" s="64">
        <f>ROUND(IF(AND($D105&lt;V$10,$E105&gt;V$12),$Q105,IF(AND($D105&gt;=V$10,$D105&lt;=V$12),$Q105*(V$13+1-DAY($D105))/V$13,IF(AND($E105&gt;=V$10,$E105&lt;=V$12),$Q105*DAY($E105)/V$13,0))),2)</f>
        <v>0</v>
      </c>
      <c r="W105" s="64">
        <f>ROUND(IF(AND($D105&lt;W$10,$E105&gt;W$12),$Q105,IF(AND($D105&gt;=W$10,$D105&lt;=W$12),$Q105*(W$13+1-DAY($D105))/W$13,IF(AND($E105&gt;=W$10,$E105&lt;=W$12),$Q105*DAY($E105)/W$13,0))),2)</f>
        <v>0</v>
      </c>
      <c r="X105" s="64">
        <f>ROUND(IF(AND($D105&lt;X$10,$E105&gt;X$12),$Q105,IF(AND($D105&gt;=X$10,$D105&lt;=X$12),$Q105*(X$13+1-DAY($D105))/X$13,IF(AND($E105&gt;=X$10,$E105&lt;=X$12),$Q105*DAY($E105)/X$13,0))),2)</f>
        <v>0</v>
      </c>
      <c r="Y105" s="64">
        <f>ROUND(IF(AND($D105&lt;Y$10,$E105&gt;Y$12),$Q105,IF(AND($D105&gt;=Y$10,$D105&lt;=Y$12),$Q105*(Y$13+1-DAY($D105))/Y$13,IF(AND($E105&gt;=Y$10,$E105&lt;=Y$12),$Q105*DAY($E105)/Y$13,0))),2)</f>
        <v>0</v>
      </c>
      <c r="Z105" s="64">
        <f>ROUND(IF(AND($D105&lt;Z$10,$E105&gt;Z$12),$Q105,IF(AND($D105&gt;=Z$10,$D105&lt;=Z$12),$Q105*(Z$13+1-DAY($D105))/Z$13,IF(AND($E105&gt;=Z$10,$E105&lt;=Z$12),$Q105*DAY($E105)/Z$13,0))),2)</f>
        <v>0</v>
      </c>
      <c r="AA105" s="64">
        <f>ROUND(IF(AND($D105&lt;AA$10,$E105&gt;AA$12),$Q105,IF(AND($D105&gt;=AA$10,$D105&lt;=AA$12),$Q105*(AA$13+1-DAY($D105))/AA$13,IF(AND($E105&gt;=AA$10,$E105&lt;=AA$12),$Q105*DAY($E105)/AA$13,0))),2)</f>
        <v>0</v>
      </c>
      <c r="AB105" s="64">
        <f>ROUND(IF(AND($D105&lt;AB$10,$E105&gt;AB$12),$Q105,IF(AND($D105&gt;=AB$10,$D105&lt;=AB$12),$Q105*(AB$13+1-DAY($D105))/AB$13,IF(AND($E105&gt;=AB$10,$E105&lt;=AB$12),$Q105*DAY($E105)/AB$13,0))),2)</f>
        <v>0</v>
      </c>
      <c r="AC105" s="64">
        <f>ROUND(IF(AND($D105&lt;AC$10,$E105&gt;AC$12),$Q105,IF(AND($D105&gt;=AC$10,$D105&lt;=AC$12),$Q105*(AC$13+1-DAY($D105))/AC$13,IF(AND($E105&gt;=AC$10,$E105&lt;=AC$12),$Q105*DAY($E105)/AC$13,0))),2)</f>
        <v>0</v>
      </c>
      <c r="AD105" s="64">
        <f>ROUND(IF(AND($D105&lt;AD$10,$E105&gt;AD$12),$Q105,IF(AND($D105&gt;=AD$10,$D105&lt;=AD$12),$Q105*(AD$13+1-DAY($D105))/AD$13,IF(AND($E105&gt;=AD$10,$E105&lt;=AD$12),$Q105*DAY($E105)/AD$13,0))),2)</f>
        <v>0</v>
      </c>
      <c r="AE105" s="64">
        <f>ROUND(IF(AND($D105&lt;AE$10,$E105&gt;AE$12),$Q105,IF(AND($D105&gt;=AE$10,$D105&lt;=AE$12),$Q105*(AE$13+1-DAY($D105))/AE$13,IF(AND($E105&gt;=AE$10,$E105&lt;=AE$12),$Q105*DAY($E105)/AE$13,0))),2)</f>
        <v>0</v>
      </c>
      <c r="AF105" s="64">
        <f>ROUND(IF(AND($D105&lt;AF$10,$E105&gt;AF$12),$Q105,IF(AND($D105&gt;=AF$10,$D105&lt;=AF$12),$Q105*(AF$13+1-DAY($D105))/AF$13,IF(AND($E105&gt;=AF$10,$E105&lt;=AF$12),$Q105*DAY($E105)/AF$13,0))),2)</f>
        <v>0</v>
      </c>
      <c r="AG105" s="64">
        <f>ROUND(IF(AND($D105&lt;AG$10,$E105&gt;AG$12),$Q105,IF(AND($D105&gt;=AG$10,$D105&lt;=AG$12),$Q105*(AG$13+1-DAY($D105))/AG$13,IF(AND($E105&gt;=AG$10,$E105&lt;=AG$12),$Q105*DAY($E105)/AG$13,0))),2)</f>
        <v>0</v>
      </c>
      <c r="AH105" s="64">
        <f>ROUND(IF(AND($D105&lt;AH$10,$E105&gt;AH$12),$Q105,IF(AND($D105&gt;=AH$10,$D105&lt;=AH$12),$Q105*(AH$13+1-DAY($D105))/AH$13,IF(AND($E105&gt;=AH$10,$E105&lt;=AH$12),$Q105*DAY($E105)/AH$13,0))),2)</f>
        <v>0</v>
      </c>
      <c r="AI105" s="64">
        <f>ROUND(IF(AND($D105&lt;AI$10,$E105&gt;AI$12),$Q105,IF(AND($D105&gt;=AI$10,$D105&lt;=AI$12),$Q105*(AI$13+1-DAY($D105))/AI$13,IF(AND($E105&gt;=AI$10,$E105&lt;=AI$12),$Q105*DAY($E105)/AI$13,0))),2)</f>
        <v>0</v>
      </c>
      <c r="AJ105" s="64">
        <f>ROUND(IF(AND($D105&lt;AJ$10,$E105&gt;AJ$12),$Q105,IF(AND($D105&gt;=AJ$10,$D105&lt;=AJ$12),$Q105*(AJ$13+1-DAY($D105))/AJ$13,IF(AND($E105&gt;=AJ$10,$E105&lt;=AJ$12),$Q105*DAY($E105)/AJ$13,0))),2)</f>
        <v>0</v>
      </c>
      <c r="AK105" s="64">
        <f>ROUND(IF(AND($D105&lt;AK$10,$E105&gt;AK$12),$Q105,IF(AND($D105&gt;=AK$10,$D105&lt;=AK$12),$Q105*(AK$13+1-DAY($D105))/AK$13,IF(AND($E105&gt;=AK$10,$E105&lt;=AK$12),$Q105*DAY($E105)/AK$13,0))),2)</f>
        <v>0</v>
      </c>
      <c r="AL105" s="64">
        <f>ROUND(IF(AND($D105&lt;AL$10,$E105&gt;AL$12),$Q105,IF(AND($D105&gt;=AL$10,$D105&lt;=AL$12),$Q105*(AL$13+1-DAY($D105))/AL$13,IF(AND($E105&gt;=AL$10,$E105&lt;=AL$12),$Q105*DAY($E105)/AL$13,0))),2)</f>
        <v>10064.51</v>
      </c>
      <c r="AM105" s="64">
        <f>ROUND(IF(AND($D105&lt;AM$10,$E105&gt;AM$12),$Q105,IF(AND($D105&gt;=AM$10,$D105&lt;=AM$12),$Q105*(AM$13+1-DAY($D105))/AM$13,IF(AND($E105&gt;=AM$10,$E105&lt;=AM$12),$Q105*DAY($E105)/AM$13,0))),2)</f>
        <v>17333.330000000002</v>
      </c>
      <c r="AN105" s="64">
        <f>ROUND(IF(AND($D105&lt;AN$10,$E105&gt;AN$12),$Q105,IF(AND($D105&gt;=AN$10,$D105&lt;=AN$12),$Q105*(AN$13+1-DAY($D105))/AN$13,IF(AND($E105&gt;=AN$10,$E105&lt;=AN$12),$Q105*DAY($E105)/AN$13,0))),2)</f>
        <v>17333.330000000002</v>
      </c>
      <c r="AO105" s="64">
        <f>ROUND(IF(AND($D105&lt;AO$10,$E105&gt;AO$12),$Q105,IF(AND($D105&gt;=AO$10,$D105&lt;=AO$12),$Q105*(AO$13+1-DAY($D105))/AO$13,IF(AND($E105&gt;=AO$10,$E105&lt;=AO$12),$Q105*DAY($E105)/AO$13,0))),2)</f>
        <v>17333.330000000002</v>
      </c>
      <c r="AP105" s="64">
        <f>ROUND(IF(AND($D105&lt;AP$10,$E105&gt;AP$12),$Q105,IF(AND($D105&gt;=AP$10,$D105&lt;=AP$12),$Q105*(AP$13+1-DAY($D105))/AP$13,IF(AND($E105&gt;=AP$10,$E105&lt;=AP$12),$Q105*DAY($E105)/AP$13,0))),2)</f>
        <v>17333.330000000002</v>
      </c>
      <c r="AQ105" s="64">
        <f>ROUND(IF(AND($D105&lt;AQ$10,$E105&gt;AQ$12),$Q105,IF(AND($D105&gt;=AQ$10,$D105&lt;=AQ$12),$Q105*(AQ$13+1-DAY($D105))/AQ$13,IF(AND($E105&gt;=AQ$10,$E105&lt;=AQ$12),$Q105*DAY($E105)/AQ$13,0))),2)</f>
        <v>17333.330000000002</v>
      </c>
      <c r="AR105" s="64">
        <f>ROUND(IF(AND($D105&lt;AR$10,$E105&gt;AR$12),$Q105,IF(AND($D105&gt;=AR$10,$D105&lt;=AR$12),$Q105*(AR$13+1-DAY($D105))/AR$13,IF(AND($E105&gt;=AR$10,$E105&lt;=AR$12),$Q105*DAY($E105)/AR$13,0))),2)</f>
        <v>17333.330000000002</v>
      </c>
      <c r="AS105" s="64">
        <f>ROUND(IF(AND($D105&lt;AS$10,$E105&gt;AS$12),$Q105,IF(AND($D105&gt;=AS$10,$D105&lt;=AS$12),$Q105*(AS$13+1-DAY($D105))/AS$13,IF(AND($E105&gt;=AS$10,$E105&lt;=AS$12),$Q105*DAY($E105)/AS$13,0))),2)</f>
        <v>17333.330000000002</v>
      </c>
      <c r="AT105" s="64">
        <f>ROUND(IF(AND($D105&lt;AT$10,$E105&gt;AT$12),$Q105,IF(AND($D105&gt;=AT$10,$D105&lt;=AT$12),$Q105*(AT$13+1-DAY($D105))/AT$13,IF(AND($E105&gt;=AT$10,$E105&lt;=AT$12),$Q105*DAY($E105)/AT$13,0))),2)</f>
        <v>17333.330000000002</v>
      </c>
      <c r="AU105" s="64">
        <f>ROUND(IF(AND($D105&lt;AU$10,$E105&gt;AU$12),$Q105,IF(AND($D105&gt;=AU$10,$D105&lt;=AU$12),$Q105*(AU$13+1-DAY($D105))/AU$13,IF(AND($E105&gt;=AU$10,$E105&lt;=AU$12),$Q105*DAY($E105)/AU$13,0))),2)</f>
        <v>17333.330000000002</v>
      </c>
      <c r="AV105" s="64">
        <f>ROUND(IF(AND($D105&lt;AV$10,$E105&gt;AV$12),$Q105,IF(AND($D105&gt;=AV$10,$D105&lt;=AV$12),$Q105*(AV$13+1-DAY($D105))/AV$13,IF(AND($E105&gt;=AV$10,$E105&lt;=AV$12),$Q105*DAY($E105)/AV$13,0))),2)</f>
        <v>17333.330000000002</v>
      </c>
      <c r="AW105" s="64">
        <f>ROUND(IF(AND($D105&lt;AW$10,$E105&gt;AW$12),$Q105,IF(AND($D105&gt;=AW$10,$D105&lt;=AW$12),$Q105*(AW$13+1-DAY($D105))/AW$13,IF(AND($E105&gt;=AW$10,$E105&lt;=AW$12),$Q105*DAY($E105)/AW$13,0))),2)</f>
        <v>17333.330000000002</v>
      </c>
      <c r="AX105" s="64">
        <f>ROUND(IF(AND($D105&lt;AX$10,$E105&gt;AX$12),$Q105,IF(AND($D105&gt;=AX$10,$D105&lt;=AX$12),$Q105*(AX$13+1-DAY($D105))/AX$13,IF(AND($E105&gt;=AX$10,$E105&lt;=AX$12),$Q105*DAY($E105)/AX$13,0))),2)</f>
        <v>17333.330000000002</v>
      </c>
      <c r="AY105" s="64">
        <f>ROUND(IF(AND($D105&lt;AY$10,$E105&gt;AY$12),$Q105,IF(AND($D105&gt;=AY$10,$D105&lt;=AY$12),$Q105*(AY$13+1-DAY($D105))/AY$13,IF(AND($E105&gt;=AY$10,$E105&lt;=AY$12),$Q105*DAY($E105)/AY$13,0))),2)</f>
        <v>17333.330000000002</v>
      </c>
      <c r="AZ105" s="64">
        <f>ROUND(IF(AND($D105&lt;AZ$10,$E105&gt;AZ$12),$Q105,IF(AND($D105&gt;=AZ$10,$D105&lt;=AZ$12),$Q105*(AZ$13+1-DAY($D105))/AZ$13,IF(AND($E105&gt;=AZ$10,$E105&lt;=AZ$12),$Q105*DAY($E105)/AZ$13,0))),2)</f>
        <v>17333.330000000002</v>
      </c>
      <c r="BA105" s="64">
        <f>ROUND(IF(AND($D105&lt;BA$10,$E105&gt;BA$12),$Q105,IF(AND($D105&gt;=BA$10,$D105&lt;=BA$12),$Q105*(BA$13+1-DAY($D105))/BA$13,IF(AND($E105&gt;=BA$10,$E105&lt;=BA$12),$Q105*DAY($E105)/BA$13,0))),2)</f>
        <v>17333.330000000002</v>
      </c>
      <c r="BB105" s="64">
        <f>ROUND(IF(AND($D105&lt;BB$10,$E105&gt;BB$12),$Q105,IF(AND($D105&gt;=BB$10,$D105&lt;=BB$12),$Q105*(BB$13+1-DAY($D105))/BB$13,IF(AND($E105&gt;=BB$10,$E105&lt;=BB$12),$Q105*DAY($E105)/BB$13,0))),2)</f>
        <v>17333.330000000002</v>
      </c>
      <c r="BC105" s="108"/>
      <c r="BD105" s="64">
        <f t="shared" si="183"/>
        <v>0</v>
      </c>
      <c r="BE105" s="64">
        <f t="shared" si="183"/>
        <v>0</v>
      </c>
      <c r="BF105" s="64">
        <f t="shared" si="183"/>
        <v>0</v>
      </c>
      <c r="BG105" s="64">
        <f t="shared" si="183"/>
        <v>0</v>
      </c>
      <c r="BH105" s="64">
        <f t="shared" si="183"/>
        <v>0</v>
      </c>
      <c r="BI105" s="64">
        <f t="shared" si="183"/>
        <v>0</v>
      </c>
      <c r="BJ105" s="64">
        <f t="shared" si="183"/>
        <v>27397.840000000004</v>
      </c>
      <c r="BK105" s="64">
        <f t="shared" si="183"/>
        <v>51999.990000000005</v>
      </c>
      <c r="BL105" s="64">
        <f t="shared" si="183"/>
        <v>51999.990000000005</v>
      </c>
      <c r="BM105" s="64">
        <f t="shared" si="183"/>
        <v>51999.990000000005</v>
      </c>
      <c r="BN105" s="64">
        <f t="shared" si="183"/>
        <v>51999.990000000005</v>
      </c>
      <c r="BO105" s="64">
        <f t="shared" si="183"/>
        <v>51999.990000000005</v>
      </c>
      <c r="BP105" s="65"/>
      <c r="BQ105" s="79">
        <f t="shared" si="121"/>
        <v>0</v>
      </c>
      <c r="BR105" s="79">
        <f t="shared" si="122"/>
        <v>0</v>
      </c>
      <c r="BS105" s="79">
        <f t="shared" si="123"/>
        <v>0</v>
      </c>
      <c r="BT105" s="79">
        <f t="shared" si="124"/>
        <v>0</v>
      </c>
      <c r="BU105" s="79">
        <f t="shared" si="125"/>
        <v>0</v>
      </c>
      <c r="BV105" s="79">
        <f t="shared" si="126"/>
        <v>0</v>
      </c>
      <c r="BW105" s="79">
        <f t="shared" si="127"/>
        <v>0</v>
      </c>
      <c r="BX105" s="79">
        <f t="shared" si="128"/>
        <v>0</v>
      </c>
      <c r="BY105" s="79">
        <f t="shared" si="129"/>
        <v>0</v>
      </c>
      <c r="BZ105" s="79">
        <f t="shared" si="130"/>
        <v>0</v>
      </c>
      <c r="CA105" s="79">
        <f t="shared" si="131"/>
        <v>0</v>
      </c>
      <c r="CB105" s="79">
        <f t="shared" si="132"/>
        <v>0</v>
      </c>
      <c r="CC105" s="79">
        <f t="shared" si="133"/>
        <v>0</v>
      </c>
      <c r="CD105" s="79">
        <f t="shared" si="134"/>
        <v>0</v>
      </c>
      <c r="CE105" s="79">
        <f t="shared" si="135"/>
        <v>0</v>
      </c>
      <c r="CF105" s="79">
        <f t="shared" si="136"/>
        <v>0</v>
      </c>
      <c r="CG105" s="79">
        <f t="shared" si="137"/>
        <v>0</v>
      </c>
      <c r="CH105" s="79">
        <f t="shared" si="138"/>
        <v>0</v>
      </c>
      <c r="CI105" s="79">
        <f t="shared" si="139"/>
        <v>0</v>
      </c>
      <c r="CJ105" s="79">
        <f t="shared" si="140"/>
        <v>0.58064491935479212</v>
      </c>
      <c r="CK105" s="79">
        <f t="shared" si="141"/>
        <v>1</v>
      </c>
      <c r="CL105" s="79">
        <f t="shared" si="142"/>
        <v>1</v>
      </c>
      <c r="CM105" s="79">
        <f t="shared" si="143"/>
        <v>1</v>
      </c>
      <c r="CN105" s="79">
        <f t="shared" si="144"/>
        <v>1</v>
      </c>
      <c r="CO105" s="79">
        <f t="shared" si="145"/>
        <v>1</v>
      </c>
      <c r="CP105" s="79">
        <f t="shared" si="146"/>
        <v>1</v>
      </c>
      <c r="CQ105" s="79">
        <f t="shared" si="147"/>
        <v>1</v>
      </c>
      <c r="CR105" s="79">
        <f t="shared" si="148"/>
        <v>1</v>
      </c>
      <c r="CS105" s="79">
        <f t="shared" si="149"/>
        <v>1</v>
      </c>
      <c r="CT105" s="79">
        <f t="shared" si="150"/>
        <v>1</v>
      </c>
      <c r="CU105" s="79">
        <f t="shared" si="151"/>
        <v>1</v>
      </c>
      <c r="CV105" s="79">
        <f t="shared" si="152"/>
        <v>1</v>
      </c>
      <c r="CW105" s="79">
        <f t="shared" si="153"/>
        <v>1</v>
      </c>
      <c r="CX105" s="79">
        <f t="shared" si="154"/>
        <v>1</v>
      </c>
      <c r="CY105" s="79">
        <f t="shared" si="155"/>
        <v>1</v>
      </c>
      <c r="CZ105" s="79">
        <f t="shared" si="156"/>
        <v>1</v>
      </c>
      <c r="DB105" s="83">
        <f t="shared" si="157"/>
        <v>0</v>
      </c>
      <c r="DC105" s="83">
        <f t="shared" si="158"/>
        <v>0</v>
      </c>
      <c r="DD105" s="83">
        <f t="shared" si="159"/>
        <v>0</v>
      </c>
      <c r="DE105" s="83">
        <f t="shared" si="160"/>
        <v>0</v>
      </c>
      <c r="DF105" s="83">
        <f t="shared" si="161"/>
        <v>0</v>
      </c>
      <c r="DG105" s="83">
        <f t="shared" si="162"/>
        <v>0</v>
      </c>
      <c r="DH105" s="83">
        <f t="shared" si="163"/>
        <v>1</v>
      </c>
      <c r="DI105" s="83">
        <f t="shared" si="164"/>
        <v>1</v>
      </c>
      <c r="DJ105" s="83">
        <f t="shared" si="165"/>
        <v>1</v>
      </c>
      <c r="DK105" s="83">
        <f t="shared" si="166"/>
        <v>1</v>
      </c>
      <c r="DL105" s="83">
        <f t="shared" si="167"/>
        <v>1</v>
      </c>
      <c r="DM105" s="83">
        <f t="shared" si="168"/>
        <v>1</v>
      </c>
      <c r="DO105" s="83">
        <f t="shared" si="181"/>
        <v>0</v>
      </c>
      <c r="DP105" s="83">
        <f t="shared" si="184"/>
        <v>0</v>
      </c>
      <c r="DQ105" s="83">
        <f t="shared" si="184"/>
        <v>0</v>
      </c>
      <c r="DR105" s="83">
        <f t="shared" si="184"/>
        <v>0</v>
      </c>
      <c r="DS105" s="83">
        <f t="shared" si="184"/>
        <v>0</v>
      </c>
      <c r="DT105" s="83">
        <f t="shared" si="184"/>
        <v>0</v>
      </c>
      <c r="DU105" s="83">
        <f t="shared" si="184"/>
        <v>1</v>
      </c>
      <c r="DV105" s="83">
        <f t="shared" si="184"/>
        <v>1</v>
      </c>
      <c r="DW105" s="83">
        <f t="shared" si="184"/>
        <v>1</v>
      </c>
      <c r="DX105" s="83">
        <f t="shared" si="184"/>
        <v>1</v>
      </c>
      <c r="DY105" s="83">
        <f t="shared" si="184"/>
        <v>1</v>
      </c>
      <c r="DZ105" s="83">
        <f t="shared" si="184"/>
        <v>1</v>
      </c>
      <c r="EB105" s="115"/>
      <c r="EC105" s="36">
        <f t="shared" si="169"/>
        <v>0</v>
      </c>
      <c r="ED105" s="36">
        <f t="shared" si="185"/>
        <v>0</v>
      </c>
      <c r="EE105" s="36">
        <f t="shared" si="186"/>
        <v>0</v>
      </c>
      <c r="EF105" s="36">
        <f t="shared" si="187"/>
        <v>0</v>
      </c>
      <c r="EG105" s="36">
        <f t="shared" si="188"/>
        <v>0</v>
      </c>
      <c r="EH105" s="36">
        <f t="shared" si="189"/>
        <v>1</v>
      </c>
      <c r="EI105" s="36">
        <f t="shared" si="190"/>
        <v>0</v>
      </c>
      <c r="EJ105" s="36">
        <f t="shared" si="191"/>
        <v>0</v>
      </c>
      <c r="EK105" s="36">
        <f t="shared" si="192"/>
        <v>0</v>
      </c>
      <c r="EL105" s="36">
        <f t="shared" si="193"/>
        <v>0</v>
      </c>
      <c r="EM105" s="36">
        <f t="shared" si="194"/>
        <v>0</v>
      </c>
      <c r="EO105" s="115"/>
      <c r="EP105" s="36">
        <f t="shared" si="170"/>
        <v>0</v>
      </c>
      <c r="EQ105" s="36">
        <f t="shared" si="171"/>
        <v>0</v>
      </c>
      <c r="ER105" s="36">
        <f t="shared" si="172"/>
        <v>0</v>
      </c>
      <c r="ES105" s="36">
        <f t="shared" si="173"/>
        <v>0</v>
      </c>
      <c r="ET105" s="36">
        <f t="shared" si="174"/>
        <v>0</v>
      </c>
      <c r="EU105" s="36">
        <f t="shared" si="175"/>
        <v>0</v>
      </c>
      <c r="EV105" s="36">
        <f t="shared" si="176"/>
        <v>0</v>
      </c>
      <c r="EW105" s="36">
        <f t="shared" si="177"/>
        <v>0</v>
      </c>
      <c r="EX105" s="36">
        <f t="shared" si="178"/>
        <v>0</v>
      </c>
      <c r="EY105" s="36">
        <f t="shared" si="179"/>
        <v>0</v>
      </c>
      <c r="EZ105" s="36">
        <f t="shared" si="180"/>
        <v>0</v>
      </c>
    </row>
    <row r="106" spans="1:156" s="36" customFormat="1" ht="16" x14ac:dyDescent="0.2">
      <c r="A106" s="50"/>
      <c r="B106" s="56" t="s">
        <v>17</v>
      </c>
      <c r="C106" s="49" t="s">
        <v>69</v>
      </c>
      <c r="D106" s="57">
        <v>46248</v>
      </c>
      <c r="E106" s="57">
        <v>51500</v>
      </c>
      <c r="F106" s="58">
        <v>125000</v>
      </c>
      <c r="G106" s="56" t="s">
        <v>80</v>
      </c>
      <c r="H106" s="59">
        <v>50919</v>
      </c>
      <c r="I106" s="59" t="s">
        <v>15</v>
      </c>
      <c r="J106" s="60">
        <v>0.2</v>
      </c>
      <c r="K106" s="60">
        <v>0.1</v>
      </c>
      <c r="L106" s="61"/>
      <c r="M106" s="62">
        <f t="shared" si="115"/>
        <v>1</v>
      </c>
      <c r="N106" s="63">
        <f t="shared" si="116"/>
        <v>10416.666666666666</v>
      </c>
      <c r="O106" s="63">
        <f t="shared" si="117"/>
        <v>1041.6666666666667</v>
      </c>
      <c r="P106" s="63">
        <f t="shared" si="118"/>
        <v>2083.3333333333335</v>
      </c>
      <c r="Q106" s="63">
        <f t="shared" si="120"/>
        <v>13541.67</v>
      </c>
      <c r="R106" s="111"/>
      <c r="S106" s="64">
        <f>ROUND(IF(AND($D106&lt;S$10,$E106&gt;S$12),$Q106,IF(AND($D106&gt;=S$10,$D106&lt;=S$12),$Q106*(S$13+1-DAY($D106))/S$13,IF(AND($E106&gt;=S$10,$E106&lt;=S$12),$Q106*DAY($E106)/S$13,0))),2)</f>
        <v>0</v>
      </c>
      <c r="T106" s="64">
        <f>ROUND(IF(AND($D106&lt;T$10,$E106&gt;T$12),$Q106,IF(AND($D106&gt;=T$10,$D106&lt;=T$12),$Q106*(T$13+1-DAY($D106))/T$13,IF(AND($E106&gt;=T$10,$E106&lt;=T$12),$Q106*DAY($E106)/T$13,0))),2)</f>
        <v>0</v>
      </c>
      <c r="U106" s="64">
        <f>ROUND(IF(AND($D106&lt;U$10,$E106&gt;U$12),$Q106,IF(AND($D106&gt;=U$10,$D106&lt;=U$12),$Q106*(U$13+1-DAY($D106))/U$13,IF(AND($E106&gt;=U$10,$E106&lt;=U$12),$Q106*DAY($E106)/U$13,0))),2)</f>
        <v>0</v>
      </c>
      <c r="V106" s="64">
        <f>ROUND(IF(AND($D106&lt;V$10,$E106&gt;V$12),$Q106,IF(AND($D106&gt;=V$10,$D106&lt;=V$12),$Q106*(V$13+1-DAY($D106))/V$13,IF(AND($E106&gt;=V$10,$E106&lt;=V$12),$Q106*DAY($E106)/V$13,0))),2)</f>
        <v>0</v>
      </c>
      <c r="W106" s="64">
        <f>ROUND(IF(AND($D106&lt;W$10,$E106&gt;W$12),$Q106,IF(AND($D106&gt;=W$10,$D106&lt;=W$12),$Q106*(W$13+1-DAY($D106))/W$13,IF(AND($E106&gt;=W$10,$E106&lt;=W$12),$Q106*DAY($E106)/W$13,0))),2)</f>
        <v>0</v>
      </c>
      <c r="X106" s="64">
        <f>ROUND(IF(AND($D106&lt;X$10,$E106&gt;X$12),$Q106,IF(AND($D106&gt;=X$10,$D106&lt;=X$12),$Q106*(X$13+1-DAY($D106))/X$13,IF(AND($E106&gt;=X$10,$E106&lt;=X$12),$Q106*DAY($E106)/X$13,0))),2)</f>
        <v>0</v>
      </c>
      <c r="Y106" s="64">
        <f>ROUND(IF(AND($D106&lt;Y$10,$E106&gt;Y$12),$Q106,IF(AND($D106&gt;=Y$10,$D106&lt;=Y$12),$Q106*(Y$13+1-DAY($D106))/Y$13,IF(AND($E106&gt;=Y$10,$E106&lt;=Y$12),$Q106*DAY($E106)/Y$13,0))),2)</f>
        <v>0</v>
      </c>
      <c r="Z106" s="64">
        <f>ROUND(IF(AND($D106&lt;Z$10,$E106&gt;Z$12),$Q106,IF(AND($D106&gt;=Z$10,$D106&lt;=Z$12),$Q106*(Z$13+1-DAY($D106))/Z$13,IF(AND($E106&gt;=Z$10,$E106&lt;=Z$12),$Q106*DAY($E106)/Z$13,0))),2)</f>
        <v>0</v>
      </c>
      <c r="AA106" s="64">
        <f>ROUND(IF(AND($D106&lt;AA$10,$E106&gt;AA$12),$Q106,IF(AND($D106&gt;=AA$10,$D106&lt;=AA$12),$Q106*(AA$13+1-DAY($D106))/AA$13,IF(AND($E106&gt;=AA$10,$E106&lt;=AA$12),$Q106*DAY($E106)/AA$13,0))),2)</f>
        <v>0</v>
      </c>
      <c r="AB106" s="64">
        <f>ROUND(IF(AND($D106&lt;AB$10,$E106&gt;AB$12),$Q106,IF(AND($D106&gt;=AB$10,$D106&lt;=AB$12),$Q106*(AB$13+1-DAY($D106))/AB$13,IF(AND($E106&gt;=AB$10,$E106&lt;=AB$12),$Q106*DAY($E106)/AB$13,0))),2)</f>
        <v>0</v>
      </c>
      <c r="AC106" s="64">
        <f>ROUND(IF(AND($D106&lt;AC$10,$E106&gt;AC$12),$Q106,IF(AND($D106&gt;=AC$10,$D106&lt;=AC$12),$Q106*(AC$13+1-DAY($D106))/AC$13,IF(AND($E106&gt;=AC$10,$E106&lt;=AC$12),$Q106*DAY($E106)/AC$13,0))),2)</f>
        <v>0</v>
      </c>
      <c r="AD106" s="64">
        <f>ROUND(IF(AND($D106&lt;AD$10,$E106&gt;AD$12),$Q106,IF(AND($D106&gt;=AD$10,$D106&lt;=AD$12),$Q106*(AD$13+1-DAY($D106))/AD$13,IF(AND($E106&gt;=AD$10,$E106&lt;=AD$12),$Q106*DAY($E106)/AD$13,0))),2)</f>
        <v>0</v>
      </c>
      <c r="AE106" s="64">
        <f>ROUND(IF(AND($D106&lt;AE$10,$E106&gt;AE$12),$Q106,IF(AND($D106&gt;=AE$10,$D106&lt;=AE$12),$Q106*(AE$13+1-DAY($D106))/AE$13,IF(AND($E106&gt;=AE$10,$E106&lt;=AE$12),$Q106*DAY($E106)/AE$13,0))),2)</f>
        <v>0</v>
      </c>
      <c r="AF106" s="64">
        <f>ROUND(IF(AND($D106&lt;AF$10,$E106&gt;AF$12),$Q106,IF(AND($D106&gt;=AF$10,$D106&lt;=AF$12),$Q106*(AF$13+1-DAY($D106))/AF$13,IF(AND($E106&gt;=AF$10,$E106&lt;=AF$12),$Q106*DAY($E106)/AF$13,0))),2)</f>
        <v>0</v>
      </c>
      <c r="AG106" s="64">
        <f>ROUND(IF(AND($D106&lt;AG$10,$E106&gt;AG$12),$Q106,IF(AND($D106&gt;=AG$10,$D106&lt;=AG$12),$Q106*(AG$13+1-DAY($D106))/AG$13,IF(AND($E106&gt;=AG$10,$E106&lt;=AG$12),$Q106*DAY($E106)/AG$13,0))),2)</f>
        <v>0</v>
      </c>
      <c r="AH106" s="64">
        <f>ROUND(IF(AND($D106&lt;AH$10,$E106&gt;AH$12),$Q106,IF(AND($D106&gt;=AH$10,$D106&lt;=AH$12),$Q106*(AH$13+1-DAY($D106))/AH$13,IF(AND($E106&gt;=AH$10,$E106&lt;=AH$12),$Q106*DAY($E106)/AH$13,0))),2)</f>
        <v>0</v>
      </c>
      <c r="AI106" s="64">
        <f>ROUND(IF(AND($D106&lt;AI$10,$E106&gt;AI$12),$Q106,IF(AND($D106&gt;=AI$10,$D106&lt;=AI$12),$Q106*(AI$13+1-DAY($D106))/AI$13,IF(AND($E106&gt;=AI$10,$E106&lt;=AI$12),$Q106*DAY($E106)/AI$13,0))),2)</f>
        <v>0</v>
      </c>
      <c r="AJ106" s="64">
        <f>ROUND(IF(AND($D106&lt;AJ$10,$E106&gt;AJ$12),$Q106,IF(AND($D106&gt;=AJ$10,$D106&lt;=AJ$12),$Q106*(AJ$13+1-DAY($D106))/AJ$13,IF(AND($E106&gt;=AJ$10,$E106&lt;=AJ$12),$Q106*DAY($E106)/AJ$13,0))),2)</f>
        <v>0</v>
      </c>
      <c r="AK106" s="64">
        <f>ROUND(IF(AND($D106&lt;AK$10,$E106&gt;AK$12),$Q106,IF(AND($D106&gt;=AK$10,$D106&lt;=AK$12),$Q106*(AK$13+1-DAY($D106))/AK$13,IF(AND($E106&gt;=AK$10,$E106&lt;=AK$12),$Q106*DAY($E106)/AK$13,0))),2)</f>
        <v>0</v>
      </c>
      <c r="AL106" s="64">
        <f>ROUND(IF(AND($D106&lt;AL$10,$E106&gt;AL$12),$Q106,IF(AND($D106&gt;=AL$10,$D106&lt;=AL$12),$Q106*(AL$13+1-DAY($D106))/AL$13,IF(AND($E106&gt;=AL$10,$E106&lt;=AL$12),$Q106*DAY($E106)/AL$13,0))),2)</f>
        <v>7862.91</v>
      </c>
      <c r="AM106" s="64">
        <f>ROUND(IF(AND($D106&lt;AM$10,$E106&gt;AM$12),$Q106,IF(AND($D106&gt;=AM$10,$D106&lt;=AM$12),$Q106*(AM$13+1-DAY($D106))/AM$13,IF(AND($E106&gt;=AM$10,$E106&lt;=AM$12),$Q106*DAY($E106)/AM$13,0))),2)</f>
        <v>13541.67</v>
      </c>
      <c r="AN106" s="64">
        <f>ROUND(IF(AND($D106&lt;AN$10,$E106&gt;AN$12),$Q106,IF(AND($D106&gt;=AN$10,$D106&lt;=AN$12),$Q106*(AN$13+1-DAY($D106))/AN$13,IF(AND($E106&gt;=AN$10,$E106&lt;=AN$12),$Q106*DAY($E106)/AN$13,0))),2)</f>
        <v>13541.67</v>
      </c>
      <c r="AO106" s="64">
        <f>ROUND(IF(AND($D106&lt;AO$10,$E106&gt;AO$12),$Q106,IF(AND($D106&gt;=AO$10,$D106&lt;=AO$12),$Q106*(AO$13+1-DAY($D106))/AO$13,IF(AND($E106&gt;=AO$10,$E106&lt;=AO$12),$Q106*DAY($E106)/AO$13,0))),2)</f>
        <v>13541.67</v>
      </c>
      <c r="AP106" s="64">
        <f>ROUND(IF(AND($D106&lt;AP$10,$E106&gt;AP$12),$Q106,IF(AND($D106&gt;=AP$10,$D106&lt;=AP$12),$Q106*(AP$13+1-DAY($D106))/AP$13,IF(AND($E106&gt;=AP$10,$E106&lt;=AP$12),$Q106*DAY($E106)/AP$13,0))),2)</f>
        <v>13541.67</v>
      </c>
      <c r="AQ106" s="64">
        <f>ROUND(IF(AND($D106&lt;AQ$10,$E106&gt;AQ$12),$Q106,IF(AND($D106&gt;=AQ$10,$D106&lt;=AQ$12),$Q106*(AQ$13+1-DAY($D106))/AQ$13,IF(AND($E106&gt;=AQ$10,$E106&lt;=AQ$12),$Q106*DAY($E106)/AQ$13,0))),2)</f>
        <v>13541.67</v>
      </c>
      <c r="AR106" s="64">
        <f>ROUND(IF(AND($D106&lt;AR$10,$E106&gt;AR$12),$Q106,IF(AND($D106&gt;=AR$10,$D106&lt;=AR$12),$Q106*(AR$13+1-DAY($D106))/AR$13,IF(AND($E106&gt;=AR$10,$E106&lt;=AR$12),$Q106*DAY($E106)/AR$13,0))),2)</f>
        <v>13541.67</v>
      </c>
      <c r="AS106" s="64">
        <f>ROUND(IF(AND($D106&lt;AS$10,$E106&gt;AS$12),$Q106,IF(AND($D106&gt;=AS$10,$D106&lt;=AS$12),$Q106*(AS$13+1-DAY($D106))/AS$13,IF(AND($E106&gt;=AS$10,$E106&lt;=AS$12),$Q106*DAY($E106)/AS$13,0))),2)</f>
        <v>13541.67</v>
      </c>
      <c r="AT106" s="64">
        <f>ROUND(IF(AND($D106&lt;AT$10,$E106&gt;AT$12),$Q106,IF(AND($D106&gt;=AT$10,$D106&lt;=AT$12),$Q106*(AT$13+1-DAY($D106))/AT$13,IF(AND($E106&gt;=AT$10,$E106&lt;=AT$12),$Q106*DAY($E106)/AT$13,0))),2)</f>
        <v>13541.67</v>
      </c>
      <c r="AU106" s="64">
        <f>ROUND(IF(AND($D106&lt;AU$10,$E106&gt;AU$12),$Q106,IF(AND($D106&gt;=AU$10,$D106&lt;=AU$12),$Q106*(AU$13+1-DAY($D106))/AU$13,IF(AND($E106&gt;=AU$10,$E106&lt;=AU$12),$Q106*DAY($E106)/AU$13,0))),2)</f>
        <v>13541.67</v>
      </c>
      <c r="AV106" s="64">
        <f>ROUND(IF(AND($D106&lt;AV$10,$E106&gt;AV$12),$Q106,IF(AND($D106&gt;=AV$10,$D106&lt;=AV$12),$Q106*(AV$13+1-DAY($D106))/AV$13,IF(AND($E106&gt;=AV$10,$E106&lt;=AV$12),$Q106*DAY($E106)/AV$13,0))),2)</f>
        <v>13541.67</v>
      </c>
      <c r="AW106" s="64">
        <f>ROUND(IF(AND($D106&lt;AW$10,$E106&gt;AW$12),$Q106,IF(AND($D106&gt;=AW$10,$D106&lt;=AW$12),$Q106*(AW$13+1-DAY($D106))/AW$13,IF(AND($E106&gt;=AW$10,$E106&lt;=AW$12),$Q106*DAY($E106)/AW$13,0))),2)</f>
        <v>13541.67</v>
      </c>
      <c r="AX106" s="64">
        <f>ROUND(IF(AND($D106&lt;AX$10,$E106&gt;AX$12),$Q106,IF(AND($D106&gt;=AX$10,$D106&lt;=AX$12),$Q106*(AX$13+1-DAY($D106))/AX$13,IF(AND($E106&gt;=AX$10,$E106&lt;=AX$12),$Q106*DAY($E106)/AX$13,0))),2)</f>
        <v>13541.67</v>
      </c>
      <c r="AY106" s="64">
        <f>ROUND(IF(AND($D106&lt;AY$10,$E106&gt;AY$12),$Q106,IF(AND($D106&gt;=AY$10,$D106&lt;=AY$12),$Q106*(AY$13+1-DAY($D106))/AY$13,IF(AND($E106&gt;=AY$10,$E106&lt;=AY$12),$Q106*DAY($E106)/AY$13,0))),2)</f>
        <v>13541.67</v>
      </c>
      <c r="AZ106" s="64">
        <f>ROUND(IF(AND($D106&lt;AZ$10,$E106&gt;AZ$12),$Q106,IF(AND($D106&gt;=AZ$10,$D106&lt;=AZ$12),$Q106*(AZ$13+1-DAY($D106))/AZ$13,IF(AND($E106&gt;=AZ$10,$E106&lt;=AZ$12),$Q106*DAY($E106)/AZ$13,0))),2)</f>
        <v>13541.67</v>
      </c>
      <c r="BA106" s="64">
        <f>ROUND(IF(AND($D106&lt;BA$10,$E106&gt;BA$12),$Q106,IF(AND($D106&gt;=BA$10,$D106&lt;=BA$12),$Q106*(BA$13+1-DAY($D106))/BA$13,IF(AND($E106&gt;=BA$10,$E106&lt;=BA$12),$Q106*DAY($E106)/BA$13,0))),2)</f>
        <v>13541.67</v>
      </c>
      <c r="BB106" s="64">
        <f>ROUND(IF(AND($D106&lt;BB$10,$E106&gt;BB$12),$Q106,IF(AND($D106&gt;=BB$10,$D106&lt;=BB$12),$Q106*(BB$13+1-DAY($D106))/BB$13,IF(AND($E106&gt;=BB$10,$E106&lt;=BB$12),$Q106*DAY($E106)/BB$13,0))),2)</f>
        <v>13541.67</v>
      </c>
      <c r="BC106" s="108"/>
      <c r="BD106" s="64">
        <f t="shared" si="183"/>
        <v>0</v>
      </c>
      <c r="BE106" s="64">
        <f t="shared" si="183"/>
        <v>0</v>
      </c>
      <c r="BF106" s="64">
        <f t="shared" si="183"/>
        <v>0</v>
      </c>
      <c r="BG106" s="64">
        <f t="shared" si="183"/>
        <v>0</v>
      </c>
      <c r="BH106" s="64">
        <f t="shared" si="183"/>
        <v>0</v>
      </c>
      <c r="BI106" s="64">
        <f t="shared" si="183"/>
        <v>0</v>
      </c>
      <c r="BJ106" s="64">
        <f t="shared" si="183"/>
        <v>21404.58</v>
      </c>
      <c r="BK106" s="64">
        <f t="shared" si="183"/>
        <v>40625.01</v>
      </c>
      <c r="BL106" s="64">
        <f t="shared" si="183"/>
        <v>40625.01</v>
      </c>
      <c r="BM106" s="64">
        <f t="shared" si="183"/>
        <v>40625.01</v>
      </c>
      <c r="BN106" s="64">
        <f t="shared" si="183"/>
        <v>40625.01</v>
      </c>
      <c r="BO106" s="64">
        <f t="shared" si="183"/>
        <v>40625.01</v>
      </c>
      <c r="BP106" s="65"/>
      <c r="BQ106" s="79">
        <f t="shared" si="121"/>
        <v>0</v>
      </c>
      <c r="BR106" s="79">
        <f t="shared" si="122"/>
        <v>0</v>
      </c>
      <c r="BS106" s="79">
        <f t="shared" si="123"/>
        <v>0</v>
      </c>
      <c r="BT106" s="79">
        <f t="shared" si="124"/>
        <v>0</v>
      </c>
      <c r="BU106" s="79">
        <f t="shared" si="125"/>
        <v>0</v>
      </c>
      <c r="BV106" s="79">
        <f t="shared" si="126"/>
        <v>0</v>
      </c>
      <c r="BW106" s="79">
        <f t="shared" si="127"/>
        <v>0</v>
      </c>
      <c r="BX106" s="79">
        <f t="shared" si="128"/>
        <v>0</v>
      </c>
      <c r="BY106" s="79">
        <f t="shared" si="129"/>
        <v>0</v>
      </c>
      <c r="BZ106" s="79">
        <f t="shared" si="130"/>
        <v>0</v>
      </c>
      <c r="CA106" s="79">
        <f t="shared" si="131"/>
        <v>0</v>
      </c>
      <c r="CB106" s="79">
        <f t="shared" si="132"/>
        <v>0</v>
      </c>
      <c r="CC106" s="79">
        <f t="shared" si="133"/>
        <v>0</v>
      </c>
      <c r="CD106" s="79">
        <f t="shared" si="134"/>
        <v>0</v>
      </c>
      <c r="CE106" s="79">
        <f t="shared" si="135"/>
        <v>0</v>
      </c>
      <c r="CF106" s="79">
        <f t="shared" si="136"/>
        <v>0</v>
      </c>
      <c r="CG106" s="79">
        <f t="shared" si="137"/>
        <v>0</v>
      </c>
      <c r="CH106" s="79">
        <f t="shared" si="138"/>
        <v>0</v>
      </c>
      <c r="CI106" s="79">
        <f t="shared" si="139"/>
        <v>0</v>
      </c>
      <c r="CJ106" s="79">
        <f t="shared" si="140"/>
        <v>0.58064551861033387</v>
      </c>
      <c r="CK106" s="79">
        <f t="shared" si="141"/>
        <v>1</v>
      </c>
      <c r="CL106" s="79">
        <f t="shared" si="142"/>
        <v>1</v>
      </c>
      <c r="CM106" s="79">
        <f t="shared" si="143"/>
        <v>1</v>
      </c>
      <c r="CN106" s="79">
        <f t="shared" si="144"/>
        <v>1</v>
      </c>
      <c r="CO106" s="79">
        <f t="shared" si="145"/>
        <v>1</v>
      </c>
      <c r="CP106" s="79">
        <f t="shared" si="146"/>
        <v>1</v>
      </c>
      <c r="CQ106" s="79">
        <f t="shared" si="147"/>
        <v>1</v>
      </c>
      <c r="CR106" s="79">
        <f t="shared" si="148"/>
        <v>1</v>
      </c>
      <c r="CS106" s="79">
        <f t="shared" si="149"/>
        <v>1</v>
      </c>
      <c r="CT106" s="79">
        <f t="shared" si="150"/>
        <v>1</v>
      </c>
      <c r="CU106" s="79">
        <f t="shared" si="151"/>
        <v>1</v>
      </c>
      <c r="CV106" s="79">
        <f t="shared" si="152"/>
        <v>1</v>
      </c>
      <c r="CW106" s="79">
        <f t="shared" si="153"/>
        <v>1</v>
      </c>
      <c r="CX106" s="79">
        <f t="shared" si="154"/>
        <v>1</v>
      </c>
      <c r="CY106" s="79">
        <f t="shared" si="155"/>
        <v>1</v>
      </c>
      <c r="CZ106" s="79">
        <f t="shared" si="156"/>
        <v>1</v>
      </c>
      <c r="DB106" s="83">
        <f t="shared" si="157"/>
        <v>0</v>
      </c>
      <c r="DC106" s="83">
        <f t="shared" si="158"/>
        <v>0</v>
      </c>
      <c r="DD106" s="83">
        <f t="shared" si="159"/>
        <v>0</v>
      </c>
      <c r="DE106" s="83">
        <f t="shared" si="160"/>
        <v>0</v>
      </c>
      <c r="DF106" s="83">
        <f t="shared" si="161"/>
        <v>0</v>
      </c>
      <c r="DG106" s="83">
        <f t="shared" si="162"/>
        <v>0</v>
      </c>
      <c r="DH106" s="83">
        <f t="shared" si="163"/>
        <v>1</v>
      </c>
      <c r="DI106" s="83">
        <f t="shared" si="164"/>
        <v>1</v>
      </c>
      <c r="DJ106" s="83">
        <f t="shared" si="165"/>
        <v>1</v>
      </c>
      <c r="DK106" s="83">
        <f t="shared" si="166"/>
        <v>1</v>
      </c>
      <c r="DL106" s="83">
        <f t="shared" si="167"/>
        <v>1</v>
      </c>
      <c r="DM106" s="83">
        <f t="shared" si="168"/>
        <v>1</v>
      </c>
      <c r="DO106" s="83">
        <f t="shared" si="181"/>
        <v>0</v>
      </c>
      <c r="DP106" s="83">
        <f t="shared" si="184"/>
        <v>0</v>
      </c>
      <c r="DQ106" s="83">
        <f t="shared" si="184"/>
        <v>0</v>
      </c>
      <c r="DR106" s="83">
        <f t="shared" si="184"/>
        <v>0</v>
      </c>
      <c r="DS106" s="83">
        <f t="shared" si="184"/>
        <v>0</v>
      </c>
      <c r="DT106" s="83">
        <f t="shared" si="184"/>
        <v>0</v>
      </c>
      <c r="DU106" s="83">
        <f t="shared" si="184"/>
        <v>1</v>
      </c>
      <c r="DV106" s="83">
        <f t="shared" si="184"/>
        <v>1</v>
      </c>
      <c r="DW106" s="83">
        <f t="shared" si="184"/>
        <v>1</v>
      </c>
      <c r="DX106" s="83">
        <f t="shared" si="184"/>
        <v>1</v>
      </c>
      <c r="DY106" s="83">
        <f t="shared" si="184"/>
        <v>1</v>
      </c>
      <c r="DZ106" s="83">
        <f t="shared" si="184"/>
        <v>1</v>
      </c>
      <c r="EB106" s="115"/>
      <c r="EC106" s="36">
        <f t="shared" si="169"/>
        <v>0</v>
      </c>
      <c r="ED106" s="36">
        <f t="shared" si="185"/>
        <v>0</v>
      </c>
      <c r="EE106" s="36">
        <f t="shared" si="186"/>
        <v>0</v>
      </c>
      <c r="EF106" s="36">
        <f t="shared" si="187"/>
        <v>0</v>
      </c>
      <c r="EG106" s="36">
        <f t="shared" si="188"/>
        <v>0</v>
      </c>
      <c r="EH106" s="36">
        <f t="shared" si="189"/>
        <v>1</v>
      </c>
      <c r="EI106" s="36">
        <f t="shared" si="190"/>
        <v>0</v>
      </c>
      <c r="EJ106" s="36">
        <f t="shared" si="191"/>
        <v>0</v>
      </c>
      <c r="EK106" s="36">
        <f t="shared" si="192"/>
        <v>0</v>
      </c>
      <c r="EL106" s="36">
        <f t="shared" si="193"/>
        <v>0</v>
      </c>
      <c r="EM106" s="36">
        <f t="shared" si="194"/>
        <v>0</v>
      </c>
      <c r="EO106" s="115"/>
      <c r="EP106" s="36">
        <f t="shared" si="170"/>
        <v>0</v>
      </c>
      <c r="EQ106" s="36">
        <f t="shared" si="171"/>
        <v>0</v>
      </c>
      <c r="ER106" s="36">
        <f t="shared" si="172"/>
        <v>0</v>
      </c>
      <c r="ES106" s="36">
        <f t="shared" si="173"/>
        <v>0</v>
      </c>
      <c r="ET106" s="36">
        <f t="shared" si="174"/>
        <v>0</v>
      </c>
      <c r="EU106" s="36">
        <f t="shared" si="175"/>
        <v>0</v>
      </c>
      <c r="EV106" s="36">
        <f t="shared" si="176"/>
        <v>0</v>
      </c>
      <c r="EW106" s="36">
        <f t="shared" si="177"/>
        <v>0</v>
      </c>
      <c r="EX106" s="36">
        <f t="shared" si="178"/>
        <v>0</v>
      </c>
      <c r="EY106" s="36">
        <f t="shared" si="179"/>
        <v>0</v>
      </c>
      <c r="EZ106" s="36">
        <f t="shared" si="180"/>
        <v>0</v>
      </c>
    </row>
    <row r="107" spans="1:156" s="36" customFormat="1" ht="16" x14ac:dyDescent="0.2">
      <c r="A107" s="50"/>
      <c r="B107" s="56" t="s">
        <v>17</v>
      </c>
      <c r="C107" s="49" t="s">
        <v>16</v>
      </c>
      <c r="D107" s="57">
        <v>46265</v>
      </c>
      <c r="E107" s="57">
        <v>51500</v>
      </c>
      <c r="F107" s="58">
        <v>125000</v>
      </c>
      <c r="G107" s="56" t="s">
        <v>108</v>
      </c>
      <c r="H107" s="59">
        <v>15412</v>
      </c>
      <c r="I107" s="59" t="s">
        <v>15</v>
      </c>
      <c r="J107" s="60">
        <v>0.2</v>
      </c>
      <c r="K107" s="60">
        <v>0.1</v>
      </c>
      <c r="L107" s="61"/>
      <c r="M107" s="62">
        <f t="shared" si="115"/>
        <v>1</v>
      </c>
      <c r="N107" s="63">
        <f t="shared" si="116"/>
        <v>10416.666666666666</v>
      </c>
      <c r="O107" s="63">
        <f t="shared" si="117"/>
        <v>1041.6666666666667</v>
      </c>
      <c r="P107" s="63">
        <f t="shared" si="118"/>
        <v>2083.3333333333335</v>
      </c>
      <c r="Q107" s="63">
        <f t="shared" si="120"/>
        <v>13541.67</v>
      </c>
      <c r="R107" s="111"/>
      <c r="S107" s="64">
        <f>ROUND(IF(AND($D107&lt;S$10,$E107&gt;S$12),$Q107,IF(AND($D107&gt;=S$10,$D107&lt;=S$12),$Q107*(S$13+1-DAY($D107))/S$13,IF(AND($E107&gt;=S$10,$E107&lt;=S$12),$Q107*DAY($E107)/S$13,0))),2)</f>
        <v>0</v>
      </c>
      <c r="T107" s="64">
        <f>ROUND(IF(AND($D107&lt;T$10,$E107&gt;T$12),$Q107,IF(AND($D107&gt;=T$10,$D107&lt;=T$12),$Q107*(T$13+1-DAY($D107))/T$13,IF(AND($E107&gt;=T$10,$E107&lt;=T$12),$Q107*DAY($E107)/T$13,0))),2)</f>
        <v>0</v>
      </c>
      <c r="U107" s="64">
        <f>ROUND(IF(AND($D107&lt;U$10,$E107&gt;U$12),$Q107,IF(AND($D107&gt;=U$10,$D107&lt;=U$12),$Q107*(U$13+1-DAY($D107))/U$13,IF(AND($E107&gt;=U$10,$E107&lt;=U$12),$Q107*DAY($E107)/U$13,0))),2)</f>
        <v>0</v>
      </c>
      <c r="V107" s="64">
        <f>ROUND(IF(AND($D107&lt;V$10,$E107&gt;V$12),$Q107,IF(AND($D107&gt;=V$10,$D107&lt;=V$12),$Q107*(V$13+1-DAY($D107))/V$13,IF(AND($E107&gt;=V$10,$E107&lt;=V$12),$Q107*DAY($E107)/V$13,0))),2)</f>
        <v>0</v>
      </c>
      <c r="W107" s="64">
        <f>ROUND(IF(AND($D107&lt;W$10,$E107&gt;W$12),$Q107,IF(AND($D107&gt;=W$10,$D107&lt;=W$12),$Q107*(W$13+1-DAY($D107))/W$13,IF(AND($E107&gt;=W$10,$E107&lt;=W$12),$Q107*DAY($E107)/W$13,0))),2)</f>
        <v>0</v>
      </c>
      <c r="X107" s="64">
        <f>ROUND(IF(AND($D107&lt;X$10,$E107&gt;X$12),$Q107,IF(AND($D107&gt;=X$10,$D107&lt;=X$12),$Q107*(X$13+1-DAY($D107))/X$13,IF(AND($E107&gt;=X$10,$E107&lt;=X$12),$Q107*DAY($E107)/X$13,0))),2)</f>
        <v>0</v>
      </c>
      <c r="Y107" s="64">
        <f>ROUND(IF(AND($D107&lt;Y$10,$E107&gt;Y$12),$Q107,IF(AND($D107&gt;=Y$10,$D107&lt;=Y$12),$Q107*(Y$13+1-DAY($D107))/Y$13,IF(AND($E107&gt;=Y$10,$E107&lt;=Y$12),$Q107*DAY($E107)/Y$13,0))),2)</f>
        <v>0</v>
      </c>
      <c r="Z107" s="64">
        <f>ROUND(IF(AND($D107&lt;Z$10,$E107&gt;Z$12),$Q107,IF(AND($D107&gt;=Z$10,$D107&lt;=Z$12),$Q107*(Z$13+1-DAY($D107))/Z$13,IF(AND($E107&gt;=Z$10,$E107&lt;=Z$12),$Q107*DAY($E107)/Z$13,0))),2)</f>
        <v>0</v>
      </c>
      <c r="AA107" s="64">
        <f>ROUND(IF(AND($D107&lt;AA$10,$E107&gt;AA$12),$Q107,IF(AND($D107&gt;=AA$10,$D107&lt;=AA$12),$Q107*(AA$13+1-DAY($D107))/AA$13,IF(AND($E107&gt;=AA$10,$E107&lt;=AA$12),$Q107*DAY($E107)/AA$13,0))),2)</f>
        <v>0</v>
      </c>
      <c r="AB107" s="64">
        <f>ROUND(IF(AND($D107&lt;AB$10,$E107&gt;AB$12),$Q107,IF(AND($D107&gt;=AB$10,$D107&lt;=AB$12),$Q107*(AB$13+1-DAY($D107))/AB$13,IF(AND($E107&gt;=AB$10,$E107&lt;=AB$12),$Q107*DAY($E107)/AB$13,0))),2)</f>
        <v>0</v>
      </c>
      <c r="AC107" s="64">
        <f>ROUND(IF(AND($D107&lt;AC$10,$E107&gt;AC$12),$Q107,IF(AND($D107&gt;=AC$10,$D107&lt;=AC$12),$Q107*(AC$13+1-DAY($D107))/AC$13,IF(AND($E107&gt;=AC$10,$E107&lt;=AC$12),$Q107*DAY($E107)/AC$13,0))),2)</f>
        <v>0</v>
      </c>
      <c r="AD107" s="64">
        <f>ROUND(IF(AND($D107&lt;AD$10,$E107&gt;AD$12),$Q107,IF(AND($D107&gt;=AD$10,$D107&lt;=AD$12),$Q107*(AD$13+1-DAY($D107))/AD$13,IF(AND($E107&gt;=AD$10,$E107&lt;=AD$12),$Q107*DAY($E107)/AD$13,0))),2)</f>
        <v>0</v>
      </c>
      <c r="AE107" s="64">
        <f>ROUND(IF(AND($D107&lt;AE$10,$E107&gt;AE$12),$Q107,IF(AND($D107&gt;=AE$10,$D107&lt;=AE$12),$Q107*(AE$13+1-DAY($D107))/AE$13,IF(AND($E107&gt;=AE$10,$E107&lt;=AE$12),$Q107*DAY($E107)/AE$13,0))),2)</f>
        <v>0</v>
      </c>
      <c r="AF107" s="64">
        <f>ROUND(IF(AND($D107&lt;AF$10,$E107&gt;AF$12),$Q107,IF(AND($D107&gt;=AF$10,$D107&lt;=AF$12),$Q107*(AF$13+1-DAY($D107))/AF$13,IF(AND($E107&gt;=AF$10,$E107&lt;=AF$12),$Q107*DAY($E107)/AF$13,0))),2)</f>
        <v>0</v>
      </c>
      <c r="AG107" s="64">
        <f>ROUND(IF(AND($D107&lt;AG$10,$E107&gt;AG$12),$Q107,IF(AND($D107&gt;=AG$10,$D107&lt;=AG$12),$Q107*(AG$13+1-DAY($D107))/AG$13,IF(AND($E107&gt;=AG$10,$E107&lt;=AG$12),$Q107*DAY($E107)/AG$13,0))),2)</f>
        <v>0</v>
      </c>
      <c r="AH107" s="64">
        <f>ROUND(IF(AND($D107&lt;AH$10,$E107&gt;AH$12),$Q107,IF(AND($D107&gt;=AH$10,$D107&lt;=AH$12),$Q107*(AH$13+1-DAY($D107))/AH$13,IF(AND($E107&gt;=AH$10,$E107&lt;=AH$12),$Q107*DAY($E107)/AH$13,0))),2)</f>
        <v>0</v>
      </c>
      <c r="AI107" s="64">
        <f>ROUND(IF(AND($D107&lt;AI$10,$E107&gt;AI$12),$Q107,IF(AND($D107&gt;=AI$10,$D107&lt;=AI$12),$Q107*(AI$13+1-DAY($D107))/AI$13,IF(AND($E107&gt;=AI$10,$E107&lt;=AI$12),$Q107*DAY($E107)/AI$13,0))),2)</f>
        <v>0</v>
      </c>
      <c r="AJ107" s="64">
        <f>ROUND(IF(AND($D107&lt;AJ$10,$E107&gt;AJ$12),$Q107,IF(AND($D107&gt;=AJ$10,$D107&lt;=AJ$12),$Q107*(AJ$13+1-DAY($D107))/AJ$13,IF(AND($E107&gt;=AJ$10,$E107&lt;=AJ$12),$Q107*DAY($E107)/AJ$13,0))),2)</f>
        <v>0</v>
      </c>
      <c r="AK107" s="64">
        <f>ROUND(IF(AND($D107&lt;AK$10,$E107&gt;AK$12),$Q107,IF(AND($D107&gt;=AK$10,$D107&lt;=AK$12),$Q107*(AK$13+1-DAY($D107))/AK$13,IF(AND($E107&gt;=AK$10,$E107&lt;=AK$12),$Q107*DAY($E107)/AK$13,0))),2)</f>
        <v>0</v>
      </c>
      <c r="AL107" s="64">
        <f>ROUND(IF(AND($D107&lt;AL$10,$E107&gt;AL$12),$Q107,IF(AND($D107&gt;=AL$10,$D107&lt;=AL$12),$Q107*(AL$13+1-DAY($D107))/AL$13,IF(AND($E107&gt;=AL$10,$E107&lt;=AL$12),$Q107*DAY($E107)/AL$13,0))),2)</f>
        <v>436.83</v>
      </c>
      <c r="AM107" s="64">
        <f>ROUND(IF(AND($D107&lt;AM$10,$E107&gt;AM$12),$Q107,IF(AND($D107&gt;=AM$10,$D107&lt;=AM$12),$Q107*(AM$13+1-DAY($D107))/AM$13,IF(AND($E107&gt;=AM$10,$E107&lt;=AM$12),$Q107*DAY($E107)/AM$13,0))),2)</f>
        <v>13541.67</v>
      </c>
      <c r="AN107" s="64">
        <f>ROUND(IF(AND($D107&lt;AN$10,$E107&gt;AN$12),$Q107,IF(AND($D107&gt;=AN$10,$D107&lt;=AN$12),$Q107*(AN$13+1-DAY($D107))/AN$13,IF(AND($E107&gt;=AN$10,$E107&lt;=AN$12),$Q107*DAY($E107)/AN$13,0))),2)</f>
        <v>13541.67</v>
      </c>
      <c r="AO107" s="64">
        <f>ROUND(IF(AND($D107&lt;AO$10,$E107&gt;AO$12),$Q107,IF(AND($D107&gt;=AO$10,$D107&lt;=AO$12),$Q107*(AO$13+1-DAY($D107))/AO$13,IF(AND($E107&gt;=AO$10,$E107&lt;=AO$12),$Q107*DAY($E107)/AO$13,0))),2)</f>
        <v>13541.67</v>
      </c>
      <c r="AP107" s="64">
        <f>ROUND(IF(AND($D107&lt;AP$10,$E107&gt;AP$12),$Q107,IF(AND($D107&gt;=AP$10,$D107&lt;=AP$12),$Q107*(AP$13+1-DAY($D107))/AP$13,IF(AND($E107&gt;=AP$10,$E107&lt;=AP$12),$Q107*DAY($E107)/AP$13,0))),2)</f>
        <v>13541.67</v>
      </c>
      <c r="AQ107" s="64">
        <f>ROUND(IF(AND($D107&lt;AQ$10,$E107&gt;AQ$12),$Q107,IF(AND($D107&gt;=AQ$10,$D107&lt;=AQ$12),$Q107*(AQ$13+1-DAY($D107))/AQ$13,IF(AND($E107&gt;=AQ$10,$E107&lt;=AQ$12),$Q107*DAY($E107)/AQ$13,0))),2)</f>
        <v>13541.67</v>
      </c>
      <c r="AR107" s="64">
        <f>ROUND(IF(AND($D107&lt;AR$10,$E107&gt;AR$12),$Q107,IF(AND($D107&gt;=AR$10,$D107&lt;=AR$12),$Q107*(AR$13+1-DAY($D107))/AR$13,IF(AND($E107&gt;=AR$10,$E107&lt;=AR$12),$Q107*DAY($E107)/AR$13,0))),2)</f>
        <v>13541.67</v>
      </c>
      <c r="AS107" s="64">
        <f>ROUND(IF(AND($D107&lt;AS$10,$E107&gt;AS$12),$Q107,IF(AND($D107&gt;=AS$10,$D107&lt;=AS$12),$Q107*(AS$13+1-DAY($D107))/AS$13,IF(AND($E107&gt;=AS$10,$E107&lt;=AS$12),$Q107*DAY($E107)/AS$13,0))),2)</f>
        <v>13541.67</v>
      </c>
      <c r="AT107" s="64">
        <f>ROUND(IF(AND($D107&lt;AT$10,$E107&gt;AT$12),$Q107,IF(AND($D107&gt;=AT$10,$D107&lt;=AT$12),$Q107*(AT$13+1-DAY($D107))/AT$13,IF(AND($E107&gt;=AT$10,$E107&lt;=AT$12),$Q107*DAY($E107)/AT$13,0))),2)</f>
        <v>13541.67</v>
      </c>
      <c r="AU107" s="64">
        <f>ROUND(IF(AND($D107&lt;AU$10,$E107&gt;AU$12),$Q107,IF(AND($D107&gt;=AU$10,$D107&lt;=AU$12),$Q107*(AU$13+1-DAY($D107))/AU$13,IF(AND($E107&gt;=AU$10,$E107&lt;=AU$12),$Q107*DAY($E107)/AU$13,0))),2)</f>
        <v>13541.67</v>
      </c>
      <c r="AV107" s="64">
        <f>ROUND(IF(AND($D107&lt;AV$10,$E107&gt;AV$12),$Q107,IF(AND($D107&gt;=AV$10,$D107&lt;=AV$12),$Q107*(AV$13+1-DAY($D107))/AV$13,IF(AND($E107&gt;=AV$10,$E107&lt;=AV$12),$Q107*DAY($E107)/AV$13,0))),2)</f>
        <v>13541.67</v>
      </c>
      <c r="AW107" s="64">
        <f>ROUND(IF(AND($D107&lt;AW$10,$E107&gt;AW$12),$Q107,IF(AND($D107&gt;=AW$10,$D107&lt;=AW$12),$Q107*(AW$13+1-DAY($D107))/AW$13,IF(AND($E107&gt;=AW$10,$E107&lt;=AW$12),$Q107*DAY($E107)/AW$13,0))),2)</f>
        <v>13541.67</v>
      </c>
      <c r="AX107" s="64">
        <f>ROUND(IF(AND($D107&lt;AX$10,$E107&gt;AX$12),$Q107,IF(AND($D107&gt;=AX$10,$D107&lt;=AX$12),$Q107*(AX$13+1-DAY($D107))/AX$13,IF(AND($E107&gt;=AX$10,$E107&lt;=AX$12),$Q107*DAY($E107)/AX$13,0))),2)</f>
        <v>13541.67</v>
      </c>
      <c r="AY107" s="64">
        <f>ROUND(IF(AND($D107&lt;AY$10,$E107&gt;AY$12),$Q107,IF(AND($D107&gt;=AY$10,$D107&lt;=AY$12),$Q107*(AY$13+1-DAY($D107))/AY$13,IF(AND($E107&gt;=AY$10,$E107&lt;=AY$12),$Q107*DAY($E107)/AY$13,0))),2)</f>
        <v>13541.67</v>
      </c>
      <c r="AZ107" s="64">
        <f>ROUND(IF(AND($D107&lt;AZ$10,$E107&gt;AZ$12),$Q107,IF(AND($D107&gt;=AZ$10,$D107&lt;=AZ$12),$Q107*(AZ$13+1-DAY($D107))/AZ$13,IF(AND($E107&gt;=AZ$10,$E107&lt;=AZ$12),$Q107*DAY($E107)/AZ$13,0))),2)</f>
        <v>13541.67</v>
      </c>
      <c r="BA107" s="64">
        <f>ROUND(IF(AND($D107&lt;BA$10,$E107&gt;BA$12),$Q107,IF(AND($D107&gt;=BA$10,$D107&lt;=BA$12),$Q107*(BA$13+1-DAY($D107))/BA$13,IF(AND($E107&gt;=BA$10,$E107&lt;=BA$12),$Q107*DAY($E107)/BA$13,0))),2)</f>
        <v>13541.67</v>
      </c>
      <c r="BB107" s="64">
        <f>ROUND(IF(AND($D107&lt;BB$10,$E107&gt;BB$12),$Q107,IF(AND($D107&gt;=BB$10,$D107&lt;=BB$12),$Q107*(BB$13+1-DAY($D107))/BB$13,IF(AND($E107&gt;=BB$10,$E107&lt;=BB$12),$Q107*DAY($E107)/BB$13,0))),2)</f>
        <v>13541.67</v>
      </c>
      <c r="BC107" s="108"/>
      <c r="BD107" s="64">
        <f t="shared" ref="BD107:BO116" si="195">SUMIFS($S107:$BB107,$S$14:$BB$14,BD$14,$S$15:$BB$15,BD$15)</f>
        <v>0</v>
      </c>
      <c r="BE107" s="64">
        <f t="shared" si="195"/>
        <v>0</v>
      </c>
      <c r="BF107" s="64">
        <f t="shared" si="195"/>
        <v>0</v>
      </c>
      <c r="BG107" s="64">
        <f t="shared" si="195"/>
        <v>0</v>
      </c>
      <c r="BH107" s="64">
        <f t="shared" si="195"/>
        <v>0</v>
      </c>
      <c r="BI107" s="64">
        <f t="shared" si="195"/>
        <v>0</v>
      </c>
      <c r="BJ107" s="64">
        <f t="shared" si="195"/>
        <v>13978.5</v>
      </c>
      <c r="BK107" s="64">
        <f t="shared" si="195"/>
        <v>40625.01</v>
      </c>
      <c r="BL107" s="64">
        <f t="shared" si="195"/>
        <v>40625.01</v>
      </c>
      <c r="BM107" s="64">
        <f t="shared" si="195"/>
        <v>40625.01</v>
      </c>
      <c r="BN107" s="64">
        <f t="shared" si="195"/>
        <v>40625.01</v>
      </c>
      <c r="BO107" s="64">
        <f t="shared" si="195"/>
        <v>40625.01</v>
      </c>
      <c r="BP107" s="65"/>
      <c r="BQ107" s="79">
        <f t="shared" si="121"/>
        <v>0</v>
      </c>
      <c r="BR107" s="79">
        <f t="shared" si="122"/>
        <v>0</v>
      </c>
      <c r="BS107" s="79">
        <f t="shared" si="123"/>
        <v>0</v>
      </c>
      <c r="BT107" s="79">
        <f t="shared" si="124"/>
        <v>0</v>
      </c>
      <c r="BU107" s="79">
        <f t="shared" si="125"/>
        <v>0</v>
      </c>
      <c r="BV107" s="79">
        <f t="shared" si="126"/>
        <v>0</v>
      </c>
      <c r="BW107" s="79">
        <f t="shared" si="127"/>
        <v>0</v>
      </c>
      <c r="BX107" s="79">
        <f t="shared" si="128"/>
        <v>0</v>
      </c>
      <c r="BY107" s="79">
        <f t="shared" si="129"/>
        <v>0</v>
      </c>
      <c r="BZ107" s="79">
        <f t="shared" si="130"/>
        <v>0</v>
      </c>
      <c r="CA107" s="79">
        <f t="shared" si="131"/>
        <v>0</v>
      </c>
      <c r="CB107" s="79">
        <f t="shared" si="132"/>
        <v>0</v>
      </c>
      <c r="CC107" s="79">
        <f t="shared" si="133"/>
        <v>0</v>
      </c>
      <c r="CD107" s="79">
        <f t="shared" si="134"/>
        <v>0</v>
      </c>
      <c r="CE107" s="79">
        <f t="shared" si="135"/>
        <v>0</v>
      </c>
      <c r="CF107" s="79">
        <f t="shared" si="136"/>
        <v>0</v>
      </c>
      <c r="CG107" s="79">
        <f t="shared" si="137"/>
        <v>0</v>
      </c>
      <c r="CH107" s="79">
        <f t="shared" si="138"/>
        <v>0</v>
      </c>
      <c r="CI107" s="79">
        <f t="shared" si="139"/>
        <v>0</v>
      </c>
      <c r="CJ107" s="79">
        <f t="shared" si="140"/>
        <v>3.2258207444133553E-2</v>
      </c>
      <c r="CK107" s="79">
        <f t="shared" si="141"/>
        <v>1</v>
      </c>
      <c r="CL107" s="79">
        <f t="shared" si="142"/>
        <v>1</v>
      </c>
      <c r="CM107" s="79">
        <f t="shared" si="143"/>
        <v>1</v>
      </c>
      <c r="CN107" s="79">
        <f t="shared" si="144"/>
        <v>1</v>
      </c>
      <c r="CO107" s="79">
        <f t="shared" si="145"/>
        <v>1</v>
      </c>
      <c r="CP107" s="79">
        <f t="shared" si="146"/>
        <v>1</v>
      </c>
      <c r="CQ107" s="79">
        <f t="shared" si="147"/>
        <v>1</v>
      </c>
      <c r="CR107" s="79">
        <f t="shared" si="148"/>
        <v>1</v>
      </c>
      <c r="CS107" s="79">
        <f t="shared" si="149"/>
        <v>1</v>
      </c>
      <c r="CT107" s="79">
        <f t="shared" si="150"/>
        <v>1</v>
      </c>
      <c r="CU107" s="79">
        <f t="shared" si="151"/>
        <v>1</v>
      </c>
      <c r="CV107" s="79">
        <f t="shared" si="152"/>
        <v>1</v>
      </c>
      <c r="CW107" s="79">
        <f t="shared" si="153"/>
        <v>1</v>
      </c>
      <c r="CX107" s="79">
        <f t="shared" si="154"/>
        <v>1</v>
      </c>
      <c r="CY107" s="79">
        <f t="shared" si="155"/>
        <v>1</v>
      </c>
      <c r="CZ107" s="79">
        <f t="shared" si="156"/>
        <v>1</v>
      </c>
      <c r="DB107" s="83">
        <f t="shared" si="157"/>
        <v>0</v>
      </c>
      <c r="DC107" s="83">
        <f t="shared" si="158"/>
        <v>0</v>
      </c>
      <c r="DD107" s="83">
        <f t="shared" si="159"/>
        <v>0</v>
      </c>
      <c r="DE107" s="83">
        <f t="shared" si="160"/>
        <v>0</v>
      </c>
      <c r="DF107" s="83">
        <f t="shared" si="161"/>
        <v>0</v>
      </c>
      <c r="DG107" s="83">
        <f t="shared" si="162"/>
        <v>0</v>
      </c>
      <c r="DH107" s="83">
        <f t="shared" si="163"/>
        <v>1</v>
      </c>
      <c r="DI107" s="83">
        <f t="shared" si="164"/>
        <v>1</v>
      </c>
      <c r="DJ107" s="83">
        <f t="shared" si="165"/>
        <v>1</v>
      </c>
      <c r="DK107" s="83">
        <f t="shared" si="166"/>
        <v>1</v>
      </c>
      <c r="DL107" s="83">
        <f t="shared" si="167"/>
        <v>1</v>
      </c>
      <c r="DM107" s="83">
        <f t="shared" si="168"/>
        <v>1</v>
      </c>
      <c r="DO107" s="83">
        <f t="shared" si="181"/>
        <v>0</v>
      </c>
      <c r="DP107" s="83">
        <f t="shared" si="184"/>
        <v>0</v>
      </c>
      <c r="DQ107" s="83">
        <f t="shared" si="184"/>
        <v>0</v>
      </c>
      <c r="DR107" s="83">
        <f t="shared" si="184"/>
        <v>0</v>
      </c>
      <c r="DS107" s="83">
        <f t="shared" si="184"/>
        <v>0</v>
      </c>
      <c r="DT107" s="83">
        <f t="shared" si="184"/>
        <v>0</v>
      </c>
      <c r="DU107" s="83">
        <f t="shared" si="184"/>
        <v>1</v>
      </c>
      <c r="DV107" s="83">
        <f t="shared" si="184"/>
        <v>1</v>
      </c>
      <c r="DW107" s="83">
        <f t="shared" si="184"/>
        <v>1</v>
      </c>
      <c r="DX107" s="83">
        <f t="shared" si="184"/>
        <v>1</v>
      </c>
      <c r="DY107" s="83">
        <f t="shared" si="184"/>
        <v>1</v>
      </c>
      <c r="DZ107" s="83">
        <f t="shared" si="184"/>
        <v>1</v>
      </c>
      <c r="EB107" s="115"/>
      <c r="EC107" s="36">
        <f t="shared" si="169"/>
        <v>0</v>
      </c>
      <c r="ED107" s="36">
        <f t="shared" si="185"/>
        <v>0</v>
      </c>
      <c r="EE107" s="36">
        <f t="shared" si="186"/>
        <v>0</v>
      </c>
      <c r="EF107" s="36">
        <f t="shared" si="187"/>
        <v>0</v>
      </c>
      <c r="EG107" s="36">
        <f t="shared" si="188"/>
        <v>0</v>
      </c>
      <c r="EH107" s="36">
        <f t="shared" si="189"/>
        <v>1</v>
      </c>
      <c r="EI107" s="36">
        <f t="shared" si="190"/>
        <v>0</v>
      </c>
      <c r="EJ107" s="36">
        <f t="shared" si="191"/>
        <v>0</v>
      </c>
      <c r="EK107" s="36">
        <f t="shared" si="192"/>
        <v>0</v>
      </c>
      <c r="EL107" s="36">
        <f t="shared" si="193"/>
        <v>0</v>
      </c>
      <c r="EM107" s="36">
        <f t="shared" si="194"/>
        <v>0</v>
      </c>
      <c r="EO107" s="115"/>
      <c r="EP107" s="36">
        <f t="shared" si="170"/>
        <v>0</v>
      </c>
      <c r="EQ107" s="36">
        <f t="shared" si="171"/>
        <v>0</v>
      </c>
      <c r="ER107" s="36">
        <f t="shared" si="172"/>
        <v>0</v>
      </c>
      <c r="ES107" s="36">
        <f t="shared" si="173"/>
        <v>0</v>
      </c>
      <c r="ET107" s="36">
        <f t="shared" si="174"/>
        <v>0</v>
      </c>
      <c r="EU107" s="36">
        <f t="shared" si="175"/>
        <v>0</v>
      </c>
      <c r="EV107" s="36">
        <f t="shared" si="176"/>
        <v>0</v>
      </c>
      <c r="EW107" s="36">
        <f t="shared" si="177"/>
        <v>0</v>
      </c>
      <c r="EX107" s="36">
        <f t="shared" si="178"/>
        <v>0</v>
      </c>
      <c r="EY107" s="36">
        <f t="shared" si="179"/>
        <v>0</v>
      </c>
      <c r="EZ107" s="36">
        <f t="shared" si="180"/>
        <v>0</v>
      </c>
    </row>
    <row r="108" spans="1:156" s="36" customFormat="1" ht="16" x14ac:dyDescent="0.2">
      <c r="A108" s="50"/>
      <c r="B108" s="56" t="s">
        <v>17</v>
      </c>
      <c r="C108" s="49" t="s">
        <v>68</v>
      </c>
      <c r="D108" s="57">
        <v>46265</v>
      </c>
      <c r="E108" s="57">
        <v>51500</v>
      </c>
      <c r="F108" s="58">
        <v>130000</v>
      </c>
      <c r="G108" s="56" t="s">
        <v>81</v>
      </c>
      <c r="H108" s="59">
        <v>88303</v>
      </c>
      <c r="I108" s="59" t="s">
        <v>15</v>
      </c>
      <c r="J108" s="60">
        <v>0.2</v>
      </c>
      <c r="K108" s="60">
        <v>0.1</v>
      </c>
      <c r="L108" s="61"/>
      <c r="M108" s="62">
        <f t="shared" si="115"/>
        <v>1</v>
      </c>
      <c r="N108" s="63">
        <f t="shared" si="116"/>
        <v>10833.333333333334</v>
      </c>
      <c r="O108" s="63">
        <f t="shared" si="117"/>
        <v>1083.3333333333335</v>
      </c>
      <c r="P108" s="63">
        <f t="shared" si="118"/>
        <v>2166.666666666667</v>
      </c>
      <c r="Q108" s="63">
        <f t="shared" si="120"/>
        <v>14083.33</v>
      </c>
      <c r="R108" s="111"/>
      <c r="S108" s="64">
        <f>ROUND(IF(AND($D108&lt;S$10,$E108&gt;S$12),$Q108,IF(AND($D108&gt;=S$10,$D108&lt;=S$12),$Q108*(S$13+1-DAY($D108))/S$13,IF(AND($E108&gt;=S$10,$E108&lt;=S$12),$Q108*DAY($E108)/S$13,0))),2)</f>
        <v>0</v>
      </c>
      <c r="T108" s="64">
        <f>ROUND(IF(AND($D108&lt;T$10,$E108&gt;T$12),$Q108,IF(AND($D108&gt;=T$10,$D108&lt;=T$12),$Q108*(T$13+1-DAY($D108))/T$13,IF(AND($E108&gt;=T$10,$E108&lt;=T$12),$Q108*DAY($E108)/T$13,0))),2)</f>
        <v>0</v>
      </c>
      <c r="U108" s="64">
        <f>ROUND(IF(AND($D108&lt;U$10,$E108&gt;U$12),$Q108,IF(AND($D108&gt;=U$10,$D108&lt;=U$12),$Q108*(U$13+1-DAY($D108))/U$13,IF(AND($E108&gt;=U$10,$E108&lt;=U$12),$Q108*DAY($E108)/U$13,0))),2)</f>
        <v>0</v>
      </c>
      <c r="V108" s="64">
        <f>ROUND(IF(AND($D108&lt;V$10,$E108&gt;V$12),$Q108,IF(AND($D108&gt;=V$10,$D108&lt;=V$12),$Q108*(V$13+1-DAY($D108))/V$13,IF(AND($E108&gt;=V$10,$E108&lt;=V$12),$Q108*DAY($E108)/V$13,0))),2)</f>
        <v>0</v>
      </c>
      <c r="W108" s="64">
        <f>ROUND(IF(AND($D108&lt;W$10,$E108&gt;W$12),$Q108,IF(AND($D108&gt;=W$10,$D108&lt;=W$12),$Q108*(W$13+1-DAY($D108))/W$13,IF(AND($E108&gt;=W$10,$E108&lt;=W$12),$Q108*DAY($E108)/W$13,0))),2)</f>
        <v>0</v>
      </c>
      <c r="X108" s="64">
        <f>ROUND(IF(AND($D108&lt;X$10,$E108&gt;X$12),$Q108,IF(AND($D108&gt;=X$10,$D108&lt;=X$12),$Q108*(X$13+1-DAY($D108))/X$13,IF(AND($E108&gt;=X$10,$E108&lt;=X$12),$Q108*DAY($E108)/X$13,0))),2)</f>
        <v>0</v>
      </c>
      <c r="Y108" s="64">
        <f>ROUND(IF(AND($D108&lt;Y$10,$E108&gt;Y$12),$Q108,IF(AND($D108&gt;=Y$10,$D108&lt;=Y$12),$Q108*(Y$13+1-DAY($D108))/Y$13,IF(AND($E108&gt;=Y$10,$E108&lt;=Y$12),$Q108*DAY($E108)/Y$13,0))),2)</f>
        <v>0</v>
      </c>
      <c r="Z108" s="64">
        <f>ROUND(IF(AND($D108&lt;Z$10,$E108&gt;Z$12),$Q108,IF(AND($D108&gt;=Z$10,$D108&lt;=Z$12),$Q108*(Z$13+1-DAY($D108))/Z$13,IF(AND($E108&gt;=Z$10,$E108&lt;=Z$12),$Q108*DAY($E108)/Z$13,0))),2)</f>
        <v>0</v>
      </c>
      <c r="AA108" s="64">
        <f>ROUND(IF(AND($D108&lt;AA$10,$E108&gt;AA$12),$Q108,IF(AND($D108&gt;=AA$10,$D108&lt;=AA$12),$Q108*(AA$13+1-DAY($D108))/AA$13,IF(AND($E108&gt;=AA$10,$E108&lt;=AA$12),$Q108*DAY($E108)/AA$13,0))),2)</f>
        <v>0</v>
      </c>
      <c r="AB108" s="64">
        <f>ROUND(IF(AND($D108&lt;AB$10,$E108&gt;AB$12),$Q108,IF(AND($D108&gt;=AB$10,$D108&lt;=AB$12),$Q108*(AB$13+1-DAY($D108))/AB$13,IF(AND($E108&gt;=AB$10,$E108&lt;=AB$12),$Q108*DAY($E108)/AB$13,0))),2)</f>
        <v>0</v>
      </c>
      <c r="AC108" s="64">
        <f>ROUND(IF(AND($D108&lt;AC$10,$E108&gt;AC$12),$Q108,IF(AND($D108&gt;=AC$10,$D108&lt;=AC$12),$Q108*(AC$13+1-DAY($D108))/AC$13,IF(AND($E108&gt;=AC$10,$E108&lt;=AC$12),$Q108*DAY($E108)/AC$13,0))),2)</f>
        <v>0</v>
      </c>
      <c r="AD108" s="64">
        <f>ROUND(IF(AND($D108&lt;AD$10,$E108&gt;AD$12),$Q108,IF(AND($D108&gt;=AD$10,$D108&lt;=AD$12),$Q108*(AD$13+1-DAY($D108))/AD$13,IF(AND($E108&gt;=AD$10,$E108&lt;=AD$12),$Q108*DAY($E108)/AD$13,0))),2)</f>
        <v>0</v>
      </c>
      <c r="AE108" s="64">
        <f>ROUND(IF(AND($D108&lt;AE$10,$E108&gt;AE$12),$Q108,IF(AND($D108&gt;=AE$10,$D108&lt;=AE$12),$Q108*(AE$13+1-DAY($D108))/AE$13,IF(AND($E108&gt;=AE$10,$E108&lt;=AE$12),$Q108*DAY($E108)/AE$13,0))),2)</f>
        <v>0</v>
      </c>
      <c r="AF108" s="64">
        <f>ROUND(IF(AND($D108&lt;AF$10,$E108&gt;AF$12),$Q108,IF(AND($D108&gt;=AF$10,$D108&lt;=AF$12),$Q108*(AF$13+1-DAY($D108))/AF$13,IF(AND($E108&gt;=AF$10,$E108&lt;=AF$12),$Q108*DAY($E108)/AF$13,0))),2)</f>
        <v>0</v>
      </c>
      <c r="AG108" s="64">
        <f>ROUND(IF(AND($D108&lt;AG$10,$E108&gt;AG$12),$Q108,IF(AND($D108&gt;=AG$10,$D108&lt;=AG$12),$Q108*(AG$13+1-DAY($D108))/AG$13,IF(AND($E108&gt;=AG$10,$E108&lt;=AG$12),$Q108*DAY($E108)/AG$13,0))),2)</f>
        <v>0</v>
      </c>
      <c r="AH108" s="64">
        <f>ROUND(IF(AND($D108&lt;AH$10,$E108&gt;AH$12),$Q108,IF(AND($D108&gt;=AH$10,$D108&lt;=AH$12),$Q108*(AH$13+1-DAY($D108))/AH$13,IF(AND($E108&gt;=AH$10,$E108&lt;=AH$12),$Q108*DAY($E108)/AH$13,0))),2)</f>
        <v>0</v>
      </c>
      <c r="AI108" s="64">
        <f>ROUND(IF(AND($D108&lt;AI$10,$E108&gt;AI$12),$Q108,IF(AND($D108&gt;=AI$10,$D108&lt;=AI$12),$Q108*(AI$13+1-DAY($D108))/AI$13,IF(AND($E108&gt;=AI$10,$E108&lt;=AI$12),$Q108*DAY($E108)/AI$13,0))),2)</f>
        <v>0</v>
      </c>
      <c r="AJ108" s="64">
        <f>ROUND(IF(AND($D108&lt;AJ$10,$E108&gt;AJ$12),$Q108,IF(AND($D108&gt;=AJ$10,$D108&lt;=AJ$12),$Q108*(AJ$13+1-DAY($D108))/AJ$13,IF(AND($E108&gt;=AJ$10,$E108&lt;=AJ$12),$Q108*DAY($E108)/AJ$13,0))),2)</f>
        <v>0</v>
      </c>
      <c r="AK108" s="64">
        <f>ROUND(IF(AND($D108&lt;AK$10,$E108&gt;AK$12),$Q108,IF(AND($D108&gt;=AK$10,$D108&lt;=AK$12),$Q108*(AK$13+1-DAY($D108))/AK$13,IF(AND($E108&gt;=AK$10,$E108&lt;=AK$12),$Q108*DAY($E108)/AK$13,0))),2)</f>
        <v>0</v>
      </c>
      <c r="AL108" s="64">
        <f>ROUND(IF(AND($D108&lt;AL$10,$E108&gt;AL$12),$Q108,IF(AND($D108&gt;=AL$10,$D108&lt;=AL$12),$Q108*(AL$13+1-DAY($D108))/AL$13,IF(AND($E108&gt;=AL$10,$E108&lt;=AL$12),$Q108*DAY($E108)/AL$13,0))),2)</f>
        <v>454.3</v>
      </c>
      <c r="AM108" s="64">
        <f>ROUND(IF(AND($D108&lt;AM$10,$E108&gt;AM$12),$Q108,IF(AND($D108&gt;=AM$10,$D108&lt;=AM$12),$Q108*(AM$13+1-DAY($D108))/AM$13,IF(AND($E108&gt;=AM$10,$E108&lt;=AM$12),$Q108*DAY($E108)/AM$13,0))),2)</f>
        <v>14083.33</v>
      </c>
      <c r="AN108" s="64">
        <f>ROUND(IF(AND($D108&lt;AN$10,$E108&gt;AN$12),$Q108,IF(AND($D108&gt;=AN$10,$D108&lt;=AN$12),$Q108*(AN$13+1-DAY($D108))/AN$13,IF(AND($E108&gt;=AN$10,$E108&lt;=AN$12),$Q108*DAY($E108)/AN$13,0))),2)</f>
        <v>14083.33</v>
      </c>
      <c r="AO108" s="64">
        <f>ROUND(IF(AND($D108&lt;AO$10,$E108&gt;AO$12),$Q108,IF(AND($D108&gt;=AO$10,$D108&lt;=AO$12),$Q108*(AO$13+1-DAY($D108))/AO$13,IF(AND($E108&gt;=AO$10,$E108&lt;=AO$12),$Q108*DAY($E108)/AO$13,0))),2)</f>
        <v>14083.33</v>
      </c>
      <c r="AP108" s="64">
        <f>ROUND(IF(AND($D108&lt;AP$10,$E108&gt;AP$12),$Q108,IF(AND($D108&gt;=AP$10,$D108&lt;=AP$12),$Q108*(AP$13+1-DAY($D108))/AP$13,IF(AND($E108&gt;=AP$10,$E108&lt;=AP$12),$Q108*DAY($E108)/AP$13,0))),2)</f>
        <v>14083.33</v>
      </c>
      <c r="AQ108" s="64">
        <f>ROUND(IF(AND($D108&lt;AQ$10,$E108&gt;AQ$12),$Q108,IF(AND($D108&gt;=AQ$10,$D108&lt;=AQ$12),$Q108*(AQ$13+1-DAY($D108))/AQ$13,IF(AND($E108&gt;=AQ$10,$E108&lt;=AQ$12),$Q108*DAY($E108)/AQ$13,0))),2)</f>
        <v>14083.33</v>
      </c>
      <c r="AR108" s="64">
        <f>ROUND(IF(AND($D108&lt;AR$10,$E108&gt;AR$12),$Q108,IF(AND($D108&gt;=AR$10,$D108&lt;=AR$12),$Q108*(AR$13+1-DAY($D108))/AR$13,IF(AND($E108&gt;=AR$10,$E108&lt;=AR$12),$Q108*DAY($E108)/AR$13,0))),2)</f>
        <v>14083.33</v>
      </c>
      <c r="AS108" s="64">
        <f>ROUND(IF(AND($D108&lt;AS$10,$E108&gt;AS$12),$Q108,IF(AND($D108&gt;=AS$10,$D108&lt;=AS$12),$Q108*(AS$13+1-DAY($D108))/AS$13,IF(AND($E108&gt;=AS$10,$E108&lt;=AS$12),$Q108*DAY($E108)/AS$13,0))),2)</f>
        <v>14083.33</v>
      </c>
      <c r="AT108" s="64">
        <f>ROUND(IF(AND($D108&lt;AT$10,$E108&gt;AT$12),$Q108,IF(AND($D108&gt;=AT$10,$D108&lt;=AT$12),$Q108*(AT$13+1-DAY($D108))/AT$13,IF(AND($E108&gt;=AT$10,$E108&lt;=AT$12),$Q108*DAY($E108)/AT$13,0))),2)</f>
        <v>14083.33</v>
      </c>
      <c r="AU108" s="64">
        <f>ROUND(IF(AND($D108&lt;AU$10,$E108&gt;AU$12),$Q108,IF(AND($D108&gt;=AU$10,$D108&lt;=AU$12),$Q108*(AU$13+1-DAY($D108))/AU$13,IF(AND($E108&gt;=AU$10,$E108&lt;=AU$12),$Q108*DAY($E108)/AU$13,0))),2)</f>
        <v>14083.33</v>
      </c>
      <c r="AV108" s="64">
        <f>ROUND(IF(AND($D108&lt;AV$10,$E108&gt;AV$12),$Q108,IF(AND($D108&gt;=AV$10,$D108&lt;=AV$12),$Q108*(AV$13+1-DAY($D108))/AV$13,IF(AND($E108&gt;=AV$10,$E108&lt;=AV$12),$Q108*DAY($E108)/AV$13,0))),2)</f>
        <v>14083.33</v>
      </c>
      <c r="AW108" s="64">
        <f>ROUND(IF(AND($D108&lt;AW$10,$E108&gt;AW$12),$Q108,IF(AND($D108&gt;=AW$10,$D108&lt;=AW$12),$Q108*(AW$13+1-DAY($D108))/AW$13,IF(AND($E108&gt;=AW$10,$E108&lt;=AW$12),$Q108*DAY($E108)/AW$13,0))),2)</f>
        <v>14083.33</v>
      </c>
      <c r="AX108" s="64">
        <f>ROUND(IF(AND($D108&lt;AX$10,$E108&gt;AX$12),$Q108,IF(AND($D108&gt;=AX$10,$D108&lt;=AX$12),$Q108*(AX$13+1-DAY($D108))/AX$13,IF(AND($E108&gt;=AX$10,$E108&lt;=AX$12),$Q108*DAY($E108)/AX$13,0))),2)</f>
        <v>14083.33</v>
      </c>
      <c r="AY108" s="64">
        <f>ROUND(IF(AND($D108&lt;AY$10,$E108&gt;AY$12),$Q108,IF(AND($D108&gt;=AY$10,$D108&lt;=AY$12),$Q108*(AY$13+1-DAY($D108))/AY$13,IF(AND($E108&gt;=AY$10,$E108&lt;=AY$12),$Q108*DAY($E108)/AY$13,0))),2)</f>
        <v>14083.33</v>
      </c>
      <c r="AZ108" s="64">
        <f>ROUND(IF(AND($D108&lt;AZ$10,$E108&gt;AZ$12),$Q108,IF(AND($D108&gt;=AZ$10,$D108&lt;=AZ$12),$Q108*(AZ$13+1-DAY($D108))/AZ$13,IF(AND($E108&gt;=AZ$10,$E108&lt;=AZ$12),$Q108*DAY($E108)/AZ$13,0))),2)</f>
        <v>14083.33</v>
      </c>
      <c r="BA108" s="64">
        <f>ROUND(IF(AND($D108&lt;BA$10,$E108&gt;BA$12),$Q108,IF(AND($D108&gt;=BA$10,$D108&lt;=BA$12),$Q108*(BA$13+1-DAY($D108))/BA$13,IF(AND($E108&gt;=BA$10,$E108&lt;=BA$12),$Q108*DAY($E108)/BA$13,0))),2)</f>
        <v>14083.33</v>
      </c>
      <c r="BB108" s="64">
        <f>ROUND(IF(AND($D108&lt;BB$10,$E108&gt;BB$12),$Q108,IF(AND($D108&gt;=BB$10,$D108&lt;=BB$12),$Q108*(BB$13+1-DAY($D108))/BB$13,IF(AND($E108&gt;=BB$10,$E108&lt;=BB$12),$Q108*DAY($E108)/BB$13,0))),2)</f>
        <v>14083.33</v>
      </c>
      <c r="BC108" s="108"/>
      <c r="BD108" s="64">
        <f t="shared" si="195"/>
        <v>0</v>
      </c>
      <c r="BE108" s="64">
        <f t="shared" si="195"/>
        <v>0</v>
      </c>
      <c r="BF108" s="64">
        <f t="shared" si="195"/>
        <v>0</v>
      </c>
      <c r="BG108" s="64">
        <f t="shared" si="195"/>
        <v>0</v>
      </c>
      <c r="BH108" s="64">
        <f t="shared" si="195"/>
        <v>0</v>
      </c>
      <c r="BI108" s="64">
        <f t="shared" si="195"/>
        <v>0</v>
      </c>
      <c r="BJ108" s="64">
        <f t="shared" si="195"/>
        <v>14537.63</v>
      </c>
      <c r="BK108" s="64">
        <f t="shared" si="195"/>
        <v>42249.99</v>
      </c>
      <c r="BL108" s="64">
        <f t="shared" si="195"/>
        <v>42249.99</v>
      </c>
      <c r="BM108" s="64">
        <f t="shared" si="195"/>
        <v>42249.99</v>
      </c>
      <c r="BN108" s="64">
        <f t="shared" si="195"/>
        <v>42249.99</v>
      </c>
      <c r="BO108" s="64">
        <f t="shared" si="195"/>
        <v>42249.99</v>
      </c>
      <c r="BP108" s="65"/>
      <c r="BQ108" s="79">
        <f t="shared" si="121"/>
        <v>0</v>
      </c>
      <c r="BR108" s="79">
        <f t="shared" si="122"/>
        <v>0</v>
      </c>
      <c r="BS108" s="79">
        <f t="shared" si="123"/>
        <v>0</v>
      </c>
      <c r="BT108" s="79">
        <f t="shared" si="124"/>
        <v>0</v>
      </c>
      <c r="BU108" s="79">
        <f t="shared" si="125"/>
        <v>0</v>
      </c>
      <c r="BV108" s="79">
        <f t="shared" si="126"/>
        <v>0</v>
      </c>
      <c r="BW108" s="79">
        <f t="shared" si="127"/>
        <v>0</v>
      </c>
      <c r="BX108" s="79">
        <f t="shared" si="128"/>
        <v>0</v>
      </c>
      <c r="BY108" s="79">
        <f t="shared" si="129"/>
        <v>0</v>
      </c>
      <c r="BZ108" s="79">
        <f t="shared" si="130"/>
        <v>0</v>
      </c>
      <c r="CA108" s="79">
        <f t="shared" si="131"/>
        <v>0</v>
      </c>
      <c r="CB108" s="79">
        <f t="shared" si="132"/>
        <v>0</v>
      </c>
      <c r="CC108" s="79">
        <f t="shared" si="133"/>
        <v>0</v>
      </c>
      <c r="CD108" s="79">
        <f t="shared" si="134"/>
        <v>0</v>
      </c>
      <c r="CE108" s="79">
        <f t="shared" si="135"/>
        <v>0</v>
      </c>
      <c r="CF108" s="79">
        <f t="shared" si="136"/>
        <v>0</v>
      </c>
      <c r="CG108" s="79">
        <f t="shared" si="137"/>
        <v>0</v>
      </c>
      <c r="CH108" s="79">
        <f t="shared" si="138"/>
        <v>0</v>
      </c>
      <c r="CI108" s="79">
        <f t="shared" si="139"/>
        <v>0</v>
      </c>
      <c r="CJ108" s="79">
        <f t="shared" si="140"/>
        <v>3.2257995800709066E-2</v>
      </c>
      <c r="CK108" s="79">
        <f t="shared" si="141"/>
        <v>1</v>
      </c>
      <c r="CL108" s="79">
        <f t="shared" si="142"/>
        <v>1</v>
      </c>
      <c r="CM108" s="79">
        <f t="shared" si="143"/>
        <v>1</v>
      </c>
      <c r="CN108" s="79">
        <f t="shared" si="144"/>
        <v>1</v>
      </c>
      <c r="CO108" s="79">
        <f t="shared" si="145"/>
        <v>1</v>
      </c>
      <c r="CP108" s="79">
        <f t="shared" si="146"/>
        <v>1</v>
      </c>
      <c r="CQ108" s="79">
        <f t="shared" si="147"/>
        <v>1</v>
      </c>
      <c r="CR108" s="79">
        <f t="shared" si="148"/>
        <v>1</v>
      </c>
      <c r="CS108" s="79">
        <f t="shared" si="149"/>
        <v>1</v>
      </c>
      <c r="CT108" s="79">
        <f t="shared" si="150"/>
        <v>1</v>
      </c>
      <c r="CU108" s="79">
        <f t="shared" si="151"/>
        <v>1</v>
      </c>
      <c r="CV108" s="79">
        <f t="shared" si="152"/>
        <v>1</v>
      </c>
      <c r="CW108" s="79">
        <f t="shared" si="153"/>
        <v>1</v>
      </c>
      <c r="CX108" s="79">
        <f t="shared" si="154"/>
        <v>1</v>
      </c>
      <c r="CY108" s="79">
        <f t="shared" si="155"/>
        <v>1</v>
      </c>
      <c r="CZ108" s="79">
        <f t="shared" si="156"/>
        <v>1</v>
      </c>
      <c r="DB108" s="83">
        <f t="shared" si="157"/>
        <v>0</v>
      </c>
      <c r="DC108" s="83">
        <f t="shared" si="158"/>
        <v>0</v>
      </c>
      <c r="DD108" s="83">
        <f t="shared" si="159"/>
        <v>0</v>
      </c>
      <c r="DE108" s="83">
        <f t="shared" si="160"/>
        <v>0</v>
      </c>
      <c r="DF108" s="83">
        <f t="shared" si="161"/>
        <v>0</v>
      </c>
      <c r="DG108" s="83">
        <f t="shared" si="162"/>
        <v>0</v>
      </c>
      <c r="DH108" s="83">
        <f t="shared" si="163"/>
        <v>1</v>
      </c>
      <c r="DI108" s="83">
        <f t="shared" si="164"/>
        <v>1</v>
      </c>
      <c r="DJ108" s="83">
        <f t="shared" si="165"/>
        <v>1</v>
      </c>
      <c r="DK108" s="83">
        <f t="shared" si="166"/>
        <v>1</v>
      </c>
      <c r="DL108" s="83">
        <f t="shared" si="167"/>
        <v>1</v>
      </c>
      <c r="DM108" s="83">
        <f t="shared" si="168"/>
        <v>1</v>
      </c>
      <c r="DO108" s="83">
        <f t="shared" si="181"/>
        <v>0</v>
      </c>
      <c r="DP108" s="83">
        <f t="shared" si="184"/>
        <v>0</v>
      </c>
      <c r="DQ108" s="83">
        <f t="shared" si="184"/>
        <v>0</v>
      </c>
      <c r="DR108" s="83">
        <f t="shared" si="184"/>
        <v>0</v>
      </c>
      <c r="DS108" s="83">
        <f t="shared" si="184"/>
        <v>0</v>
      </c>
      <c r="DT108" s="83">
        <f t="shared" si="184"/>
        <v>0</v>
      </c>
      <c r="DU108" s="83">
        <f t="shared" si="184"/>
        <v>1</v>
      </c>
      <c r="DV108" s="83">
        <f t="shared" si="184"/>
        <v>1</v>
      </c>
      <c r="DW108" s="83">
        <f t="shared" si="184"/>
        <v>1</v>
      </c>
      <c r="DX108" s="83">
        <f t="shared" si="184"/>
        <v>1</v>
      </c>
      <c r="DY108" s="83">
        <f t="shared" si="184"/>
        <v>1</v>
      </c>
      <c r="DZ108" s="83">
        <f t="shared" si="184"/>
        <v>1</v>
      </c>
      <c r="EB108" s="115"/>
      <c r="EC108" s="36">
        <f t="shared" si="169"/>
        <v>0</v>
      </c>
      <c r="ED108" s="36">
        <f t="shared" si="185"/>
        <v>0</v>
      </c>
      <c r="EE108" s="36">
        <f t="shared" si="186"/>
        <v>0</v>
      </c>
      <c r="EF108" s="36">
        <f t="shared" si="187"/>
        <v>0</v>
      </c>
      <c r="EG108" s="36">
        <f t="shared" si="188"/>
        <v>0</v>
      </c>
      <c r="EH108" s="36">
        <f t="shared" si="189"/>
        <v>1</v>
      </c>
      <c r="EI108" s="36">
        <f t="shared" si="190"/>
        <v>0</v>
      </c>
      <c r="EJ108" s="36">
        <f t="shared" si="191"/>
        <v>0</v>
      </c>
      <c r="EK108" s="36">
        <f t="shared" si="192"/>
        <v>0</v>
      </c>
      <c r="EL108" s="36">
        <f t="shared" si="193"/>
        <v>0</v>
      </c>
      <c r="EM108" s="36">
        <f t="shared" si="194"/>
        <v>0</v>
      </c>
      <c r="EO108" s="115"/>
      <c r="EP108" s="36">
        <f t="shared" si="170"/>
        <v>0</v>
      </c>
      <c r="EQ108" s="36">
        <f t="shared" si="171"/>
        <v>0</v>
      </c>
      <c r="ER108" s="36">
        <f t="shared" si="172"/>
        <v>0</v>
      </c>
      <c r="ES108" s="36">
        <f t="shared" si="173"/>
        <v>0</v>
      </c>
      <c r="ET108" s="36">
        <f t="shared" si="174"/>
        <v>0</v>
      </c>
      <c r="EU108" s="36">
        <f t="shared" si="175"/>
        <v>0</v>
      </c>
      <c r="EV108" s="36">
        <f t="shared" si="176"/>
        <v>0</v>
      </c>
      <c r="EW108" s="36">
        <f t="shared" si="177"/>
        <v>0</v>
      </c>
      <c r="EX108" s="36">
        <f t="shared" si="178"/>
        <v>0</v>
      </c>
      <c r="EY108" s="36">
        <f t="shared" si="179"/>
        <v>0</v>
      </c>
      <c r="EZ108" s="36">
        <f t="shared" si="180"/>
        <v>0</v>
      </c>
    </row>
    <row r="109" spans="1:156" s="36" customFormat="1" ht="16" x14ac:dyDescent="0.2">
      <c r="A109" s="50"/>
      <c r="B109" s="56" t="s">
        <v>17</v>
      </c>
      <c r="C109" s="49" t="s">
        <v>94</v>
      </c>
      <c r="D109" s="57">
        <v>46265</v>
      </c>
      <c r="E109" s="57">
        <v>51500</v>
      </c>
      <c r="F109" s="58">
        <v>115000</v>
      </c>
      <c r="G109" s="56" t="s">
        <v>96</v>
      </c>
      <c r="H109" s="59">
        <v>59503</v>
      </c>
      <c r="I109" s="59" t="s">
        <v>15</v>
      </c>
      <c r="J109" s="60">
        <v>0.2</v>
      </c>
      <c r="K109" s="60">
        <v>0.1</v>
      </c>
      <c r="L109" s="61"/>
      <c r="M109" s="62">
        <f t="shared" si="115"/>
        <v>1</v>
      </c>
      <c r="N109" s="63">
        <f t="shared" si="116"/>
        <v>9583.3333333333339</v>
      </c>
      <c r="O109" s="63">
        <f t="shared" si="117"/>
        <v>958.33333333333348</v>
      </c>
      <c r="P109" s="63">
        <f t="shared" si="118"/>
        <v>1916.666666666667</v>
      </c>
      <c r="Q109" s="63">
        <f t="shared" si="120"/>
        <v>12458.33</v>
      </c>
      <c r="R109" s="111"/>
      <c r="S109" s="64">
        <f>ROUND(IF(AND($D109&lt;S$10,$E109&gt;S$12),$Q109,IF(AND($D109&gt;=S$10,$D109&lt;=S$12),$Q109*(S$13+1-DAY($D109))/S$13,IF(AND($E109&gt;=S$10,$E109&lt;=S$12),$Q109*DAY($E109)/S$13,0))),2)</f>
        <v>0</v>
      </c>
      <c r="T109" s="64">
        <f>ROUND(IF(AND($D109&lt;T$10,$E109&gt;T$12),$Q109,IF(AND($D109&gt;=T$10,$D109&lt;=T$12),$Q109*(T$13+1-DAY($D109))/T$13,IF(AND($E109&gt;=T$10,$E109&lt;=T$12),$Q109*DAY($E109)/T$13,0))),2)</f>
        <v>0</v>
      </c>
      <c r="U109" s="64">
        <f>ROUND(IF(AND($D109&lt;U$10,$E109&gt;U$12),$Q109,IF(AND($D109&gt;=U$10,$D109&lt;=U$12),$Q109*(U$13+1-DAY($D109))/U$13,IF(AND($E109&gt;=U$10,$E109&lt;=U$12),$Q109*DAY($E109)/U$13,0))),2)</f>
        <v>0</v>
      </c>
      <c r="V109" s="64">
        <f>ROUND(IF(AND($D109&lt;V$10,$E109&gt;V$12),$Q109,IF(AND($D109&gt;=V$10,$D109&lt;=V$12),$Q109*(V$13+1-DAY($D109))/V$13,IF(AND($E109&gt;=V$10,$E109&lt;=V$12),$Q109*DAY($E109)/V$13,0))),2)</f>
        <v>0</v>
      </c>
      <c r="W109" s="64">
        <f>ROUND(IF(AND($D109&lt;W$10,$E109&gt;W$12),$Q109,IF(AND($D109&gt;=W$10,$D109&lt;=W$12),$Q109*(W$13+1-DAY($D109))/W$13,IF(AND($E109&gt;=W$10,$E109&lt;=W$12),$Q109*DAY($E109)/W$13,0))),2)</f>
        <v>0</v>
      </c>
      <c r="X109" s="64">
        <f>ROUND(IF(AND($D109&lt;X$10,$E109&gt;X$12),$Q109,IF(AND($D109&gt;=X$10,$D109&lt;=X$12),$Q109*(X$13+1-DAY($D109))/X$13,IF(AND($E109&gt;=X$10,$E109&lt;=X$12),$Q109*DAY($E109)/X$13,0))),2)</f>
        <v>0</v>
      </c>
      <c r="Y109" s="64">
        <f>ROUND(IF(AND($D109&lt;Y$10,$E109&gt;Y$12),$Q109,IF(AND($D109&gt;=Y$10,$D109&lt;=Y$12),$Q109*(Y$13+1-DAY($D109))/Y$13,IF(AND($E109&gt;=Y$10,$E109&lt;=Y$12),$Q109*DAY($E109)/Y$13,0))),2)</f>
        <v>0</v>
      </c>
      <c r="Z109" s="64">
        <f>ROUND(IF(AND($D109&lt;Z$10,$E109&gt;Z$12),$Q109,IF(AND($D109&gt;=Z$10,$D109&lt;=Z$12),$Q109*(Z$13+1-DAY($D109))/Z$13,IF(AND($E109&gt;=Z$10,$E109&lt;=Z$12),$Q109*DAY($E109)/Z$13,0))),2)</f>
        <v>0</v>
      </c>
      <c r="AA109" s="64">
        <f>ROUND(IF(AND($D109&lt;AA$10,$E109&gt;AA$12),$Q109,IF(AND($D109&gt;=AA$10,$D109&lt;=AA$12),$Q109*(AA$13+1-DAY($D109))/AA$13,IF(AND($E109&gt;=AA$10,$E109&lt;=AA$12),$Q109*DAY($E109)/AA$13,0))),2)</f>
        <v>0</v>
      </c>
      <c r="AB109" s="64">
        <f>ROUND(IF(AND($D109&lt;AB$10,$E109&gt;AB$12),$Q109,IF(AND($D109&gt;=AB$10,$D109&lt;=AB$12),$Q109*(AB$13+1-DAY($D109))/AB$13,IF(AND($E109&gt;=AB$10,$E109&lt;=AB$12),$Q109*DAY($E109)/AB$13,0))),2)</f>
        <v>0</v>
      </c>
      <c r="AC109" s="64">
        <f>ROUND(IF(AND($D109&lt;AC$10,$E109&gt;AC$12),$Q109,IF(AND($D109&gt;=AC$10,$D109&lt;=AC$12),$Q109*(AC$13+1-DAY($D109))/AC$13,IF(AND($E109&gt;=AC$10,$E109&lt;=AC$12),$Q109*DAY($E109)/AC$13,0))),2)</f>
        <v>0</v>
      </c>
      <c r="AD109" s="64">
        <f>ROUND(IF(AND($D109&lt;AD$10,$E109&gt;AD$12),$Q109,IF(AND($D109&gt;=AD$10,$D109&lt;=AD$12),$Q109*(AD$13+1-DAY($D109))/AD$13,IF(AND($E109&gt;=AD$10,$E109&lt;=AD$12),$Q109*DAY($E109)/AD$13,0))),2)</f>
        <v>0</v>
      </c>
      <c r="AE109" s="64">
        <f>ROUND(IF(AND($D109&lt;AE$10,$E109&gt;AE$12),$Q109,IF(AND($D109&gt;=AE$10,$D109&lt;=AE$12),$Q109*(AE$13+1-DAY($D109))/AE$13,IF(AND($E109&gt;=AE$10,$E109&lt;=AE$12),$Q109*DAY($E109)/AE$13,0))),2)</f>
        <v>0</v>
      </c>
      <c r="AF109" s="64">
        <f>ROUND(IF(AND($D109&lt;AF$10,$E109&gt;AF$12),$Q109,IF(AND($D109&gt;=AF$10,$D109&lt;=AF$12),$Q109*(AF$13+1-DAY($D109))/AF$13,IF(AND($E109&gt;=AF$10,$E109&lt;=AF$12),$Q109*DAY($E109)/AF$13,0))),2)</f>
        <v>0</v>
      </c>
      <c r="AG109" s="64">
        <f>ROUND(IF(AND($D109&lt;AG$10,$E109&gt;AG$12),$Q109,IF(AND($D109&gt;=AG$10,$D109&lt;=AG$12),$Q109*(AG$13+1-DAY($D109))/AG$13,IF(AND($E109&gt;=AG$10,$E109&lt;=AG$12),$Q109*DAY($E109)/AG$13,0))),2)</f>
        <v>0</v>
      </c>
      <c r="AH109" s="64">
        <f>ROUND(IF(AND($D109&lt;AH$10,$E109&gt;AH$12),$Q109,IF(AND($D109&gt;=AH$10,$D109&lt;=AH$12),$Q109*(AH$13+1-DAY($D109))/AH$13,IF(AND($E109&gt;=AH$10,$E109&lt;=AH$12),$Q109*DAY($E109)/AH$13,0))),2)</f>
        <v>0</v>
      </c>
      <c r="AI109" s="64">
        <f>ROUND(IF(AND($D109&lt;AI$10,$E109&gt;AI$12),$Q109,IF(AND($D109&gt;=AI$10,$D109&lt;=AI$12),$Q109*(AI$13+1-DAY($D109))/AI$13,IF(AND($E109&gt;=AI$10,$E109&lt;=AI$12),$Q109*DAY($E109)/AI$13,0))),2)</f>
        <v>0</v>
      </c>
      <c r="AJ109" s="64">
        <f>ROUND(IF(AND($D109&lt;AJ$10,$E109&gt;AJ$12),$Q109,IF(AND($D109&gt;=AJ$10,$D109&lt;=AJ$12),$Q109*(AJ$13+1-DAY($D109))/AJ$13,IF(AND($E109&gt;=AJ$10,$E109&lt;=AJ$12),$Q109*DAY($E109)/AJ$13,0))),2)</f>
        <v>0</v>
      </c>
      <c r="AK109" s="64">
        <f>ROUND(IF(AND($D109&lt;AK$10,$E109&gt;AK$12),$Q109,IF(AND($D109&gt;=AK$10,$D109&lt;=AK$12),$Q109*(AK$13+1-DAY($D109))/AK$13,IF(AND($E109&gt;=AK$10,$E109&lt;=AK$12),$Q109*DAY($E109)/AK$13,0))),2)</f>
        <v>0</v>
      </c>
      <c r="AL109" s="64">
        <f>ROUND(IF(AND($D109&lt;AL$10,$E109&gt;AL$12),$Q109,IF(AND($D109&gt;=AL$10,$D109&lt;=AL$12),$Q109*(AL$13+1-DAY($D109))/AL$13,IF(AND($E109&gt;=AL$10,$E109&lt;=AL$12),$Q109*DAY($E109)/AL$13,0))),2)</f>
        <v>401.88</v>
      </c>
      <c r="AM109" s="64">
        <f>ROUND(IF(AND($D109&lt;AM$10,$E109&gt;AM$12),$Q109,IF(AND($D109&gt;=AM$10,$D109&lt;=AM$12),$Q109*(AM$13+1-DAY($D109))/AM$13,IF(AND($E109&gt;=AM$10,$E109&lt;=AM$12),$Q109*DAY($E109)/AM$13,0))),2)</f>
        <v>12458.33</v>
      </c>
      <c r="AN109" s="64">
        <f>ROUND(IF(AND($D109&lt;AN$10,$E109&gt;AN$12),$Q109,IF(AND($D109&gt;=AN$10,$D109&lt;=AN$12),$Q109*(AN$13+1-DAY($D109))/AN$13,IF(AND($E109&gt;=AN$10,$E109&lt;=AN$12),$Q109*DAY($E109)/AN$13,0))),2)</f>
        <v>12458.33</v>
      </c>
      <c r="AO109" s="64">
        <f>ROUND(IF(AND($D109&lt;AO$10,$E109&gt;AO$12),$Q109,IF(AND($D109&gt;=AO$10,$D109&lt;=AO$12),$Q109*(AO$13+1-DAY($D109))/AO$13,IF(AND($E109&gt;=AO$10,$E109&lt;=AO$12),$Q109*DAY($E109)/AO$13,0))),2)</f>
        <v>12458.33</v>
      </c>
      <c r="AP109" s="64">
        <f>ROUND(IF(AND($D109&lt;AP$10,$E109&gt;AP$12),$Q109,IF(AND($D109&gt;=AP$10,$D109&lt;=AP$12),$Q109*(AP$13+1-DAY($D109))/AP$13,IF(AND($E109&gt;=AP$10,$E109&lt;=AP$12),$Q109*DAY($E109)/AP$13,0))),2)</f>
        <v>12458.33</v>
      </c>
      <c r="AQ109" s="64">
        <f>ROUND(IF(AND($D109&lt;AQ$10,$E109&gt;AQ$12),$Q109,IF(AND($D109&gt;=AQ$10,$D109&lt;=AQ$12),$Q109*(AQ$13+1-DAY($D109))/AQ$13,IF(AND($E109&gt;=AQ$10,$E109&lt;=AQ$12),$Q109*DAY($E109)/AQ$13,0))),2)</f>
        <v>12458.33</v>
      </c>
      <c r="AR109" s="64">
        <f>ROUND(IF(AND($D109&lt;AR$10,$E109&gt;AR$12),$Q109,IF(AND($D109&gt;=AR$10,$D109&lt;=AR$12),$Q109*(AR$13+1-DAY($D109))/AR$13,IF(AND($E109&gt;=AR$10,$E109&lt;=AR$12),$Q109*DAY($E109)/AR$13,0))),2)</f>
        <v>12458.33</v>
      </c>
      <c r="AS109" s="64">
        <f>ROUND(IF(AND($D109&lt;AS$10,$E109&gt;AS$12),$Q109,IF(AND($D109&gt;=AS$10,$D109&lt;=AS$12),$Q109*(AS$13+1-DAY($D109))/AS$13,IF(AND($E109&gt;=AS$10,$E109&lt;=AS$12),$Q109*DAY($E109)/AS$13,0))),2)</f>
        <v>12458.33</v>
      </c>
      <c r="AT109" s="64">
        <f>ROUND(IF(AND($D109&lt;AT$10,$E109&gt;AT$12),$Q109,IF(AND($D109&gt;=AT$10,$D109&lt;=AT$12),$Q109*(AT$13+1-DAY($D109))/AT$13,IF(AND($E109&gt;=AT$10,$E109&lt;=AT$12),$Q109*DAY($E109)/AT$13,0))),2)</f>
        <v>12458.33</v>
      </c>
      <c r="AU109" s="64">
        <f>ROUND(IF(AND($D109&lt;AU$10,$E109&gt;AU$12),$Q109,IF(AND($D109&gt;=AU$10,$D109&lt;=AU$12),$Q109*(AU$13+1-DAY($D109))/AU$13,IF(AND($E109&gt;=AU$10,$E109&lt;=AU$12),$Q109*DAY($E109)/AU$13,0))),2)</f>
        <v>12458.33</v>
      </c>
      <c r="AV109" s="64">
        <f>ROUND(IF(AND($D109&lt;AV$10,$E109&gt;AV$12),$Q109,IF(AND($D109&gt;=AV$10,$D109&lt;=AV$12),$Q109*(AV$13+1-DAY($D109))/AV$13,IF(AND($E109&gt;=AV$10,$E109&lt;=AV$12),$Q109*DAY($E109)/AV$13,0))),2)</f>
        <v>12458.33</v>
      </c>
      <c r="AW109" s="64">
        <f>ROUND(IF(AND($D109&lt;AW$10,$E109&gt;AW$12),$Q109,IF(AND($D109&gt;=AW$10,$D109&lt;=AW$12),$Q109*(AW$13+1-DAY($D109))/AW$13,IF(AND($E109&gt;=AW$10,$E109&lt;=AW$12),$Q109*DAY($E109)/AW$13,0))),2)</f>
        <v>12458.33</v>
      </c>
      <c r="AX109" s="64">
        <f>ROUND(IF(AND($D109&lt;AX$10,$E109&gt;AX$12),$Q109,IF(AND($D109&gt;=AX$10,$D109&lt;=AX$12),$Q109*(AX$13+1-DAY($D109))/AX$13,IF(AND($E109&gt;=AX$10,$E109&lt;=AX$12),$Q109*DAY($E109)/AX$13,0))),2)</f>
        <v>12458.33</v>
      </c>
      <c r="AY109" s="64">
        <f>ROUND(IF(AND($D109&lt;AY$10,$E109&gt;AY$12),$Q109,IF(AND($D109&gt;=AY$10,$D109&lt;=AY$12),$Q109*(AY$13+1-DAY($D109))/AY$13,IF(AND($E109&gt;=AY$10,$E109&lt;=AY$12),$Q109*DAY($E109)/AY$13,0))),2)</f>
        <v>12458.33</v>
      </c>
      <c r="AZ109" s="64">
        <f>ROUND(IF(AND($D109&lt;AZ$10,$E109&gt;AZ$12),$Q109,IF(AND($D109&gt;=AZ$10,$D109&lt;=AZ$12),$Q109*(AZ$13+1-DAY($D109))/AZ$13,IF(AND($E109&gt;=AZ$10,$E109&lt;=AZ$12),$Q109*DAY($E109)/AZ$13,0))),2)</f>
        <v>12458.33</v>
      </c>
      <c r="BA109" s="64">
        <f>ROUND(IF(AND($D109&lt;BA$10,$E109&gt;BA$12),$Q109,IF(AND($D109&gt;=BA$10,$D109&lt;=BA$12),$Q109*(BA$13+1-DAY($D109))/BA$13,IF(AND($E109&gt;=BA$10,$E109&lt;=BA$12),$Q109*DAY($E109)/BA$13,0))),2)</f>
        <v>12458.33</v>
      </c>
      <c r="BB109" s="64">
        <f>ROUND(IF(AND($D109&lt;BB$10,$E109&gt;BB$12),$Q109,IF(AND($D109&gt;=BB$10,$D109&lt;=BB$12),$Q109*(BB$13+1-DAY($D109))/BB$13,IF(AND($E109&gt;=BB$10,$E109&lt;=BB$12),$Q109*DAY($E109)/BB$13,0))),2)</f>
        <v>12458.33</v>
      </c>
      <c r="BC109" s="108"/>
      <c r="BD109" s="64">
        <f t="shared" si="195"/>
        <v>0</v>
      </c>
      <c r="BE109" s="64">
        <f t="shared" si="195"/>
        <v>0</v>
      </c>
      <c r="BF109" s="64">
        <f t="shared" si="195"/>
        <v>0</v>
      </c>
      <c r="BG109" s="64">
        <f t="shared" si="195"/>
        <v>0</v>
      </c>
      <c r="BH109" s="64">
        <f t="shared" si="195"/>
        <v>0</v>
      </c>
      <c r="BI109" s="64">
        <f t="shared" si="195"/>
        <v>0</v>
      </c>
      <c r="BJ109" s="64">
        <f t="shared" si="195"/>
        <v>12860.21</v>
      </c>
      <c r="BK109" s="64">
        <f t="shared" si="195"/>
        <v>37374.99</v>
      </c>
      <c r="BL109" s="64">
        <f t="shared" si="195"/>
        <v>37374.99</v>
      </c>
      <c r="BM109" s="64">
        <f t="shared" si="195"/>
        <v>37374.99</v>
      </c>
      <c r="BN109" s="64">
        <f t="shared" si="195"/>
        <v>37374.99</v>
      </c>
      <c r="BO109" s="64">
        <f t="shared" si="195"/>
        <v>37374.99</v>
      </c>
      <c r="BP109" s="65"/>
      <c r="BQ109" s="79">
        <f t="shared" si="121"/>
        <v>0</v>
      </c>
      <c r="BR109" s="79">
        <f t="shared" si="122"/>
        <v>0</v>
      </c>
      <c r="BS109" s="79">
        <f t="shared" si="123"/>
        <v>0</v>
      </c>
      <c r="BT109" s="79">
        <f t="shared" si="124"/>
        <v>0</v>
      </c>
      <c r="BU109" s="79">
        <f t="shared" si="125"/>
        <v>0</v>
      </c>
      <c r="BV109" s="79">
        <f t="shared" si="126"/>
        <v>0</v>
      </c>
      <c r="BW109" s="79">
        <f t="shared" si="127"/>
        <v>0</v>
      </c>
      <c r="BX109" s="79">
        <f t="shared" si="128"/>
        <v>0</v>
      </c>
      <c r="BY109" s="79">
        <f t="shared" si="129"/>
        <v>0</v>
      </c>
      <c r="BZ109" s="79">
        <f t="shared" si="130"/>
        <v>0</v>
      </c>
      <c r="CA109" s="79">
        <f t="shared" si="131"/>
        <v>0</v>
      </c>
      <c r="CB109" s="79">
        <f t="shared" si="132"/>
        <v>0</v>
      </c>
      <c r="CC109" s="79">
        <f t="shared" si="133"/>
        <v>0</v>
      </c>
      <c r="CD109" s="79">
        <f t="shared" si="134"/>
        <v>0</v>
      </c>
      <c r="CE109" s="79">
        <f t="shared" si="135"/>
        <v>0</v>
      </c>
      <c r="CF109" s="79">
        <f t="shared" si="136"/>
        <v>0</v>
      </c>
      <c r="CG109" s="79">
        <f t="shared" si="137"/>
        <v>0</v>
      </c>
      <c r="CH109" s="79">
        <f t="shared" si="138"/>
        <v>0</v>
      </c>
      <c r="CI109" s="79">
        <f t="shared" si="139"/>
        <v>0</v>
      </c>
      <c r="CJ109" s="79">
        <f t="shared" si="140"/>
        <v>3.2257935052290312E-2</v>
      </c>
      <c r="CK109" s="79">
        <f t="shared" si="141"/>
        <v>1</v>
      </c>
      <c r="CL109" s="79">
        <f t="shared" si="142"/>
        <v>1</v>
      </c>
      <c r="CM109" s="79">
        <f t="shared" si="143"/>
        <v>1</v>
      </c>
      <c r="CN109" s="79">
        <f t="shared" si="144"/>
        <v>1</v>
      </c>
      <c r="CO109" s="79">
        <f t="shared" si="145"/>
        <v>1</v>
      </c>
      <c r="CP109" s="79">
        <f t="shared" si="146"/>
        <v>1</v>
      </c>
      <c r="CQ109" s="79">
        <f t="shared" si="147"/>
        <v>1</v>
      </c>
      <c r="CR109" s="79">
        <f t="shared" si="148"/>
        <v>1</v>
      </c>
      <c r="CS109" s="79">
        <f t="shared" si="149"/>
        <v>1</v>
      </c>
      <c r="CT109" s="79">
        <f t="shared" si="150"/>
        <v>1</v>
      </c>
      <c r="CU109" s="79">
        <f t="shared" si="151"/>
        <v>1</v>
      </c>
      <c r="CV109" s="79">
        <f t="shared" si="152"/>
        <v>1</v>
      </c>
      <c r="CW109" s="79">
        <f t="shared" si="153"/>
        <v>1</v>
      </c>
      <c r="CX109" s="79">
        <f t="shared" si="154"/>
        <v>1</v>
      </c>
      <c r="CY109" s="79">
        <f t="shared" si="155"/>
        <v>1</v>
      </c>
      <c r="CZ109" s="79">
        <f t="shared" si="156"/>
        <v>1</v>
      </c>
      <c r="DB109" s="83">
        <f t="shared" si="157"/>
        <v>0</v>
      </c>
      <c r="DC109" s="83">
        <f t="shared" si="158"/>
        <v>0</v>
      </c>
      <c r="DD109" s="83">
        <f t="shared" si="159"/>
        <v>0</v>
      </c>
      <c r="DE109" s="83">
        <f t="shared" si="160"/>
        <v>0</v>
      </c>
      <c r="DF109" s="83">
        <f t="shared" si="161"/>
        <v>0</v>
      </c>
      <c r="DG109" s="83">
        <f t="shared" si="162"/>
        <v>0</v>
      </c>
      <c r="DH109" s="83">
        <f t="shared" si="163"/>
        <v>1</v>
      </c>
      <c r="DI109" s="83">
        <f t="shared" si="164"/>
        <v>1</v>
      </c>
      <c r="DJ109" s="83">
        <f t="shared" si="165"/>
        <v>1</v>
      </c>
      <c r="DK109" s="83">
        <f t="shared" si="166"/>
        <v>1</v>
      </c>
      <c r="DL109" s="83">
        <f t="shared" si="167"/>
        <v>1</v>
      </c>
      <c r="DM109" s="83">
        <f t="shared" si="168"/>
        <v>1</v>
      </c>
      <c r="DO109" s="83">
        <f t="shared" si="181"/>
        <v>0</v>
      </c>
      <c r="DP109" s="83">
        <f t="shared" si="184"/>
        <v>0</v>
      </c>
      <c r="DQ109" s="83">
        <f t="shared" si="184"/>
        <v>0</v>
      </c>
      <c r="DR109" s="83">
        <f t="shared" si="184"/>
        <v>0</v>
      </c>
      <c r="DS109" s="83">
        <f t="shared" si="184"/>
        <v>0</v>
      </c>
      <c r="DT109" s="83">
        <f t="shared" si="184"/>
        <v>0</v>
      </c>
      <c r="DU109" s="83">
        <f t="shared" si="184"/>
        <v>1</v>
      </c>
      <c r="DV109" s="83">
        <f t="shared" si="184"/>
        <v>1</v>
      </c>
      <c r="DW109" s="83">
        <f t="shared" si="184"/>
        <v>1</v>
      </c>
      <c r="DX109" s="83">
        <f t="shared" si="184"/>
        <v>1</v>
      </c>
      <c r="DY109" s="83">
        <f t="shared" si="184"/>
        <v>1</v>
      </c>
      <c r="DZ109" s="83">
        <f t="shared" si="184"/>
        <v>1</v>
      </c>
      <c r="EB109" s="115"/>
      <c r="EC109" s="36">
        <f t="shared" si="169"/>
        <v>0</v>
      </c>
      <c r="ED109" s="36">
        <f t="shared" si="185"/>
        <v>0</v>
      </c>
      <c r="EE109" s="36">
        <f t="shared" si="186"/>
        <v>0</v>
      </c>
      <c r="EF109" s="36">
        <f t="shared" si="187"/>
        <v>0</v>
      </c>
      <c r="EG109" s="36">
        <f t="shared" si="188"/>
        <v>0</v>
      </c>
      <c r="EH109" s="36">
        <f t="shared" si="189"/>
        <v>1</v>
      </c>
      <c r="EI109" s="36">
        <f t="shared" si="190"/>
        <v>0</v>
      </c>
      <c r="EJ109" s="36">
        <f t="shared" si="191"/>
        <v>0</v>
      </c>
      <c r="EK109" s="36">
        <f t="shared" si="192"/>
        <v>0</v>
      </c>
      <c r="EL109" s="36">
        <f t="shared" si="193"/>
        <v>0</v>
      </c>
      <c r="EM109" s="36">
        <f t="shared" si="194"/>
        <v>0</v>
      </c>
      <c r="EO109" s="115"/>
      <c r="EP109" s="36">
        <f t="shared" si="170"/>
        <v>0</v>
      </c>
      <c r="EQ109" s="36">
        <f t="shared" si="171"/>
        <v>0</v>
      </c>
      <c r="ER109" s="36">
        <f t="shared" si="172"/>
        <v>0</v>
      </c>
      <c r="ES109" s="36">
        <f t="shared" si="173"/>
        <v>0</v>
      </c>
      <c r="ET109" s="36">
        <f t="shared" si="174"/>
        <v>0</v>
      </c>
      <c r="EU109" s="36">
        <f t="shared" si="175"/>
        <v>0</v>
      </c>
      <c r="EV109" s="36">
        <f t="shared" si="176"/>
        <v>0</v>
      </c>
      <c r="EW109" s="36">
        <f t="shared" si="177"/>
        <v>0</v>
      </c>
      <c r="EX109" s="36">
        <f t="shared" si="178"/>
        <v>0</v>
      </c>
      <c r="EY109" s="36">
        <f t="shared" si="179"/>
        <v>0</v>
      </c>
      <c r="EZ109" s="36">
        <f t="shared" si="180"/>
        <v>0</v>
      </c>
    </row>
    <row r="110" spans="1:156" s="36" customFormat="1" ht="16" x14ac:dyDescent="0.2">
      <c r="A110" s="50"/>
      <c r="B110" s="56" t="s">
        <v>17</v>
      </c>
      <c r="C110" s="49" t="s">
        <v>70</v>
      </c>
      <c r="D110" s="57">
        <v>46265</v>
      </c>
      <c r="E110" s="57">
        <v>51500</v>
      </c>
      <c r="F110" s="58">
        <v>115000</v>
      </c>
      <c r="G110" s="56" t="s">
        <v>98</v>
      </c>
      <c r="H110" s="59">
        <v>40226</v>
      </c>
      <c r="I110" s="59" t="s">
        <v>15</v>
      </c>
      <c r="J110" s="60">
        <v>0.2</v>
      </c>
      <c r="K110" s="60">
        <v>0.1</v>
      </c>
      <c r="L110" s="61"/>
      <c r="M110" s="62">
        <f t="shared" si="115"/>
        <v>1</v>
      </c>
      <c r="N110" s="63">
        <f t="shared" si="116"/>
        <v>9583.3333333333339</v>
      </c>
      <c r="O110" s="63">
        <f t="shared" si="117"/>
        <v>958.33333333333348</v>
      </c>
      <c r="P110" s="63">
        <f t="shared" si="118"/>
        <v>1916.666666666667</v>
      </c>
      <c r="Q110" s="63">
        <f t="shared" si="120"/>
        <v>12458.33</v>
      </c>
      <c r="R110" s="111"/>
      <c r="S110" s="64">
        <f>ROUND(IF(AND($D110&lt;S$10,$E110&gt;S$12),$Q110,IF(AND($D110&gt;=S$10,$D110&lt;=S$12),$Q110*(S$13+1-DAY($D110))/S$13,IF(AND($E110&gt;=S$10,$E110&lt;=S$12),$Q110*DAY($E110)/S$13,0))),2)</f>
        <v>0</v>
      </c>
      <c r="T110" s="64">
        <f>ROUND(IF(AND($D110&lt;T$10,$E110&gt;T$12),$Q110,IF(AND($D110&gt;=T$10,$D110&lt;=T$12),$Q110*(T$13+1-DAY($D110))/T$13,IF(AND($E110&gt;=T$10,$E110&lt;=T$12),$Q110*DAY($E110)/T$13,0))),2)</f>
        <v>0</v>
      </c>
      <c r="U110" s="64">
        <f>ROUND(IF(AND($D110&lt;U$10,$E110&gt;U$12),$Q110,IF(AND($D110&gt;=U$10,$D110&lt;=U$12),$Q110*(U$13+1-DAY($D110))/U$13,IF(AND($E110&gt;=U$10,$E110&lt;=U$12),$Q110*DAY($E110)/U$13,0))),2)</f>
        <v>0</v>
      </c>
      <c r="V110" s="64">
        <f>ROUND(IF(AND($D110&lt;V$10,$E110&gt;V$12),$Q110,IF(AND($D110&gt;=V$10,$D110&lt;=V$12),$Q110*(V$13+1-DAY($D110))/V$13,IF(AND($E110&gt;=V$10,$E110&lt;=V$12),$Q110*DAY($E110)/V$13,0))),2)</f>
        <v>0</v>
      </c>
      <c r="W110" s="64">
        <f>ROUND(IF(AND($D110&lt;W$10,$E110&gt;W$12),$Q110,IF(AND($D110&gt;=W$10,$D110&lt;=W$12),$Q110*(W$13+1-DAY($D110))/W$13,IF(AND($E110&gt;=W$10,$E110&lt;=W$12),$Q110*DAY($E110)/W$13,0))),2)</f>
        <v>0</v>
      </c>
      <c r="X110" s="64">
        <f>ROUND(IF(AND($D110&lt;X$10,$E110&gt;X$12),$Q110,IF(AND($D110&gt;=X$10,$D110&lt;=X$12),$Q110*(X$13+1-DAY($D110))/X$13,IF(AND($E110&gt;=X$10,$E110&lt;=X$12),$Q110*DAY($E110)/X$13,0))),2)</f>
        <v>0</v>
      </c>
      <c r="Y110" s="64">
        <f>ROUND(IF(AND($D110&lt;Y$10,$E110&gt;Y$12),$Q110,IF(AND($D110&gt;=Y$10,$D110&lt;=Y$12),$Q110*(Y$13+1-DAY($D110))/Y$13,IF(AND($E110&gt;=Y$10,$E110&lt;=Y$12),$Q110*DAY($E110)/Y$13,0))),2)</f>
        <v>0</v>
      </c>
      <c r="Z110" s="64">
        <f>ROUND(IF(AND($D110&lt;Z$10,$E110&gt;Z$12),$Q110,IF(AND($D110&gt;=Z$10,$D110&lt;=Z$12),$Q110*(Z$13+1-DAY($D110))/Z$13,IF(AND($E110&gt;=Z$10,$E110&lt;=Z$12),$Q110*DAY($E110)/Z$13,0))),2)</f>
        <v>0</v>
      </c>
      <c r="AA110" s="64">
        <f>ROUND(IF(AND($D110&lt;AA$10,$E110&gt;AA$12),$Q110,IF(AND($D110&gt;=AA$10,$D110&lt;=AA$12),$Q110*(AA$13+1-DAY($D110))/AA$13,IF(AND($E110&gt;=AA$10,$E110&lt;=AA$12),$Q110*DAY($E110)/AA$13,0))),2)</f>
        <v>0</v>
      </c>
      <c r="AB110" s="64">
        <f>ROUND(IF(AND($D110&lt;AB$10,$E110&gt;AB$12),$Q110,IF(AND($D110&gt;=AB$10,$D110&lt;=AB$12),$Q110*(AB$13+1-DAY($D110))/AB$13,IF(AND($E110&gt;=AB$10,$E110&lt;=AB$12),$Q110*DAY($E110)/AB$13,0))),2)</f>
        <v>0</v>
      </c>
      <c r="AC110" s="64">
        <f>ROUND(IF(AND($D110&lt;AC$10,$E110&gt;AC$12),$Q110,IF(AND($D110&gt;=AC$10,$D110&lt;=AC$12),$Q110*(AC$13+1-DAY($D110))/AC$13,IF(AND($E110&gt;=AC$10,$E110&lt;=AC$12),$Q110*DAY($E110)/AC$13,0))),2)</f>
        <v>0</v>
      </c>
      <c r="AD110" s="64">
        <f>ROUND(IF(AND($D110&lt;AD$10,$E110&gt;AD$12),$Q110,IF(AND($D110&gt;=AD$10,$D110&lt;=AD$12),$Q110*(AD$13+1-DAY($D110))/AD$13,IF(AND($E110&gt;=AD$10,$E110&lt;=AD$12),$Q110*DAY($E110)/AD$13,0))),2)</f>
        <v>0</v>
      </c>
      <c r="AE110" s="64">
        <f>ROUND(IF(AND($D110&lt;AE$10,$E110&gt;AE$12),$Q110,IF(AND($D110&gt;=AE$10,$D110&lt;=AE$12),$Q110*(AE$13+1-DAY($D110))/AE$13,IF(AND($E110&gt;=AE$10,$E110&lt;=AE$12),$Q110*DAY($E110)/AE$13,0))),2)</f>
        <v>0</v>
      </c>
      <c r="AF110" s="64">
        <f>ROUND(IF(AND($D110&lt;AF$10,$E110&gt;AF$12),$Q110,IF(AND($D110&gt;=AF$10,$D110&lt;=AF$12),$Q110*(AF$13+1-DAY($D110))/AF$13,IF(AND($E110&gt;=AF$10,$E110&lt;=AF$12),$Q110*DAY($E110)/AF$13,0))),2)</f>
        <v>0</v>
      </c>
      <c r="AG110" s="64">
        <f>ROUND(IF(AND($D110&lt;AG$10,$E110&gt;AG$12),$Q110,IF(AND($D110&gt;=AG$10,$D110&lt;=AG$12),$Q110*(AG$13+1-DAY($D110))/AG$13,IF(AND($E110&gt;=AG$10,$E110&lt;=AG$12),$Q110*DAY($E110)/AG$13,0))),2)</f>
        <v>0</v>
      </c>
      <c r="AH110" s="64">
        <f>ROUND(IF(AND($D110&lt;AH$10,$E110&gt;AH$12),$Q110,IF(AND($D110&gt;=AH$10,$D110&lt;=AH$12),$Q110*(AH$13+1-DAY($D110))/AH$13,IF(AND($E110&gt;=AH$10,$E110&lt;=AH$12),$Q110*DAY($E110)/AH$13,0))),2)</f>
        <v>0</v>
      </c>
      <c r="AI110" s="64">
        <f>ROUND(IF(AND($D110&lt;AI$10,$E110&gt;AI$12),$Q110,IF(AND($D110&gt;=AI$10,$D110&lt;=AI$12),$Q110*(AI$13+1-DAY($D110))/AI$13,IF(AND($E110&gt;=AI$10,$E110&lt;=AI$12),$Q110*DAY($E110)/AI$13,0))),2)</f>
        <v>0</v>
      </c>
      <c r="AJ110" s="64">
        <f>ROUND(IF(AND($D110&lt;AJ$10,$E110&gt;AJ$12),$Q110,IF(AND($D110&gt;=AJ$10,$D110&lt;=AJ$12),$Q110*(AJ$13+1-DAY($D110))/AJ$13,IF(AND($E110&gt;=AJ$10,$E110&lt;=AJ$12),$Q110*DAY($E110)/AJ$13,0))),2)</f>
        <v>0</v>
      </c>
      <c r="AK110" s="64">
        <f>ROUND(IF(AND($D110&lt;AK$10,$E110&gt;AK$12),$Q110,IF(AND($D110&gt;=AK$10,$D110&lt;=AK$12),$Q110*(AK$13+1-DAY($D110))/AK$13,IF(AND($E110&gt;=AK$10,$E110&lt;=AK$12),$Q110*DAY($E110)/AK$13,0))),2)</f>
        <v>0</v>
      </c>
      <c r="AL110" s="64">
        <f>ROUND(IF(AND($D110&lt;AL$10,$E110&gt;AL$12),$Q110,IF(AND($D110&gt;=AL$10,$D110&lt;=AL$12),$Q110*(AL$13+1-DAY($D110))/AL$13,IF(AND($E110&gt;=AL$10,$E110&lt;=AL$12),$Q110*DAY($E110)/AL$13,0))),2)</f>
        <v>401.88</v>
      </c>
      <c r="AM110" s="64">
        <f>ROUND(IF(AND($D110&lt;AM$10,$E110&gt;AM$12),$Q110,IF(AND($D110&gt;=AM$10,$D110&lt;=AM$12),$Q110*(AM$13+1-DAY($D110))/AM$13,IF(AND($E110&gt;=AM$10,$E110&lt;=AM$12),$Q110*DAY($E110)/AM$13,0))),2)</f>
        <v>12458.33</v>
      </c>
      <c r="AN110" s="64">
        <f>ROUND(IF(AND($D110&lt;AN$10,$E110&gt;AN$12),$Q110,IF(AND($D110&gt;=AN$10,$D110&lt;=AN$12),$Q110*(AN$13+1-DAY($D110))/AN$13,IF(AND($E110&gt;=AN$10,$E110&lt;=AN$12),$Q110*DAY($E110)/AN$13,0))),2)</f>
        <v>12458.33</v>
      </c>
      <c r="AO110" s="64">
        <f>ROUND(IF(AND($D110&lt;AO$10,$E110&gt;AO$12),$Q110,IF(AND($D110&gt;=AO$10,$D110&lt;=AO$12),$Q110*(AO$13+1-DAY($D110))/AO$13,IF(AND($E110&gt;=AO$10,$E110&lt;=AO$12),$Q110*DAY($E110)/AO$13,0))),2)</f>
        <v>12458.33</v>
      </c>
      <c r="AP110" s="64">
        <f>ROUND(IF(AND($D110&lt;AP$10,$E110&gt;AP$12),$Q110,IF(AND($D110&gt;=AP$10,$D110&lt;=AP$12),$Q110*(AP$13+1-DAY($D110))/AP$13,IF(AND($E110&gt;=AP$10,$E110&lt;=AP$12),$Q110*DAY($E110)/AP$13,0))),2)</f>
        <v>12458.33</v>
      </c>
      <c r="AQ110" s="64">
        <f>ROUND(IF(AND($D110&lt;AQ$10,$E110&gt;AQ$12),$Q110,IF(AND($D110&gt;=AQ$10,$D110&lt;=AQ$12),$Q110*(AQ$13+1-DAY($D110))/AQ$13,IF(AND($E110&gt;=AQ$10,$E110&lt;=AQ$12),$Q110*DAY($E110)/AQ$13,0))),2)</f>
        <v>12458.33</v>
      </c>
      <c r="AR110" s="64">
        <f>ROUND(IF(AND($D110&lt;AR$10,$E110&gt;AR$12),$Q110,IF(AND($D110&gt;=AR$10,$D110&lt;=AR$12),$Q110*(AR$13+1-DAY($D110))/AR$13,IF(AND($E110&gt;=AR$10,$E110&lt;=AR$12),$Q110*DAY($E110)/AR$13,0))),2)</f>
        <v>12458.33</v>
      </c>
      <c r="AS110" s="64">
        <f>ROUND(IF(AND($D110&lt;AS$10,$E110&gt;AS$12),$Q110,IF(AND($D110&gt;=AS$10,$D110&lt;=AS$12),$Q110*(AS$13+1-DAY($D110))/AS$13,IF(AND($E110&gt;=AS$10,$E110&lt;=AS$12),$Q110*DAY($E110)/AS$13,0))),2)</f>
        <v>12458.33</v>
      </c>
      <c r="AT110" s="64">
        <f>ROUND(IF(AND($D110&lt;AT$10,$E110&gt;AT$12),$Q110,IF(AND($D110&gt;=AT$10,$D110&lt;=AT$12),$Q110*(AT$13+1-DAY($D110))/AT$13,IF(AND($E110&gt;=AT$10,$E110&lt;=AT$12),$Q110*DAY($E110)/AT$13,0))),2)</f>
        <v>12458.33</v>
      </c>
      <c r="AU110" s="64">
        <f>ROUND(IF(AND($D110&lt;AU$10,$E110&gt;AU$12),$Q110,IF(AND($D110&gt;=AU$10,$D110&lt;=AU$12),$Q110*(AU$13+1-DAY($D110))/AU$13,IF(AND($E110&gt;=AU$10,$E110&lt;=AU$12),$Q110*DAY($E110)/AU$13,0))),2)</f>
        <v>12458.33</v>
      </c>
      <c r="AV110" s="64">
        <f>ROUND(IF(AND($D110&lt;AV$10,$E110&gt;AV$12),$Q110,IF(AND($D110&gt;=AV$10,$D110&lt;=AV$12),$Q110*(AV$13+1-DAY($D110))/AV$13,IF(AND($E110&gt;=AV$10,$E110&lt;=AV$12),$Q110*DAY($E110)/AV$13,0))),2)</f>
        <v>12458.33</v>
      </c>
      <c r="AW110" s="64">
        <f>ROUND(IF(AND($D110&lt;AW$10,$E110&gt;AW$12),$Q110,IF(AND($D110&gt;=AW$10,$D110&lt;=AW$12),$Q110*(AW$13+1-DAY($D110))/AW$13,IF(AND($E110&gt;=AW$10,$E110&lt;=AW$12),$Q110*DAY($E110)/AW$13,0))),2)</f>
        <v>12458.33</v>
      </c>
      <c r="AX110" s="64">
        <f>ROUND(IF(AND($D110&lt;AX$10,$E110&gt;AX$12),$Q110,IF(AND($D110&gt;=AX$10,$D110&lt;=AX$12),$Q110*(AX$13+1-DAY($D110))/AX$13,IF(AND($E110&gt;=AX$10,$E110&lt;=AX$12),$Q110*DAY($E110)/AX$13,0))),2)</f>
        <v>12458.33</v>
      </c>
      <c r="AY110" s="64">
        <f>ROUND(IF(AND($D110&lt;AY$10,$E110&gt;AY$12),$Q110,IF(AND($D110&gt;=AY$10,$D110&lt;=AY$12),$Q110*(AY$13+1-DAY($D110))/AY$13,IF(AND($E110&gt;=AY$10,$E110&lt;=AY$12),$Q110*DAY($E110)/AY$13,0))),2)</f>
        <v>12458.33</v>
      </c>
      <c r="AZ110" s="64">
        <f>ROUND(IF(AND($D110&lt;AZ$10,$E110&gt;AZ$12),$Q110,IF(AND($D110&gt;=AZ$10,$D110&lt;=AZ$12),$Q110*(AZ$13+1-DAY($D110))/AZ$13,IF(AND($E110&gt;=AZ$10,$E110&lt;=AZ$12),$Q110*DAY($E110)/AZ$13,0))),2)</f>
        <v>12458.33</v>
      </c>
      <c r="BA110" s="64">
        <f>ROUND(IF(AND($D110&lt;BA$10,$E110&gt;BA$12),$Q110,IF(AND($D110&gt;=BA$10,$D110&lt;=BA$12),$Q110*(BA$13+1-DAY($D110))/BA$13,IF(AND($E110&gt;=BA$10,$E110&lt;=BA$12),$Q110*DAY($E110)/BA$13,0))),2)</f>
        <v>12458.33</v>
      </c>
      <c r="BB110" s="64">
        <f>ROUND(IF(AND($D110&lt;BB$10,$E110&gt;BB$12),$Q110,IF(AND($D110&gt;=BB$10,$D110&lt;=BB$12),$Q110*(BB$13+1-DAY($D110))/BB$13,IF(AND($E110&gt;=BB$10,$E110&lt;=BB$12),$Q110*DAY($E110)/BB$13,0))),2)</f>
        <v>12458.33</v>
      </c>
      <c r="BC110" s="108"/>
      <c r="BD110" s="64">
        <f t="shared" si="195"/>
        <v>0</v>
      </c>
      <c r="BE110" s="64">
        <f t="shared" si="195"/>
        <v>0</v>
      </c>
      <c r="BF110" s="64">
        <f t="shared" si="195"/>
        <v>0</v>
      </c>
      <c r="BG110" s="64">
        <f t="shared" si="195"/>
        <v>0</v>
      </c>
      <c r="BH110" s="64">
        <f t="shared" si="195"/>
        <v>0</v>
      </c>
      <c r="BI110" s="64">
        <f t="shared" si="195"/>
        <v>0</v>
      </c>
      <c r="BJ110" s="64">
        <f t="shared" si="195"/>
        <v>12860.21</v>
      </c>
      <c r="BK110" s="64">
        <f t="shared" si="195"/>
        <v>37374.99</v>
      </c>
      <c r="BL110" s="64">
        <f t="shared" si="195"/>
        <v>37374.99</v>
      </c>
      <c r="BM110" s="64">
        <f t="shared" si="195"/>
        <v>37374.99</v>
      </c>
      <c r="BN110" s="64">
        <f t="shared" si="195"/>
        <v>37374.99</v>
      </c>
      <c r="BO110" s="64">
        <f t="shared" si="195"/>
        <v>37374.99</v>
      </c>
      <c r="BP110" s="65"/>
      <c r="BQ110" s="79">
        <f t="shared" si="121"/>
        <v>0</v>
      </c>
      <c r="BR110" s="79">
        <f t="shared" si="122"/>
        <v>0</v>
      </c>
      <c r="BS110" s="79">
        <f t="shared" si="123"/>
        <v>0</v>
      </c>
      <c r="BT110" s="79">
        <f t="shared" si="124"/>
        <v>0</v>
      </c>
      <c r="BU110" s="79">
        <f t="shared" si="125"/>
        <v>0</v>
      </c>
      <c r="BV110" s="79">
        <f t="shared" si="126"/>
        <v>0</v>
      </c>
      <c r="BW110" s="79">
        <f t="shared" si="127"/>
        <v>0</v>
      </c>
      <c r="BX110" s="79">
        <f t="shared" si="128"/>
        <v>0</v>
      </c>
      <c r="BY110" s="79">
        <f t="shared" si="129"/>
        <v>0</v>
      </c>
      <c r="BZ110" s="79">
        <f t="shared" si="130"/>
        <v>0</v>
      </c>
      <c r="CA110" s="79">
        <f t="shared" si="131"/>
        <v>0</v>
      </c>
      <c r="CB110" s="79">
        <f t="shared" si="132"/>
        <v>0</v>
      </c>
      <c r="CC110" s="79">
        <f t="shared" si="133"/>
        <v>0</v>
      </c>
      <c r="CD110" s="79">
        <f t="shared" si="134"/>
        <v>0</v>
      </c>
      <c r="CE110" s="79">
        <f t="shared" si="135"/>
        <v>0</v>
      </c>
      <c r="CF110" s="79">
        <f t="shared" si="136"/>
        <v>0</v>
      </c>
      <c r="CG110" s="79">
        <f t="shared" si="137"/>
        <v>0</v>
      </c>
      <c r="CH110" s="79">
        <f t="shared" si="138"/>
        <v>0</v>
      </c>
      <c r="CI110" s="79">
        <f t="shared" si="139"/>
        <v>0</v>
      </c>
      <c r="CJ110" s="79">
        <f t="shared" si="140"/>
        <v>3.2257935052290312E-2</v>
      </c>
      <c r="CK110" s="79">
        <f t="shared" si="141"/>
        <v>1</v>
      </c>
      <c r="CL110" s="79">
        <f t="shared" si="142"/>
        <v>1</v>
      </c>
      <c r="CM110" s="79">
        <f t="shared" si="143"/>
        <v>1</v>
      </c>
      <c r="CN110" s="79">
        <f t="shared" si="144"/>
        <v>1</v>
      </c>
      <c r="CO110" s="79">
        <f t="shared" si="145"/>
        <v>1</v>
      </c>
      <c r="CP110" s="79">
        <f t="shared" si="146"/>
        <v>1</v>
      </c>
      <c r="CQ110" s="79">
        <f t="shared" si="147"/>
        <v>1</v>
      </c>
      <c r="CR110" s="79">
        <f t="shared" si="148"/>
        <v>1</v>
      </c>
      <c r="CS110" s="79">
        <f t="shared" si="149"/>
        <v>1</v>
      </c>
      <c r="CT110" s="79">
        <f t="shared" si="150"/>
        <v>1</v>
      </c>
      <c r="CU110" s="79">
        <f t="shared" si="151"/>
        <v>1</v>
      </c>
      <c r="CV110" s="79">
        <f t="shared" si="152"/>
        <v>1</v>
      </c>
      <c r="CW110" s="79">
        <f t="shared" si="153"/>
        <v>1</v>
      </c>
      <c r="CX110" s="79">
        <f t="shared" si="154"/>
        <v>1</v>
      </c>
      <c r="CY110" s="79">
        <f t="shared" si="155"/>
        <v>1</v>
      </c>
      <c r="CZ110" s="79">
        <f t="shared" si="156"/>
        <v>1</v>
      </c>
      <c r="DB110" s="83">
        <f t="shared" si="157"/>
        <v>0</v>
      </c>
      <c r="DC110" s="83">
        <f t="shared" si="158"/>
        <v>0</v>
      </c>
      <c r="DD110" s="83">
        <f t="shared" si="159"/>
        <v>0</v>
      </c>
      <c r="DE110" s="83">
        <f t="shared" si="160"/>
        <v>0</v>
      </c>
      <c r="DF110" s="83">
        <f t="shared" si="161"/>
        <v>0</v>
      </c>
      <c r="DG110" s="83">
        <f t="shared" si="162"/>
        <v>0</v>
      </c>
      <c r="DH110" s="83">
        <f t="shared" si="163"/>
        <v>1</v>
      </c>
      <c r="DI110" s="83">
        <f t="shared" si="164"/>
        <v>1</v>
      </c>
      <c r="DJ110" s="83">
        <f t="shared" si="165"/>
        <v>1</v>
      </c>
      <c r="DK110" s="83">
        <f t="shared" si="166"/>
        <v>1</v>
      </c>
      <c r="DL110" s="83">
        <f t="shared" si="167"/>
        <v>1</v>
      </c>
      <c r="DM110" s="83">
        <f t="shared" si="168"/>
        <v>1</v>
      </c>
      <c r="DO110" s="83">
        <f t="shared" si="181"/>
        <v>0</v>
      </c>
      <c r="DP110" s="83">
        <f t="shared" si="184"/>
        <v>0</v>
      </c>
      <c r="DQ110" s="83">
        <f t="shared" si="184"/>
        <v>0</v>
      </c>
      <c r="DR110" s="83">
        <f t="shared" si="184"/>
        <v>0</v>
      </c>
      <c r="DS110" s="83">
        <f t="shared" si="184"/>
        <v>0</v>
      </c>
      <c r="DT110" s="83">
        <f t="shared" si="184"/>
        <v>0</v>
      </c>
      <c r="DU110" s="83">
        <f t="shared" si="184"/>
        <v>1</v>
      </c>
      <c r="DV110" s="83">
        <f t="shared" si="184"/>
        <v>1</v>
      </c>
      <c r="DW110" s="83">
        <f t="shared" si="184"/>
        <v>1</v>
      </c>
      <c r="DX110" s="83">
        <f t="shared" si="184"/>
        <v>1</v>
      </c>
      <c r="DY110" s="83">
        <f t="shared" si="184"/>
        <v>1</v>
      </c>
      <c r="DZ110" s="83">
        <f t="shared" si="184"/>
        <v>1</v>
      </c>
      <c r="EB110" s="115"/>
      <c r="EC110" s="36">
        <f t="shared" si="169"/>
        <v>0</v>
      </c>
      <c r="ED110" s="36">
        <f t="shared" si="185"/>
        <v>0</v>
      </c>
      <c r="EE110" s="36">
        <f t="shared" si="186"/>
        <v>0</v>
      </c>
      <c r="EF110" s="36">
        <f t="shared" si="187"/>
        <v>0</v>
      </c>
      <c r="EG110" s="36">
        <f t="shared" si="188"/>
        <v>0</v>
      </c>
      <c r="EH110" s="36">
        <f t="shared" si="189"/>
        <v>1</v>
      </c>
      <c r="EI110" s="36">
        <f t="shared" si="190"/>
        <v>0</v>
      </c>
      <c r="EJ110" s="36">
        <f t="shared" si="191"/>
        <v>0</v>
      </c>
      <c r="EK110" s="36">
        <f t="shared" si="192"/>
        <v>0</v>
      </c>
      <c r="EL110" s="36">
        <f t="shared" si="193"/>
        <v>0</v>
      </c>
      <c r="EM110" s="36">
        <f t="shared" si="194"/>
        <v>0</v>
      </c>
      <c r="EO110" s="115"/>
      <c r="EP110" s="36">
        <f t="shared" si="170"/>
        <v>0</v>
      </c>
      <c r="EQ110" s="36">
        <f t="shared" si="171"/>
        <v>0</v>
      </c>
      <c r="ER110" s="36">
        <f t="shared" si="172"/>
        <v>0</v>
      </c>
      <c r="ES110" s="36">
        <f t="shared" si="173"/>
        <v>0</v>
      </c>
      <c r="ET110" s="36">
        <f t="shared" si="174"/>
        <v>0</v>
      </c>
      <c r="EU110" s="36">
        <f t="shared" si="175"/>
        <v>0</v>
      </c>
      <c r="EV110" s="36">
        <f t="shared" si="176"/>
        <v>0</v>
      </c>
      <c r="EW110" s="36">
        <f t="shared" si="177"/>
        <v>0</v>
      </c>
      <c r="EX110" s="36">
        <f t="shared" si="178"/>
        <v>0</v>
      </c>
      <c r="EY110" s="36">
        <f t="shared" si="179"/>
        <v>0</v>
      </c>
      <c r="EZ110" s="36">
        <f t="shared" si="180"/>
        <v>0</v>
      </c>
    </row>
    <row r="111" spans="1:156" s="36" customFormat="1" ht="16" x14ac:dyDescent="0.2">
      <c r="A111" s="50"/>
      <c r="B111" s="56" t="s">
        <v>17</v>
      </c>
      <c r="C111" s="49" t="s">
        <v>69</v>
      </c>
      <c r="D111" s="57">
        <v>46295</v>
      </c>
      <c r="E111" s="57">
        <v>51500</v>
      </c>
      <c r="F111" s="58">
        <v>125000</v>
      </c>
      <c r="G111" s="56" t="s">
        <v>80</v>
      </c>
      <c r="H111" s="59">
        <v>69801</v>
      </c>
      <c r="I111" s="59" t="s">
        <v>15</v>
      </c>
      <c r="J111" s="60">
        <v>0.2</v>
      </c>
      <c r="K111" s="60">
        <v>0.1</v>
      </c>
      <c r="L111" s="61"/>
      <c r="M111" s="62">
        <f t="shared" si="115"/>
        <v>1</v>
      </c>
      <c r="N111" s="63">
        <f t="shared" si="116"/>
        <v>10416.666666666666</v>
      </c>
      <c r="O111" s="63">
        <f t="shared" si="117"/>
        <v>1041.6666666666667</v>
      </c>
      <c r="P111" s="63">
        <f t="shared" si="118"/>
        <v>2083.3333333333335</v>
      </c>
      <c r="Q111" s="63">
        <f t="shared" si="120"/>
        <v>13541.67</v>
      </c>
      <c r="R111" s="111"/>
      <c r="S111" s="64">
        <f>ROUND(IF(AND($D111&lt;S$10,$E111&gt;S$12),$Q111,IF(AND($D111&gt;=S$10,$D111&lt;=S$12),$Q111*(S$13+1-DAY($D111))/S$13,IF(AND($E111&gt;=S$10,$E111&lt;=S$12),$Q111*DAY($E111)/S$13,0))),2)</f>
        <v>0</v>
      </c>
      <c r="T111" s="64">
        <f>ROUND(IF(AND($D111&lt;T$10,$E111&gt;T$12),$Q111,IF(AND($D111&gt;=T$10,$D111&lt;=T$12),$Q111*(T$13+1-DAY($D111))/T$13,IF(AND($E111&gt;=T$10,$E111&lt;=T$12),$Q111*DAY($E111)/T$13,0))),2)</f>
        <v>0</v>
      </c>
      <c r="U111" s="64">
        <f>ROUND(IF(AND($D111&lt;U$10,$E111&gt;U$12),$Q111,IF(AND($D111&gt;=U$10,$D111&lt;=U$12),$Q111*(U$13+1-DAY($D111))/U$13,IF(AND($E111&gt;=U$10,$E111&lt;=U$12),$Q111*DAY($E111)/U$13,0))),2)</f>
        <v>0</v>
      </c>
      <c r="V111" s="64">
        <f>ROUND(IF(AND($D111&lt;V$10,$E111&gt;V$12),$Q111,IF(AND($D111&gt;=V$10,$D111&lt;=V$12),$Q111*(V$13+1-DAY($D111))/V$13,IF(AND($E111&gt;=V$10,$E111&lt;=V$12),$Q111*DAY($E111)/V$13,0))),2)</f>
        <v>0</v>
      </c>
      <c r="W111" s="64">
        <f>ROUND(IF(AND($D111&lt;W$10,$E111&gt;W$12),$Q111,IF(AND($D111&gt;=W$10,$D111&lt;=W$12),$Q111*(W$13+1-DAY($D111))/W$13,IF(AND($E111&gt;=W$10,$E111&lt;=W$12),$Q111*DAY($E111)/W$13,0))),2)</f>
        <v>0</v>
      </c>
      <c r="X111" s="64">
        <f>ROUND(IF(AND($D111&lt;X$10,$E111&gt;X$12),$Q111,IF(AND($D111&gt;=X$10,$D111&lt;=X$12),$Q111*(X$13+1-DAY($D111))/X$13,IF(AND($E111&gt;=X$10,$E111&lt;=X$12),$Q111*DAY($E111)/X$13,0))),2)</f>
        <v>0</v>
      </c>
      <c r="Y111" s="64">
        <f>ROUND(IF(AND($D111&lt;Y$10,$E111&gt;Y$12),$Q111,IF(AND($D111&gt;=Y$10,$D111&lt;=Y$12),$Q111*(Y$13+1-DAY($D111))/Y$13,IF(AND($E111&gt;=Y$10,$E111&lt;=Y$12),$Q111*DAY($E111)/Y$13,0))),2)</f>
        <v>0</v>
      </c>
      <c r="Z111" s="64">
        <f>ROUND(IF(AND($D111&lt;Z$10,$E111&gt;Z$12),$Q111,IF(AND($D111&gt;=Z$10,$D111&lt;=Z$12),$Q111*(Z$13+1-DAY($D111))/Z$13,IF(AND($E111&gt;=Z$10,$E111&lt;=Z$12),$Q111*DAY($E111)/Z$13,0))),2)</f>
        <v>0</v>
      </c>
      <c r="AA111" s="64">
        <f>ROUND(IF(AND($D111&lt;AA$10,$E111&gt;AA$12),$Q111,IF(AND($D111&gt;=AA$10,$D111&lt;=AA$12),$Q111*(AA$13+1-DAY($D111))/AA$13,IF(AND($E111&gt;=AA$10,$E111&lt;=AA$12),$Q111*DAY($E111)/AA$13,0))),2)</f>
        <v>0</v>
      </c>
      <c r="AB111" s="64">
        <f>ROUND(IF(AND($D111&lt;AB$10,$E111&gt;AB$12),$Q111,IF(AND($D111&gt;=AB$10,$D111&lt;=AB$12),$Q111*(AB$13+1-DAY($D111))/AB$13,IF(AND($E111&gt;=AB$10,$E111&lt;=AB$12),$Q111*DAY($E111)/AB$13,0))),2)</f>
        <v>0</v>
      </c>
      <c r="AC111" s="64">
        <f>ROUND(IF(AND($D111&lt;AC$10,$E111&gt;AC$12),$Q111,IF(AND($D111&gt;=AC$10,$D111&lt;=AC$12),$Q111*(AC$13+1-DAY($D111))/AC$13,IF(AND($E111&gt;=AC$10,$E111&lt;=AC$12),$Q111*DAY($E111)/AC$13,0))),2)</f>
        <v>0</v>
      </c>
      <c r="AD111" s="64">
        <f>ROUND(IF(AND($D111&lt;AD$10,$E111&gt;AD$12),$Q111,IF(AND($D111&gt;=AD$10,$D111&lt;=AD$12),$Q111*(AD$13+1-DAY($D111))/AD$13,IF(AND($E111&gt;=AD$10,$E111&lt;=AD$12),$Q111*DAY($E111)/AD$13,0))),2)</f>
        <v>0</v>
      </c>
      <c r="AE111" s="64">
        <f>ROUND(IF(AND($D111&lt;AE$10,$E111&gt;AE$12),$Q111,IF(AND($D111&gt;=AE$10,$D111&lt;=AE$12),$Q111*(AE$13+1-DAY($D111))/AE$13,IF(AND($E111&gt;=AE$10,$E111&lt;=AE$12),$Q111*DAY($E111)/AE$13,0))),2)</f>
        <v>0</v>
      </c>
      <c r="AF111" s="64">
        <f>ROUND(IF(AND($D111&lt;AF$10,$E111&gt;AF$12),$Q111,IF(AND($D111&gt;=AF$10,$D111&lt;=AF$12),$Q111*(AF$13+1-DAY($D111))/AF$13,IF(AND($E111&gt;=AF$10,$E111&lt;=AF$12),$Q111*DAY($E111)/AF$13,0))),2)</f>
        <v>0</v>
      </c>
      <c r="AG111" s="64">
        <f>ROUND(IF(AND($D111&lt;AG$10,$E111&gt;AG$12),$Q111,IF(AND($D111&gt;=AG$10,$D111&lt;=AG$12),$Q111*(AG$13+1-DAY($D111))/AG$13,IF(AND($E111&gt;=AG$10,$E111&lt;=AG$12),$Q111*DAY($E111)/AG$13,0))),2)</f>
        <v>0</v>
      </c>
      <c r="AH111" s="64">
        <f>ROUND(IF(AND($D111&lt;AH$10,$E111&gt;AH$12),$Q111,IF(AND($D111&gt;=AH$10,$D111&lt;=AH$12),$Q111*(AH$13+1-DAY($D111))/AH$13,IF(AND($E111&gt;=AH$10,$E111&lt;=AH$12),$Q111*DAY($E111)/AH$13,0))),2)</f>
        <v>0</v>
      </c>
      <c r="AI111" s="64">
        <f>ROUND(IF(AND($D111&lt;AI$10,$E111&gt;AI$12),$Q111,IF(AND($D111&gt;=AI$10,$D111&lt;=AI$12),$Q111*(AI$13+1-DAY($D111))/AI$13,IF(AND($E111&gt;=AI$10,$E111&lt;=AI$12),$Q111*DAY($E111)/AI$13,0))),2)</f>
        <v>0</v>
      </c>
      <c r="AJ111" s="64">
        <f>ROUND(IF(AND($D111&lt;AJ$10,$E111&gt;AJ$12),$Q111,IF(AND($D111&gt;=AJ$10,$D111&lt;=AJ$12),$Q111*(AJ$13+1-DAY($D111))/AJ$13,IF(AND($E111&gt;=AJ$10,$E111&lt;=AJ$12),$Q111*DAY($E111)/AJ$13,0))),2)</f>
        <v>0</v>
      </c>
      <c r="AK111" s="64">
        <f>ROUND(IF(AND($D111&lt;AK$10,$E111&gt;AK$12),$Q111,IF(AND($D111&gt;=AK$10,$D111&lt;=AK$12),$Q111*(AK$13+1-DAY($D111))/AK$13,IF(AND($E111&gt;=AK$10,$E111&lt;=AK$12),$Q111*DAY($E111)/AK$13,0))),2)</f>
        <v>0</v>
      </c>
      <c r="AL111" s="64">
        <f>ROUND(IF(AND($D111&lt;AL$10,$E111&gt;AL$12),$Q111,IF(AND($D111&gt;=AL$10,$D111&lt;=AL$12),$Q111*(AL$13+1-DAY($D111))/AL$13,IF(AND($E111&gt;=AL$10,$E111&lt;=AL$12),$Q111*DAY($E111)/AL$13,0))),2)</f>
        <v>0</v>
      </c>
      <c r="AM111" s="64">
        <f>ROUND(IF(AND($D111&lt;AM$10,$E111&gt;AM$12),$Q111,IF(AND($D111&gt;=AM$10,$D111&lt;=AM$12),$Q111*(AM$13+1-DAY($D111))/AM$13,IF(AND($E111&gt;=AM$10,$E111&lt;=AM$12),$Q111*DAY($E111)/AM$13,0))),2)</f>
        <v>451.39</v>
      </c>
      <c r="AN111" s="64">
        <f>ROUND(IF(AND($D111&lt;AN$10,$E111&gt;AN$12),$Q111,IF(AND($D111&gt;=AN$10,$D111&lt;=AN$12),$Q111*(AN$13+1-DAY($D111))/AN$13,IF(AND($E111&gt;=AN$10,$E111&lt;=AN$12),$Q111*DAY($E111)/AN$13,0))),2)</f>
        <v>13541.67</v>
      </c>
      <c r="AO111" s="64">
        <f>ROUND(IF(AND($D111&lt;AO$10,$E111&gt;AO$12),$Q111,IF(AND($D111&gt;=AO$10,$D111&lt;=AO$12),$Q111*(AO$13+1-DAY($D111))/AO$13,IF(AND($E111&gt;=AO$10,$E111&lt;=AO$12),$Q111*DAY($E111)/AO$13,0))),2)</f>
        <v>13541.67</v>
      </c>
      <c r="AP111" s="64">
        <f>ROUND(IF(AND($D111&lt;AP$10,$E111&gt;AP$12),$Q111,IF(AND($D111&gt;=AP$10,$D111&lt;=AP$12),$Q111*(AP$13+1-DAY($D111))/AP$13,IF(AND($E111&gt;=AP$10,$E111&lt;=AP$12),$Q111*DAY($E111)/AP$13,0))),2)</f>
        <v>13541.67</v>
      </c>
      <c r="AQ111" s="64">
        <f>ROUND(IF(AND($D111&lt;AQ$10,$E111&gt;AQ$12),$Q111,IF(AND($D111&gt;=AQ$10,$D111&lt;=AQ$12),$Q111*(AQ$13+1-DAY($D111))/AQ$13,IF(AND($E111&gt;=AQ$10,$E111&lt;=AQ$12),$Q111*DAY($E111)/AQ$13,0))),2)</f>
        <v>13541.67</v>
      </c>
      <c r="AR111" s="64">
        <f>ROUND(IF(AND($D111&lt;AR$10,$E111&gt;AR$12),$Q111,IF(AND($D111&gt;=AR$10,$D111&lt;=AR$12),$Q111*(AR$13+1-DAY($D111))/AR$13,IF(AND($E111&gt;=AR$10,$E111&lt;=AR$12),$Q111*DAY($E111)/AR$13,0))),2)</f>
        <v>13541.67</v>
      </c>
      <c r="AS111" s="64">
        <f>ROUND(IF(AND($D111&lt;AS$10,$E111&gt;AS$12),$Q111,IF(AND($D111&gt;=AS$10,$D111&lt;=AS$12),$Q111*(AS$13+1-DAY($D111))/AS$13,IF(AND($E111&gt;=AS$10,$E111&lt;=AS$12),$Q111*DAY($E111)/AS$13,0))),2)</f>
        <v>13541.67</v>
      </c>
      <c r="AT111" s="64">
        <f>ROUND(IF(AND($D111&lt;AT$10,$E111&gt;AT$12),$Q111,IF(AND($D111&gt;=AT$10,$D111&lt;=AT$12),$Q111*(AT$13+1-DAY($D111))/AT$13,IF(AND($E111&gt;=AT$10,$E111&lt;=AT$12),$Q111*DAY($E111)/AT$13,0))),2)</f>
        <v>13541.67</v>
      </c>
      <c r="AU111" s="64">
        <f>ROUND(IF(AND($D111&lt;AU$10,$E111&gt;AU$12),$Q111,IF(AND($D111&gt;=AU$10,$D111&lt;=AU$12),$Q111*(AU$13+1-DAY($D111))/AU$13,IF(AND($E111&gt;=AU$10,$E111&lt;=AU$12),$Q111*DAY($E111)/AU$13,0))),2)</f>
        <v>13541.67</v>
      </c>
      <c r="AV111" s="64">
        <f>ROUND(IF(AND($D111&lt;AV$10,$E111&gt;AV$12),$Q111,IF(AND($D111&gt;=AV$10,$D111&lt;=AV$12),$Q111*(AV$13+1-DAY($D111))/AV$13,IF(AND($E111&gt;=AV$10,$E111&lt;=AV$12),$Q111*DAY($E111)/AV$13,0))),2)</f>
        <v>13541.67</v>
      </c>
      <c r="AW111" s="64">
        <f>ROUND(IF(AND($D111&lt;AW$10,$E111&gt;AW$12),$Q111,IF(AND($D111&gt;=AW$10,$D111&lt;=AW$12),$Q111*(AW$13+1-DAY($D111))/AW$13,IF(AND($E111&gt;=AW$10,$E111&lt;=AW$12),$Q111*DAY($E111)/AW$13,0))),2)</f>
        <v>13541.67</v>
      </c>
      <c r="AX111" s="64">
        <f>ROUND(IF(AND($D111&lt;AX$10,$E111&gt;AX$12),$Q111,IF(AND($D111&gt;=AX$10,$D111&lt;=AX$12),$Q111*(AX$13+1-DAY($D111))/AX$13,IF(AND($E111&gt;=AX$10,$E111&lt;=AX$12),$Q111*DAY($E111)/AX$13,0))),2)</f>
        <v>13541.67</v>
      </c>
      <c r="AY111" s="64">
        <f>ROUND(IF(AND($D111&lt;AY$10,$E111&gt;AY$12),$Q111,IF(AND($D111&gt;=AY$10,$D111&lt;=AY$12),$Q111*(AY$13+1-DAY($D111))/AY$13,IF(AND($E111&gt;=AY$10,$E111&lt;=AY$12),$Q111*DAY($E111)/AY$13,0))),2)</f>
        <v>13541.67</v>
      </c>
      <c r="AZ111" s="64">
        <f>ROUND(IF(AND($D111&lt;AZ$10,$E111&gt;AZ$12),$Q111,IF(AND($D111&gt;=AZ$10,$D111&lt;=AZ$12),$Q111*(AZ$13+1-DAY($D111))/AZ$13,IF(AND($E111&gt;=AZ$10,$E111&lt;=AZ$12),$Q111*DAY($E111)/AZ$13,0))),2)</f>
        <v>13541.67</v>
      </c>
      <c r="BA111" s="64">
        <f>ROUND(IF(AND($D111&lt;BA$10,$E111&gt;BA$12),$Q111,IF(AND($D111&gt;=BA$10,$D111&lt;=BA$12),$Q111*(BA$13+1-DAY($D111))/BA$13,IF(AND($E111&gt;=BA$10,$E111&lt;=BA$12),$Q111*DAY($E111)/BA$13,0))),2)</f>
        <v>13541.67</v>
      </c>
      <c r="BB111" s="64">
        <f>ROUND(IF(AND($D111&lt;BB$10,$E111&gt;BB$12),$Q111,IF(AND($D111&gt;=BB$10,$D111&lt;=BB$12),$Q111*(BB$13+1-DAY($D111))/BB$13,IF(AND($E111&gt;=BB$10,$E111&lt;=BB$12),$Q111*DAY($E111)/BB$13,0))),2)</f>
        <v>13541.67</v>
      </c>
      <c r="BC111" s="108"/>
      <c r="BD111" s="64">
        <f t="shared" si="195"/>
        <v>0</v>
      </c>
      <c r="BE111" s="64">
        <f t="shared" si="195"/>
        <v>0</v>
      </c>
      <c r="BF111" s="64">
        <f t="shared" si="195"/>
        <v>0</v>
      </c>
      <c r="BG111" s="64">
        <f t="shared" si="195"/>
        <v>0</v>
      </c>
      <c r="BH111" s="64">
        <f t="shared" si="195"/>
        <v>0</v>
      </c>
      <c r="BI111" s="64">
        <f t="shared" si="195"/>
        <v>0</v>
      </c>
      <c r="BJ111" s="64">
        <f t="shared" si="195"/>
        <v>451.39</v>
      </c>
      <c r="BK111" s="64">
        <f t="shared" si="195"/>
        <v>40625.01</v>
      </c>
      <c r="BL111" s="64">
        <f t="shared" si="195"/>
        <v>40625.01</v>
      </c>
      <c r="BM111" s="64">
        <f t="shared" si="195"/>
        <v>40625.01</v>
      </c>
      <c r="BN111" s="64">
        <f t="shared" si="195"/>
        <v>40625.01</v>
      </c>
      <c r="BO111" s="64">
        <f t="shared" si="195"/>
        <v>40625.01</v>
      </c>
      <c r="BP111" s="65"/>
      <c r="BQ111" s="79">
        <f t="shared" si="121"/>
        <v>0</v>
      </c>
      <c r="BR111" s="79">
        <f t="shared" si="122"/>
        <v>0</v>
      </c>
      <c r="BS111" s="79">
        <f t="shared" si="123"/>
        <v>0</v>
      </c>
      <c r="BT111" s="79">
        <f t="shared" si="124"/>
        <v>0</v>
      </c>
      <c r="BU111" s="79">
        <f t="shared" si="125"/>
        <v>0</v>
      </c>
      <c r="BV111" s="79">
        <f t="shared" si="126"/>
        <v>0</v>
      </c>
      <c r="BW111" s="79">
        <f t="shared" si="127"/>
        <v>0</v>
      </c>
      <c r="BX111" s="79">
        <f t="shared" si="128"/>
        <v>0</v>
      </c>
      <c r="BY111" s="79">
        <f t="shared" si="129"/>
        <v>0</v>
      </c>
      <c r="BZ111" s="79">
        <f t="shared" si="130"/>
        <v>0</v>
      </c>
      <c r="CA111" s="79">
        <f t="shared" si="131"/>
        <v>0</v>
      </c>
      <c r="CB111" s="79">
        <f t="shared" si="132"/>
        <v>0</v>
      </c>
      <c r="CC111" s="79">
        <f t="shared" si="133"/>
        <v>0</v>
      </c>
      <c r="CD111" s="79">
        <f t="shared" si="134"/>
        <v>0</v>
      </c>
      <c r="CE111" s="79">
        <f t="shared" si="135"/>
        <v>0</v>
      </c>
      <c r="CF111" s="79">
        <f t="shared" si="136"/>
        <v>0</v>
      </c>
      <c r="CG111" s="79">
        <f t="shared" si="137"/>
        <v>0</v>
      </c>
      <c r="CH111" s="79">
        <f t="shared" si="138"/>
        <v>0</v>
      </c>
      <c r="CI111" s="79">
        <f t="shared" si="139"/>
        <v>0</v>
      </c>
      <c r="CJ111" s="79">
        <f t="shared" si="140"/>
        <v>0</v>
      </c>
      <c r="CK111" s="79">
        <f t="shared" si="141"/>
        <v>3.3333407179468998E-2</v>
      </c>
      <c r="CL111" s="79">
        <f t="shared" si="142"/>
        <v>1</v>
      </c>
      <c r="CM111" s="79">
        <f t="shared" si="143"/>
        <v>1</v>
      </c>
      <c r="CN111" s="79">
        <f t="shared" si="144"/>
        <v>1</v>
      </c>
      <c r="CO111" s="79">
        <f t="shared" si="145"/>
        <v>1</v>
      </c>
      <c r="CP111" s="79">
        <f t="shared" si="146"/>
        <v>1</v>
      </c>
      <c r="CQ111" s="79">
        <f t="shared" si="147"/>
        <v>1</v>
      </c>
      <c r="CR111" s="79">
        <f t="shared" si="148"/>
        <v>1</v>
      </c>
      <c r="CS111" s="79">
        <f t="shared" si="149"/>
        <v>1</v>
      </c>
      <c r="CT111" s="79">
        <f t="shared" si="150"/>
        <v>1</v>
      </c>
      <c r="CU111" s="79">
        <f t="shared" si="151"/>
        <v>1</v>
      </c>
      <c r="CV111" s="79">
        <f t="shared" si="152"/>
        <v>1</v>
      </c>
      <c r="CW111" s="79">
        <f t="shared" si="153"/>
        <v>1</v>
      </c>
      <c r="CX111" s="79">
        <f t="shared" si="154"/>
        <v>1</v>
      </c>
      <c r="CY111" s="79">
        <f t="shared" si="155"/>
        <v>1</v>
      </c>
      <c r="CZ111" s="79">
        <f t="shared" si="156"/>
        <v>1</v>
      </c>
      <c r="DB111" s="83">
        <f t="shared" si="157"/>
        <v>0</v>
      </c>
      <c r="DC111" s="83">
        <f t="shared" si="158"/>
        <v>0</v>
      </c>
      <c r="DD111" s="83">
        <f t="shared" si="159"/>
        <v>0</v>
      </c>
      <c r="DE111" s="83">
        <f t="shared" si="160"/>
        <v>0</v>
      </c>
      <c r="DF111" s="83">
        <f t="shared" si="161"/>
        <v>0</v>
      </c>
      <c r="DG111" s="83">
        <f t="shared" si="162"/>
        <v>0</v>
      </c>
      <c r="DH111" s="83">
        <f t="shared" si="163"/>
        <v>3.3333407179468998E-2</v>
      </c>
      <c r="DI111" s="83">
        <f t="shared" si="164"/>
        <v>1</v>
      </c>
      <c r="DJ111" s="83">
        <f t="shared" si="165"/>
        <v>1</v>
      </c>
      <c r="DK111" s="83">
        <f t="shared" si="166"/>
        <v>1</v>
      </c>
      <c r="DL111" s="83">
        <f t="shared" si="167"/>
        <v>1</v>
      </c>
      <c r="DM111" s="83">
        <f t="shared" si="168"/>
        <v>1</v>
      </c>
      <c r="DO111" s="83">
        <f t="shared" si="181"/>
        <v>0</v>
      </c>
      <c r="DP111" s="83">
        <f t="shared" si="184"/>
        <v>0</v>
      </c>
      <c r="DQ111" s="83">
        <f t="shared" si="184"/>
        <v>0</v>
      </c>
      <c r="DR111" s="83">
        <f t="shared" si="184"/>
        <v>0</v>
      </c>
      <c r="DS111" s="83">
        <f t="shared" si="184"/>
        <v>0</v>
      </c>
      <c r="DT111" s="83">
        <f t="shared" si="184"/>
        <v>0</v>
      </c>
      <c r="DU111" s="83">
        <f t="shared" si="184"/>
        <v>1</v>
      </c>
      <c r="DV111" s="83">
        <f t="shared" si="184"/>
        <v>1</v>
      </c>
      <c r="DW111" s="83">
        <f t="shared" si="184"/>
        <v>1</v>
      </c>
      <c r="DX111" s="83">
        <f t="shared" si="184"/>
        <v>1</v>
      </c>
      <c r="DY111" s="83">
        <f t="shared" si="184"/>
        <v>1</v>
      </c>
      <c r="DZ111" s="83">
        <f t="shared" si="184"/>
        <v>1</v>
      </c>
      <c r="EB111" s="115"/>
      <c r="EC111" s="36">
        <f t="shared" si="169"/>
        <v>0</v>
      </c>
      <c r="ED111" s="36">
        <f t="shared" si="185"/>
        <v>0</v>
      </c>
      <c r="EE111" s="36">
        <f t="shared" si="186"/>
        <v>0</v>
      </c>
      <c r="EF111" s="36">
        <f t="shared" si="187"/>
        <v>0</v>
      </c>
      <c r="EG111" s="36">
        <f t="shared" si="188"/>
        <v>0</v>
      </c>
      <c r="EH111" s="36">
        <f t="shared" si="189"/>
        <v>1</v>
      </c>
      <c r="EI111" s="36">
        <f t="shared" si="190"/>
        <v>0</v>
      </c>
      <c r="EJ111" s="36">
        <f t="shared" si="191"/>
        <v>0</v>
      </c>
      <c r="EK111" s="36">
        <f t="shared" si="192"/>
        <v>0</v>
      </c>
      <c r="EL111" s="36">
        <f t="shared" si="193"/>
        <v>0</v>
      </c>
      <c r="EM111" s="36">
        <f t="shared" si="194"/>
        <v>0</v>
      </c>
      <c r="EO111" s="115"/>
      <c r="EP111" s="36">
        <f t="shared" si="170"/>
        <v>0</v>
      </c>
      <c r="EQ111" s="36">
        <f t="shared" si="171"/>
        <v>0</v>
      </c>
      <c r="ER111" s="36">
        <f t="shared" si="172"/>
        <v>0</v>
      </c>
      <c r="ES111" s="36">
        <f t="shared" si="173"/>
        <v>0</v>
      </c>
      <c r="ET111" s="36">
        <f t="shared" si="174"/>
        <v>0</v>
      </c>
      <c r="EU111" s="36">
        <f t="shared" si="175"/>
        <v>1</v>
      </c>
      <c r="EV111" s="36">
        <f t="shared" si="176"/>
        <v>0</v>
      </c>
      <c r="EW111" s="36">
        <f t="shared" si="177"/>
        <v>0</v>
      </c>
      <c r="EX111" s="36">
        <f t="shared" si="178"/>
        <v>0</v>
      </c>
      <c r="EY111" s="36">
        <f t="shared" si="179"/>
        <v>0</v>
      </c>
      <c r="EZ111" s="36">
        <f t="shared" si="180"/>
        <v>0</v>
      </c>
    </row>
    <row r="112" spans="1:156" s="36" customFormat="1" ht="16" x14ac:dyDescent="0.2">
      <c r="A112" s="50"/>
      <c r="B112" s="56" t="s">
        <v>17</v>
      </c>
      <c r="C112" s="49" t="s">
        <v>68</v>
      </c>
      <c r="D112" s="57">
        <v>46508</v>
      </c>
      <c r="E112" s="57">
        <v>51500</v>
      </c>
      <c r="F112" s="58">
        <v>150000</v>
      </c>
      <c r="G112" s="56" t="s">
        <v>111</v>
      </c>
      <c r="H112" s="59">
        <v>57270</v>
      </c>
      <c r="I112" s="59" t="s">
        <v>15</v>
      </c>
      <c r="J112" s="60">
        <v>0.2</v>
      </c>
      <c r="K112" s="60">
        <v>0.1</v>
      </c>
      <c r="L112" s="61"/>
      <c r="M112" s="62">
        <f t="shared" si="115"/>
        <v>1</v>
      </c>
      <c r="N112" s="63">
        <f t="shared" si="116"/>
        <v>12500</v>
      </c>
      <c r="O112" s="63">
        <f t="shared" si="117"/>
        <v>1250</v>
      </c>
      <c r="P112" s="63">
        <f t="shared" si="118"/>
        <v>2500</v>
      </c>
      <c r="Q112" s="63">
        <f t="shared" si="120"/>
        <v>16250</v>
      </c>
      <c r="R112" s="111"/>
      <c r="S112" s="64">
        <f>ROUND(IF(AND($D112&lt;S$10,$E112&gt;S$12),$Q112,IF(AND($D112&gt;=S$10,$D112&lt;=S$12),$Q112*(S$13+1-DAY($D112))/S$13,IF(AND($E112&gt;=S$10,$E112&lt;=S$12),$Q112*DAY($E112)/S$13,0))),2)</f>
        <v>0</v>
      </c>
      <c r="T112" s="64">
        <f>ROUND(IF(AND($D112&lt;T$10,$E112&gt;T$12),$Q112,IF(AND($D112&gt;=T$10,$D112&lt;=T$12),$Q112*(T$13+1-DAY($D112))/T$13,IF(AND($E112&gt;=T$10,$E112&lt;=T$12),$Q112*DAY($E112)/T$13,0))),2)</f>
        <v>0</v>
      </c>
      <c r="U112" s="64">
        <f>ROUND(IF(AND($D112&lt;U$10,$E112&gt;U$12),$Q112,IF(AND($D112&gt;=U$10,$D112&lt;=U$12),$Q112*(U$13+1-DAY($D112))/U$13,IF(AND($E112&gt;=U$10,$E112&lt;=U$12),$Q112*DAY($E112)/U$13,0))),2)</f>
        <v>0</v>
      </c>
      <c r="V112" s="64">
        <f>ROUND(IF(AND($D112&lt;V$10,$E112&gt;V$12),$Q112,IF(AND($D112&gt;=V$10,$D112&lt;=V$12),$Q112*(V$13+1-DAY($D112))/V$13,IF(AND($E112&gt;=V$10,$E112&lt;=V$12),$Q112*DAY($E112)/V$13,0))),2)</f>
        <v>0</v>
      </c>
      <c r="W112" s="64">
        <f>ROUND(IF(AND($D112&lt;W$10,$E112&gt;W$12),$Q112,IF(AND($D112&gt;=W$10,$D112&lt;=W$12),$Q112*(W$13+1-DAY($D112))/W$13,IF(AND($E112&gt;=W$10,$E112&lt;=W$12),$Q112*DAY($E112)/W$13,0))),2)</f>
        <v>0</v>
      </c>
      <c r="X112" s="64">
        <f>ROUND(IF(AND($D112&lt;X$10,$E112&gt;X$12),$Q112,IF(AND($D112&gt;=X$10,$D112&lt;=X$12),$Q112*(X$13+1-DAY($D112))/X$13,IF(AND($E112&gt;=X$10,$E112&lt;=X$12),$Q112*DAY($E112)/X$13,0))),2)</f>
        <v>0</v>
      </c>
      <c r="Y112" s="64">
        <f>ROUND(IF(AND($D112&lt;Y$10,$E112&gt;Y$12),$Q112,IF(AND($D112&gt;=Y$10,$D112&lt;=Y$12),$Q112*(Y$13+1-DAY($D112))/Y$13,IF(AND($E112&gt;=Y$10,$E112&lt;=Y$12),$Q112*DAY($E112)/Y$13,0))),2)</f>
        <v>0</v>
      </c>
      <c r="Z112" s="64">
        <f>ROUND(IF(AND($D112&lt;Z$10,$E112&gt;Z$12),$Q112,IF(AND($D112&gt;=Z$10,$D112&lt;=Z$12),$Q112*(Z$13+1-DAY($D112))/Z$13,IF(AND($E112&gt;=Z$10,$E112&lt;=Z$12),$Q112*DAY($E112)/Z$13,0))),2)</f>
        <v>0</v>
      </c>
      <c r="AA112" s="64">
        <f>ROUND(IF(AND($D112&lt;AA$10,$E112&gt;AA$12),$Q112,IF(AND($D112&gt;=AA$10,$D112&lt;=AA$12),$Q112*(AA$13+1-DAY($D112))/AA$13,IF(AND($E112&gt;=AA$10,$E112&lt;=AA$12),$Q112*DAY($E112)/AA$13,0))),2)</f>
        <v>0</v>
      </c>
      <c r="AB112" s="64">
        <f>ROUND(IF(AND($D112&lt;AB$10,$E112&gt;AB$12),$Q112,IF(AND($D112&gt;=AB$10,$D112&lt;=AB$12),$Q112*(AB$13+1-DAY($D112))/AB$13,IF(AND($E112&gt;=AB$10,$E112&lt;=AB$12),$Q112*DAY($E112)/AB$13,0))),2)</f>
        <v>0</v>
      </c>
      <c r="AC112" s="64">
        <f>ROUND(IF(AND($D112&lt;AC$10,$E112&gt;AC$12),$Q112,IF(AND($D112&gt;=AC$10,$D112&lt;=AC$12),$Q112*(AC$13+1-DAY($D112))/AC$13,IF(AND($E112&gt;=AC$10,$E112&lt;=AC$12),$Q112*DAY($E112)/AC$13,0))),2)</f>
        <v>0</v>
      </c>
      <c r="AD112" s="64">
        <f>ROUND(IF(AND($D112&lt;AD$10,$E112&gt;AD$12),$Q112,IF(AND($D112&gt;=AD$10,$D112&lt;=AD$12),$Q112*(AD$13+1-DAY($D112))/AD$13,IF(AND($E112&gt;=AD$10,$E112&lt;=AD$12),$Q112*DAY($E112)/AD$13,0))),2)</f>
        <v>0</v>
      </c>
      <c r="AE112" s="64">
        <f>ROUND(IF(AND($D112&lt;AE$10,$E112&gt;AE$12),$Q112,IF(AND($D112&gt;=AE$10,$D112&lt;=AE$12),$Q112*(AE$13+1-DAY($D112))/AE$13,IF(AND($E112&gt;=AE$10,$E112&lt;=AE$12),$Q112*DAY($E112)/AE$13,0))),2)</f>
        <v>0</v>
      </c>
      <c r="AF112" s="64">
        <f>ROUND(IF(AND($D112&lt;AF$10,$E112&gt;AF$12),$Q112,IF(AND($D112&gt;=AF$10,$D112&lt;=AF$12),$Q112*(AF$13+1-DAY($D112))/AF$13,IF(AND($E112&gt;=AF$10,$E112&lt;=AF$12),$Q112*DAY($E112)/AF$13,0))),2)</f>
        <v>0</v>
      </c>
      <c r="AG112" s="64">
        <f>ROUND(IF(AND($D112&lt;AG$10,$E112&gt;AG$12),$Q112,IF(AND($D112&gt;=AG$10,$D112&lt;=AG$12),$Q112*(AG$13+1-DAY($D112))/AG$13,IF(AND($E112&gt;=AG$10,$E112&lt;=AG$12),$Q112*DAY($E112)/AG$13,0))),2)</f>
        <v>0</v>
      </c>
      <c r="AH112" s="64">
        <f>ROUND(IF(AND($D112&lt;AH$10,$E112&gt;AH$12),$Q112,IF(AND($D112&gt;=AH$10,$D112&lt;=AH$12),$Q112*(AH$13+1-DAY($D112))/AH$13,IF(AND($E112&gt;=AH$10,$E112&lt;=AH$12),$Q112*DAY($E112)/AH$13,0))),2)</f>
        <v>0</v>
      </c>
      <c r="AI112" s="64">
        <f>ROUND(IF(AND($D112&lt;AI$10,$E112&gt;AI$12),$Q112,IF(AND($D112&gt;=AI$10,$D112&lt;=AI$12),$Q112*(AI$13+1-DAY($D112))/AI$13,IF(AND($E112&gt;=AI$10,$E112&lt;=AI$12),$Q112*DAY($E112)/AI$13,0))),2)</f>
        <v>0</v>
      </c>
      <c r="AJ112" s="64">
        <f>ROUND(IF(AND($D112&lt;AJ$10,$E112&gt;AJ$12),$Q112,IF(AND($D112&gt;=AJ$10,$D112&lt;=AJ$12),$Q112*(AJ$13+1-DAY($D112))/AJ$13,IF(AND($E112&gt;=AJ$10,$E112&lt;=AJ$12),$Q112*DAY($E112)/AJ$13,0))),2)</f>
        <v>0</v>
      </c>
      <c r="AK112" s="64">
        <f>ROUND(IF(AND($D112&lt;AK$10,$E112&gt;AK$12),$Q112,IF(AND($D112&gt;=AK$10,$D112&lt;=AK$12),$Q112*(AK$13+1-DAY($D112))/AK$13,IF(AND($E112&gt;=AK$10,$E112&lt;=AK$12),$Q112*DAY($E112)/AK$13,0))),2)</f>
        <v>0</v>
      </c>
      <c r="AL112" s="64">
        <f>ROUND(IF(AND($D112&lt;AL$10,$E112&gt;AL$12),$Q112,IF(AND($D112&gt;=AL$10,$D112&lt;=AL$12),$Q112*(AL$13+1-DAY($D112))/AL$13,IF(AND($E112&gt;=AL$10,$E112&lt;=AL$12),$Q112*DAY($E112)/AL$13,0))),2)</f>
        <v>0</v>
      </c>
      <c r="AM112" s="64">
        <f>ROUND(IF(AND($D112&lt;AM$10,$E112&gt;AM$12),$Q112,IF(AND($D112&gt;=AM$10,$D112&lt;=AM$12),$Q112*(AM$13+1-DAY($D112))/AM$13,IF(AND($E112&gt;=AM$10,$E112&lt;=AM$12),$Q112*DAY($E112)/AM$13,0))),2)</f>
        <v>0</v>
      </c>
      <c r="AN112" s="64">
        <f>ROUND(IF(AND($D112&lt;AN$10,$E112&gt;AN$12),$Q112,IF(AND($D112&gt;=AN$10,$D112&lt;=AN$12),$Q112*(AN$13+1-DAY($D112))/AN$13,IF(AND($E112&gt;=AN$10,$E112&lt;=AN$12),$Q112*DAY($E112)/AN$13,0))),2)</f>
        <v>0</v>
      </c>
      <c r="AO112" s="64">
        <f>ROUND(IF(AND($D112&lt;AO$10,$E112&gt;AO$12),$Q112,IF(AND($D112&gt;=AO$10,$D112&lt;=AO$12),$Q112*(AO$13+1-DAY($D112))/AO$13,IF(AND($E112&gt;=AO$10,$E112&lt;=AO$12),$Q112*DAY($E112)/AO$13,0))),2)</f>
        <v>0</v>
      </c>
      <c r="AP112" s="64">
        <f>ROUND(IF(AND($D112&lt;AP$10,$E112&gt;AP$12),$Q112,IF(AND($D112&gt;=AP$10,$D112&lt;=AP$12),$Q112*(AP$13+1-DAY($D112))/AP$13,IF(AND($E112&gt;=AP$10,$E112&lt;=AP$12),$Q112*DAY($E112)/AP$13,0))),2)</f>
        <v>0</v>
      </c>
      <c r="AQ112" s="64">
        <f>ROUND(IF(AND($D112&lt;AQ$10,$E112&gt;AQ$12),$Q112,IF(AND($D112&gt;=AQ$10,$D112&lt;=AQ$12),$Q112*(AQ$13+1-DAY($D112))/AQ$13,IF(AND($E112&gt;=AQ$10,$E112&lt;=AQ$12),$Q112*DAY($E112)/AQ$13,0))),2)</f>
        <v>0</v>
      </c>
      <c r="AR112" s="64">
        <f>ROUND(IF(AND($D112&lt;AR$10,$E112&gt;AR$12),$Q112,IF(AND($D112&gt;=AR$10,$D112&lt;=AR$12),$Q112*(AR$13+1-DAY($D112))/AR$13,IF(AND($E112&gt;=AR$10,$E112&lt;=AR$12),$Q112*DAY($E112)/AR$13,0))),2)</f>
        <v>0</v>
      </c>
      <c r="AS112" s="64">
        <f>ROUND(IF(AND($D112&lt;AS$10,$E112&gt;AS$12),$Q112,IF(AND($D112&gt;=AS$10,$D112&lt;=AS$12),$Q112*(AS$13+1-DAY($D112))/AS$13,IF(AND($E112&gt;=AS$10,$E112&lt;=AS$12),$Q112*DAY($E112)/AS$13,0))),2)</f>
        <v>0</v>
      </c>
      <c r="AT112" s="64">
        <f>ROUND(IF(AND($D112&lt;AT$10,$E112&gt;AT$12),$Q112,IF(AND($D112&gt;=AT$10,$D112&lt;=AT$12),$Q112*(AT$13+1-DAY($D112))/AT$13,IF(AND($E112&gt;=AT$10,$E112&lt;=AT$12),$Q112*DAY($E112)/AT$13,0))),2)</f>
        <v>0</v>
      </c>
      <c r="AU112" s="64">
        <f>ROUND(IF(AND($D112&lt;AU$10,$E112&gt;AU$12),$Q112,IF(AND($D112&gt;=AU$10,$D112&lt;=AU$12),$Q112*(AU$13+1-DAY($D112))/AU$13,IF(AND($E112&gt;=AU$10,$E112&lt;=AU$12),$Q112*DAY($E112)/AU$13,0))),2)</f>
        <v>16250</v>
      </c>
      <c r="AV112" s="64">
        <f>ROUND(IF(AND($D112&lt;AV$10,$E112&gt;AV$12),$Q112,IF(AND($D112&gt;=AV$10,$D112&lt;=AV$12),$Q112*(AV$13+1-DAY($D112))/AV$13,IF(AND($E112&gt;=AV$10,$E112&lt;=AV$12),$Q112*DAY($E112)/AV$13,0))),2)</f>
        <v>16250</v>
      </c>
      <c r="AW112" s="64">
        <f>ROUND(IF(AND($D112&lt;AW$10,$E112&gt;AW$12),$Q112,IF(AND($D112&gt;=AW$10,$D112&lt;=AW$12),$Q112*(AW$13+1-DAY($D112))/AW$13,IF(AND($E112&gt;=AW$10,$E112&lt;=AW$12),$Q112*DAY($E112)/AW$13,0))),2)</f>
        <v>16250</v>
      </c>
      <c r="AX112" s="64">
        <f>ROUND(IF(AND($D112&lt;AX$10,$E112&gt;AX$12),$Q112,IF(AND($D112&gt;=AX$10,$D112&lt;=AX$12),$Q112*(AX$13+1-DAY($D112))/AX$13,IF(AND($E112&gt;=AX$10,$E112&lt;=AX$12),$Q112*DAY($E112)/AX$13,0))),2)</f>
        <v>16250</v>
      </c>
      <c r="AY112" s="64">
        <f>ROUND(IF(AND($D112&lt;AY$10,$E112&gt;AY$12),$Q112,IF(AND($D112&gt;=AY$10,$D112&lt;=AY$12),$Q112*(AY$13+1-DAY($D112))/AY$13,IF(AND($E112&gt;=AY$10,$E112&lt;=AY$12),$Q112*DAY($E112)/AY$13,0))),2)</f>
        <v>16250</v>
      </c>
      <c r="AZ112" s="64">
        <f>ROUND(IF(AND($D112&lt;AZ$10,$E112&gt;AZ$12),$Q112,IF(AND($D112&gt;=AZ$10,$D112&lt;=AZ$12),$Q112*(AZ$13+1-DAY($D112))/AZ$13,IF(AND($E112&gt;=AZ$10,$E112&lt;=AZ$12),$Q112*DAY($E112)/AZ$13,0))),2)</f>
        <v>16250</v>
      </c>
      <c r="BA112" s="64">
        <f>ROUND(IF(AND($D112&lt;BA$10,$E112&gt;BA$12),$Q112,IF(AND($D112&gt;=BA$10,$D112&lt;=BA$12),$Q112*(BA$13+1-DAY($D112))/BA$13,IF(AND($E112&gt;=BA$10,$E112&lt;=BA$12),$Q112*DAY($E112)/BA$13,0))),2)</f>
        <v>16250</v>
      </c>
      <c r="BB112" s="64">
        <f>ROUND(IF(AND($D112&lt;BB$10,$E112&gt;BB$12),$Q112,IF(AND($D112&gt;=BB$10,$D112&lt;=BB$12),$Q112*(BB$13+1-DAY($D112))/BB$13,IF(AND($E112&gt;=BB$10,$E112&lt;=BB$12),$Q112*DAY($E112)/BB$13,0))),2)</f>
        <v>16250</v>
      </c>
      <c r="BC112" s="108"/>
      <c r="BD112" s="64">
        <f t="shared" si="195"/>
        <v>0</v>
      </c>
      <c r="BE112" s="64">
        <f t="shared" si="195"/>
        <v>0</v>
      </c>
      <c r="BF112" s="64">
        <f t="shared" si="195"/>
        <v>0</v>
      </c>
      <c r="BG112" s="64">
        <f t="shared" si="195"/>
        <v>0</v>
      </c>
      <c r="BH112" s="64">
        <f t="shared" si="195"/>
        <v>0</v>
      </c>
      <c r="BI112" s="64">
        <f t="shared" si="195"/>
        <v>0</v>
      </c>
      <c r="BJ112" s="64">
        <f t="shared" si="195"/>
        <v>0</v>
      </c>
      <c r="BK112" s="64">
        <f t="shared" si="195"/>
        <v>0</v>
      </c>
      <c r="BL112" s="64">
        <f t="shared" si="195"/>
        <v>0</v>
      </c>
      <c r="BM112" s="64">
        <f t="shared" si="195"/>
        <v>32500</v>
      </c>
      <c r="BN112" s="64">
        <f t="shared" si="195"/>
        <v>48750</v>
      </c>
      <c r="BO112" s="64">
        <f t="shared" si="195"/>
        <v>48750</v>
      </c>
      <c r="BP112" s="65"/>
      <c r="BQ112" s="79">
        <f t="shared" si="121"/>
        <v>0</v>
      </c>
      <c r="BR112" s="79">
        <f t="shared" si="122"/>
        <v>0</v>
      </c>
      <c r="BS112" s="79">
        <f t="shared" si="123"/>
        <v>0</v>
      </c>
      <c r="BT112" s="79">
        <f t="shared" si="124"/>
        <v>0</v>
      </c>
      <c r="BU112" s="79">
        <f t="shared" si="125"/>
        <v>0</v>
      </c>
      <c r="BV112" s="79">
        <f t="shared" si="126"/>
        <v>0</v>
      </c>
      <c r="BW112" s="79">
        <f t="shared" si="127"/>
        <v>0</v>
      </c>
      <c r="BX112" s="79">
        <f t="shared" si="128"/>
        <v>0</v>
      </c>
      <c r="BY112" s="79">
        <f t="shared" si="129"/>
        <v>0</v>
      </c>
      <c r="BZ112" s="79">
        <f t="shared" si="130"/>
        <v>0</v>
      </c>
      <c r="CA112" s="79">
        <f t="shared" si="131"/>
        <v>0</v>
      </c>
      <c r="CB112" s="79">
        <f t="shared" si="132"/>
        <v>0</v>
      </c>
      <c r="CC112" s="79">
        <f t="shared" si="133"/>
        <v>0</v>
      </c>
      <c r="CD112" s="79">
        <f t="shared" si="134"/>
        <v>0</v>
      </c>
      <c r="CE112" s="79">
        <f t="shared" si="135"/>
        <v>0</v>
      </c>
      <c r="CF112" s="79">
        <f t="shared" si="136"/>
        <v>0</v>
      </c>
      <c r="CG112" s="79">
        <f t="shared" si="137"/>
        <v>0</v>
      </c>
      <c r="CH112" s="79">
        <f t="shared" si="138"/>
        <v>0</v>
      </c>
      <c r="CI112" s="79">
        <f t="shared" si="139"/>
        <v>0</v>
      </c>
      <c r="CJ112" s="79">
        <f t="shared" si="140"/>
        <v>0</v>
      </c>
      <c r="CK112" s="79">
        <f t="shared" si="141"/>
        <v>0</v>
      </c>
      <c r="CL112" s="79">
        <f t="shared" si="142"/>
        <v>0</v>
      </c>
      <c r="CM112" s="79">
        <f t="shared" si="143"/>
        <v>0</v>
      </c>
      <c r="CN112" s="79">
        <f t="shared" si="144"/>
        <v>0</v>
      </c>
      <c r="CO112" s="79">
        <f t="shared" si="145"/>
        <v>0</v>
      </c>
      <c r="CP112" s="79">
        <f t="shared" si="146"/>
        <v>0</v>
      </c>
      <c r="CQ112" s="79">
        <f t="shared" si="147"/>
        <v>0</v>
      </c>
      <c r="CR112" s="79">
        <f t="shared" si="148"/>
        <v>0</v>
      </c>
      <c r="CS112" s="79">
        <f t="shared" si="149"/>
        <v>1</v>
      </c>
      <c r="CT112" s="79">
        <f t="shared" si="150"/>
        <v>1</v>
      </c>
      <c r="CU112" s="79">
        <f t="shared" si="151"/>
        <v>1</v>
      </c>
      <c r="CV112" s="79">
        <f t="shared" si="152"/>
        <v>1</v>
      </c>
      <c r="CW112" s="79">
        <f t="shared" si="153"/>
        <v>1</v>
      </c>
      <c r="CX112" s="79">
        <f t="shared" si="154"/>
        <v>1</v>
      </c>
      <c r="CY112" s="79">
        <f t="shared" si="155"/>
        <v>1</v>
      </c>
      <c r="CZ112" s="79">
        <f t="shared" si="156"/>
        <v>1</v>
      </c>
      <c r="DB112" s="83">
        <f t="shared" si="157"/>
        <v>0</v>
      </c>
      <c r="DC112" s="83">
        <f t="shared" si="158"/>
        <v>0</v>
      </c>
      <c r="DD112" s="83">
        <f t="shared" si="159"/>
        <v>0</v>
      </c>
      <c r="DE112" s="83">
        <f t="shared" si="160"/>
        <v>0</v>
      </c>
      <c r="DF112" s="83">
        <f t="shared" si="161"/>
        <v>0</v>
      </c>
      <c r="DG112" s="83">
        <f t="shared" si="162"/>
        <v>0</v>
      </c>
      <c r="DH112" s="83">
        <f t="shared" si="163"/>
        <v>0</v>
      </c>
      <c r="DI112" s="83">
        <f t="shared" si="164"/>
        <v>0</v>
      </c>
      <c r="DJ112" s="83">
        <f t="shared" si="165"/>
        <v>0</v>
      </c>
      <c r="DK112" s="83">
        <f t="shared" si="166"/>
        <v>1</v>
      </c>
      <c r="DL112" s="83">
        <f t="shared" si="167"/>
        <v>1</v>
      </c>
      <c r="DM112" s="83">
        <f t="shared" si="168"/>
        <v>1</v>
      </c>
      <c r="DO112" s="83">
        <f t="shared" si="181"/>
        <v>0</v>
      </c>
      <c r="DP112" s="83">
        <f t="shared" si="184"/>
        <v>0</v>
      </c>
      <c r="DQ112" s="83">
        <f t="shared" si="184"/>
        <v>0</v>
      </c>
      <c r="DR112" s="83">
        <f t="shared" si="184"/>
        <v>0</v>
      </c>
      <c r="DS112" s="83">
        <f t="shared" si="184"/>
        <v>0</v>
      </c>
      <c r="DT112" s="83">
        <f t="shared" si="184"/>
        <v>0</v>
      </c>
      <c r="DU112" s="83">
        <f t="shared" si="184"/>
        <v>0</v>
      </c>
      <c r="DV112" s="83">
        <f t="shared" si="184"/>
        <v>0</v>
      </c>
      <c r="DW112" s="83">
        <f t="shared" si="184"/>
        <v>0</v>
      </c>
      <c r="DX112" s="83">
        <f t="shared" si="184"/>
        <v>1</v>
      </c>
      <c r="DY112" s="83">
        <f t="shared" si="184"/>
        <v>1</v>
      </c>
      <c r="DZ112" s="83">
        <f t="shared" si="184"/>
        <v>1</v>
      </c>
      <c r="EB112" s="115"/>
      <c r="EC112" s="36">
        <f t="shared" si="169"/>
        <v>0</v>
      </c>
      <c r="ED112" s="36">
        <f t="shared" si="185"/>
        <v>0</v>
      </c>
      <c r="EE112" s="36">
        <f t="shared" si="186"/>
        <v>0</v>
      </c>
      <c r="EF112" s="36">
        <f t="shared" si="187"/>
        <v>0</v>
      </c>
      <c r="EG112" s="36">
        <f t="shared" si="188"/>
        <v>0</v>
      </c>
      <c r="EH112" s="36">
        <f t="shared" si="189"/>
        <v>0</v>
      </c>
      <c r="EI112" s="36">
        <f t="shared" si="190"/>
        <v>0</v>
      </c>
      <c r="EJ112" s="36">
        <f t="shared" si="191"/>
        <v>0</v>
      </c>
      <c r="EK112" s="36">
        <f t="shared" si="192"/>
        <v>1</v>
      </c>
      <c r="EL112" s="36">
        <f t="shared" si="193"/>
        <v>0</v>
      </c>
      <c r="EM112" s="36">
        <f t="shared" si="194"/>
        <v>0</v>
      </c>
      <c r="EO112" s="115"/>
      <c r="EP112" s="36">
        <f t="shared" si="170"/>
        <v>0</v>
      </c>
      <c r="EQ112" s="36">
        <f t="shared" si="171"/>
        <v>0</v>
      </c>
      <c r="ER112" s="36">
        <f t="shared" si="172"/>
        <v>0</v>
      </c>
      <c r="ES112" s="36">
        <f t="shared" si="173"/>
        <v>0</v>
      </c>
      <c r="ET112" s="36">
        <f t="shared" si="174"/>
        <v>0</v>
      </c>
      <c r="EU112" s="36">
        <f t="shared" si="175"/>
        <v>0</v>
      </c>
      <c r="EV112" s="36">
        <f t="shared" si="176"/>
        <v>0</v>
      </c>
      <c r="EW112" s="36">
        <f t="shared" si="177"/>
        <v>0</v>
      </c>
      <c r="EX112" s="36">
        <f t="shared" si="178"/>
        <v>0</v>
      </c>
      <c r="EY112" s="36">
        <f t="shared" si="179"/>
        <v>0</v>
      </c>
      <c r="EZ112" s="36">
        <f t="shared" si="180"/>
        <v>0</v>
      </c>
    </row>
    <row r="113" spans="1:156" s="36" customFormat="1" ht="16" x14ac:dyDescent="0.2">
      <c r="A113" s="50"/>
      <c r="B113" s="56" t="s">
        <v>17</v>
      </c>
      <c r="C113" s="49" t="s">
        <v>94</v>
      </c>
      <c r="D113" s="57">
        <v>46508</v>
      </c>
      <c r="E113" s="57">
        <v>51500</v>
      </c>
      <c r="F113" s="58">
        <v>115000</v>
      </c>
      <c r="G113" s="56" t="s">
        <v>96</v>
      </c>
      <c r="H113" s="59">
        <v>30958</v>
      </c>
      <c r="I113" s="59" t="s">
        <v>15</v>
      </c>
      <c r="J113" s="60">
        <v>0.2</v>
      </c>
      <c r="K113" s="60">
        <v>0.1</v>
      </c>
      <c r="L113" s="61"/>
      <c r="M113" s="62">
        <f t="shared" ref="M113:M144" si="196">COUNTIF($H:$H,$H113)</f>
        <v>1</v>
      </c>
      <c r="N113" s="63">
        <f t="shared" ref="N113:N144" si="197">F113/12</f>
        <v>9583.3333333333339</v>
      </c>
      <c r="O113" s="63">
        <f t="shared" ref="O113:O144" si="198">K113*$N113</f>
        <v>958.33333333333348</v>
      </c>
      <c r="P113" s="63">
        <f t="shared" ref="P113:P144" si="199">IF($I113="Yes",J113*$N113,0)</f>
        <v>1916.666666666667</v>
      </c>
      <c r="Q113" s="63">
        <f t="shared" si="120"/>
        <v>12458.33</v>
      </c>
      <c r="R113" s="111"/>
      <c r="S113" s="64">
        <f>ROUND(IF(AND($D113&lt;S$10,$E113&gt;S$12),$Q113,IF(AND($D113&gt;=S$10,$D113&lt;=S$12),$Q113*(S$13+1-DAY($D113))/S$13,IF(AND($E113&gt;=S$10,$E113&lt;=S$12),$Q113*DAY($E113)/S$13,0))),2)</f>
        <v>0</v>
      </c>
      <c r="T113" s="64">
        <f>ROUND(IF(AND($D113&lt;T$10,$E113&gt;T$12),$Q113,IF(AND($D113&gt;=T$10,$D113&lt;=T$12),$Q113*(T$13+1-DAY($D113))/T$13,IF(AND($E113&gt;=T$10,$E113&lt;=T$12),$Q113*DAY($E113)/T$13,0))),2)</f>
        <v>0</v>
      </c>
      <c r="U113" s="64">
        <f>ROUND(IF(AND($D113&lt;U$10,$E113&gt;U$12),$Q113,IF(AND($D113&gt;=U$10,$D113&lt;=U$12),$Q113*(U$13+1-DAY($D113))/U$13,IF(AND($E113&gt;=U$10,$E113&lt;=U$12),$Q113*DAY($E113)/U$13,0))),2)</f>
        <v>0</v>
      </c>
      <c r="V113" s="64">
        <f>ROUND(IF(AND($D113&lt;V$10,$E113&gt;V$12),$Q113,IF(AND($D113&gt;=V$10,$D113&lt;=V$12),$Q113*(V$13+1-DAY($D113))/V$13,IF(AND($E113&gt;=V$10,$E113&lt;=V$12),$Q113*DAY($E113)/V$13,0))),2)</f>
        <v>0</v>
      </c>
      <c r="W113" s="64">
        <f>ROUND(IF(AND($D113&lt;W$10,$E113&gt;W$12),$Q113,IF(AND($D113&gt;=W$10,$D113&lt;=W$12),$Q113*(W$13+1-DAY($D113))/W$13,IF(AND($E113&gt;=W$10,$E113&lt;=W$12),$Q113*DAY($E113)/W$13,0))),2)</f>
        <v>0</v>
      </c>
      <c r="X113" s="64">
        <f>ROUND(IF(AND($D113&lt;X$10,$E113&gt;X$12),$Q113,IF(AND($D113&gt;=X$10,$D113&lt;=X$12),$Q113*(X$13+1-DAY($D113))/X$13,IF(AND($E113&gt;=X$10,$E113&lt;=X$12),$Q113*DAY($E113)/X$13,0))),2)</f>
        <v>0</v>
      </c>
      <c r="Y113" s="64">
        <f>ROUND(IF(AND($D113&lt;Y$10,$E113&gt;Y$12),$Q113,IF(AND($D113&gt;=Y$10,$D113&lt;=Y$12),$Q113*(Y$13+1-DAY($D113))/Y$13,IF(AND($E113&gt;=Y$10,$E113&lt;=Y$12),$Q113*DAY($E113)/Y$13,0))),2)</f>
        <v>0</v>
      </c>
      <c r="Z113" s="64">
        <f>ROUND(IF(AND($D113&lt;Z$10,$E113&gt;Z$12),$Q113,IF(AND($D113&gt;=Z$10,$D113&lt;=Z$12),$Q113*(Z$13+1-DAY($D113))/Z$13,IF(AND($E113&gt;=Z$10,$E113&lt;=Z$12),$Q113*DAY($E113)/Z$13,0))),2)</f>
        <v>0</v>
      </c>
      <c r="AA113" s="64">
        <f>ROUND(IF(AND($D113&lt;AA$10,$E113&gt;AA$12),$Q113,IF(AND($D113&gt;=AA$10,$D113&lt;=AA$12),$Q113*(AA$13+1-DAY($D113))/AA$13,IF(AND($E113&gt;=AA$10,$E113&lt;=AA$12),$Q113*DAY($E113)/AA$13,0))),2)</f>
        <v>0</v>
      </c>
      <c r="AB113" s="64">
        <f>ROUND(IF(AND($D113&lt;AB$10,$E113&gt;AB$12),$Q113,IF(AND($D113&gt;=AB$10,$D113&lt;=AB$12),$Q113*(AB$13+1-DAY($D113))/AB$13,IF(AND($E113&gt;=AB$10,$E113&lt;=AB$12),$Q113*DAY($E113)/AB$13,0))),2)</f>
        <v>0</v>
      </c>
      <c r="AC113" s="64">
        <f>ROUND(IF(AND($D113&lt;AC$10,$E113&gt;AC$12),$Q113,IF(AND($D113&gt;=AC$10,$D113&lt;=AC$12),$Q113*(AC$13+1-DAY($D113))/AC$13,IF(AND($E113&gt;=AC$10,$E113&lt;=AC$12),$Q113*DAY($E113)/AC$13,0))),2)</f>
        <v>0</v>
      </c>
      <c r="AD113" s="64">
        <f>ROUND(IF(AND($D113&lt;AD$10,$E113&gt;AD$12),$Q113,IF(AND($D113&gt;=AD$10,$D113&lt;=AD$12),$Q113*(AD$13+1-DAY($D113))/AD$13,IF(AND($E113&gt;=AD$10,$E113&lt;=AD$12),$Q113*DAY($E113)/AD$13,0))),2)</f>
        <v>0</v>
      </c>
      <c r="AE113" s="64">
        <f>ROUND(IF(AND($D113&lt;AE$10,$E113&gt;AE$12),$Q113,IF(AND($D113&gt;=AE$10,$D113&lt;=AE$12),$Q113*(AE$13+1-DAY($D113))/AE$13,IF(AND($E113&gt;=AE$10,$E113&lt;=AE$12),$Q113*DAY($E113)/AE$13,0))),2)</f>
        <v>0</v>
      </c>
      <c r="AF113" s="64">
        <f>ROUND(IF(AND($D113&lt;AF$10,$E113&gt;AF$12),$Q113,IF(AND($D113&gt;=AF$10,$D113&lt;=AF$12),$Q113*(AF$13+1-DAY($D113))/AF$13,IF(AND($E113&gt;=AF$10,$E113&lt;=AF$12),$Q113*DAY($E113)/AF$13,0))),2)</f>
        <v>0</v>
      </c>
      <c r="AG113" s="64">
        <f>ROUND(IF(AND($D113&lt;AG$10,$E113&gt;AG$12),$Q113,IF(AND($D113&gt;=AG$10,$D113&lt;=AG$12),$Q113*(AG$13+1-DAY($D113))/AG$13,IF(AND($E113&gt;=AG$10,$E113&lt;=AG$12),$Q113*DAY($E113)/AG$13,0))),2)</f>
        <v>0</v>
      </c>
      <c r="AH113" s="64">
        <f>ROUND(IF(AND($D113&lt;AH$10,$E113&gt;AH$12),$Q113,IF(AND($D113&gt;=AH$10,$D113&lt;=AH$12),$Q113*(AH$13+1-DAY($D113))/AH$13,IF(AND($E113&gt;=AH$10,$E113&lt;=AH$12),$Q113*DAY($E113)/AH$13,0))),2)</f>
        <v>0</v>
      </c>
      <c r="AI113" s="64">
        <f>ROUND(IF(AND($D113&lt;AI$10,$E113&gt;AI$12),$Q113,IF(AND($D113&gt;=AI$10,$D113&lt;=AI$12),$Q113*(AI$13+1-DAY($D113))/AI$13,IF(AND($E113&gt;=AI$10,$E113&lt;=AI$12),$Q113*DAY($E113)/AI$13,0))),2)</f>
        <v>0</v>
      </c>
      <c r="AJ113" s="64">
        <f>ROUND(IF(AND($D113&lt;AJ$10,$E113&gt;AJ$12),$Q113,IF(AND($D113&gt;=AJ$10,$D113&lt;=AJ$12),$Q113*(AJ$13+1-DAY($D113))/AJ$13,IF(AND($E113&gt;=AJ$10,$E113&lt;=AJ$12),$Q113*DAY($E113)/AJ$13,0))),2)</f>
        <v>0</v>
      </c>
      <c r="AK113" s="64">
        <f>ROUND(IF(AND($D113&lt;AK$10,$E113&gt;AK$12),$Q113,IF(AND($D113&gt;=AK$10,$D113&lt;=AK$12),$Q113*(AK$13+1-DAY($D113))/AK$13,IF(AND($E113&gt;=AK$10,$E113&lt;=AK$12),$Q113*DAY($E113)/AK$13,0))),2)</f>
        <v>0</v>
      </c>
      <c r="AL113" s="64">
        <f>ROUND(IF(AND($D113&lt;AL$10,$E113&gt;AL$12),$Q113,IF(AND($D113&gt;=AL$10,$D113&lt;=AL$12),$Q113*(AL$13+1-DAY($D113))/AL$13,IF(AND($E113&gt;=AL$10,$E113&lt;=AL$12),$Q113*DAY($E113)/AL$13,0))),2)</f>
        <v>0</v>
      </c>
      <c r="AM113" s="64">
        <f>ROUND(IF(AND($D113&lt;AM$10,$E113&gt;AM$12),$Q113,IF(AND($D113&gt;=AM$10,$D113&lt;=AM$12),$Q113*(AM$13+1-DAY($D113))/AM$13,IF(AND($E113&gt;=AM$10,$E113&lt;=AM$12),$Q113*DAY($E113)/AM$13,0))),2)</f>
        <v>0</v>
      </c>
      <c r="AN113" s="64">
        <f>ROUND(IF(AND($D113&lt;AN$10,$E113&gt;AN$12),$Q113,IF(AND($D113&gt;=AN$10,$D113&lt;=AN$12),$Q113*(AN$13+1-DAY($D113))/AN$13,IF(AND($E113&gt;=AN$10,$E113&lt;=AN$12),$Q113*DAY($E113)/AN$13,0))),2)</f>
        <v>0</v>
      </c>
      <c r="AO113" s="64">
        <f>ROUND(IF(AND($D113&lt;AO$10,$E113&gt;AO$12),$Q113,IF(AND($D113&gt;=AO$10,$D113&lt;=AO$12),$Q113*(AO$13+1-DAY($D113))/AO$13,IF(AND($E113&gt;=AO$10,$E113&lt;=AO$12),$Q113*DAY($E113)/AO$13,0))),2)</f>
        <v>0</v>
      </c>
      <c r="AP113" s="64">
        <f>ROUND(IF(AND($D113&lt;AP$10,$E113&gt;AP$12),$Q113,IF(AND($D113&gt;=AP$10,$D113&lt;=AP$12),$Q113*(AP$13+1-DAY($D113))/AP$13,IF(AND($E113&gt;=AP$10,$E113&lt;=AP$12),$Q113*DAY($E113)/AP$13,0))),2)</f>
        <v>0</v>
      </c>
      <c r="AQ113" s="64">
        <f>ROUND(IF(AND($D113&lt;AQ$10,$E113&gt;AQ$12),$Q113,IF(AND($D113&gt;=AQ$10,$D113&lt;=AQ$12),$Q113*(AQ$13+1-DAY($D113))/AQ$13,IF(AND($E113&gt;=AQ$10,$E113&lt;=AQ$12),$Q113*DAY($E113)/AQ$13,0))),2)</f>
        <v>0</v>
      </c>
      <c r="AR113" s="64">
        <f>ROUND(IF(AND($D113&lt;AR$10,$E113&gt;AR$12),$Q113,IF(AND($D113&gt;=AR$10,$D113&lt;=AR$12),$Q113*(AR$13+1-DAY($D113))/AR$13,IF(AND($E113&gt;=AR$10,$E113&lt;=AR$12),$Q113*DAY($E113)/AR$13,0))),2)</f>
        <v>0</v>
      </c>
      <c r="AS113" s="64">
        <f>ROUND(IF(AND($D113&lt;AS$10,$E113&gt;AS$12),$Q113,IF(AND($D113&gt;=AS$10,$D113&lt;=AS$12),$Q113*(AS$13+1-DAY($D113))/AS$13,IF(AND($E113&gt;=AS$10,$E113&lt;=AS$12),$Q113*DAY($E113)/AS$13,0))),2)</f>
        <v>0</v>
      </c>
      <c r="AT113" s="64">
        <f>ROUND(IF(AND($D113&lt;AT$10,$E113&gt;AT$12),$Q113,IF(AND($D113&gt;=AT$10,$D113&lt;=AT$12),$Q113*(AT$13+1-DAY($D113))/AT$13,IF(AND($E113&gt;=AT$10,$E113&lt;=AT$12),$Q113*DAY($E113)/AT$13,0))),2)</f>
        <v>0</v>
      </c>
      <c r="AU113" s="64">
        <f>ROUND(IF(AND($D113&lt;AU$10,$E113&gt;AU$12),$Q113,IF(AND($D113&gt;=AU$10,$D113&lt;=AU$12),$Q113*(AU$13+1-DAY($D113))/AU$13,IF(AND($E113&gt;=AU$10,$E113&lt;=AU$12),$Q113*DAY($E113)/AU$13,0))),2)</f>
        <v>12458.33</v>
      </c>
      <c r="AV113" s="64">
        <f>ROUND(IF(AND($D113&lt;AV$10,$E113&gt;AV$12),$Q113,IF(AND($D113&gt;=AV$10,$D113&lt;=AV$12),$Q113*(AV$13+1-DAY($D113))/AV$13,IF(AND($E113&gt;=AV$10,$E113&lt;=AV$12),$Q113*DAY($E113)/AV$13,0))),2)</f>
        <v>12458.33</v>
      </c>
      <c r="AW113" s="64">
        <f>ROUND(IF(AND($D113&lt;AW$10,$E113&gt;AW$12),$Q113,IF(AND($D113&gt;=AW$10,$D113&lt;=AW$12),$Q113*(AW$13+1-DAY($D113))/AW$13,IF(AND($E113&gt;=AW$10,$E113&lt;=AW$12),$Q113*DAY($E113)/AW$13,0))),2)</f>
        <v>12458.33</v>
      </c>
      <c r="AX113" s="64">
        <f>ROUND(IF(AND($D113&lt;AX$10,$E113&gt;AX$12),$Q113,IF(AND($D113&gt;=AX$10,$D113&lt;=AX$12),$Q113*(AX$13+1-DAY($D113))/AX$13,IF(AND($E113&gt;=AX$10,$E113&lt;=AX$12),$Q113*DAY($E113)/AX$13,0))),2)</f>
        <v>12458.33</v>
      </c>
      <c r="AY113" s="64">
        <f>ROUND(IF(AND($D113&lt;AY$10,$E113&gt;AY$12),$Q113,IF(AND($D113&gt;=AY$10,$D113&lt;=AY$12),$Q113*(AY$13+1-DAY($D113))/AY$13,IF(AND($E113&gt;=AY$10,$E113&lt;=AY$12),$Q113*DAY($E113)/AY$13,0))),2)</f>
        <v>12458.33</v>
      </c>
      <c r="AZ113" s="64">
        <f>ROUND(IF(AND($D113&lt;AZ$10,$E113&gt;AZ$12),$Q113,IF(AND($D113&gt;=AZ$10,$D113&lt;=AZ$12),$Q113*(AZ$13+1-DAY($D113))/AZ$13,IF(AND($E113&gt;=AZ$10,$E113&lt;=AZ$12),$Q113*DAY($E113)/AZ$13,0))),2)</f>
        <v>12458.33</v>
      </c>
      <c r="BA113" s="64">
        <f>ROUND(IF(AND($D113&lt;BA$10,$E113&gt;BA$12),$Q113,IF(AND($D113&gt;=BA$10,$D113&lt;=BA$12),$Q113*(BA$13+1-DAY($D113))/BA$13,IF(AND($E113&gt;=BA$10,$E113&lt;=BA$12),$Q113*DAY($E113)/BA$13,0))),2)</f>
        <v>12458.33</v>
      </c>
      <c r="BB113" s="64">
        <f>ROUND(IF(AND($D113&lt;BB$10,$E113&gt;BB$12),$Q113,IF(AND($D113&gt;=BB$10,$D113&lt;=BB$12),$Q113*(BB$13+1-DAY($D113))/BB$13,IF(AND($E113&gt;=BB$10,$E113&lt;=BB$12),$Q113*DAY($E113)/BB$13,0))),2)</f>
        <v>12458.33</v>
      </c>
      <c r="BC113" s="108"/>
      <c r="BD113" s="64">
        <f t="shared" si="195"/>
        <v>0</v>
      </c>
      <c r="BE113" s="64">
        <f t="shared" si="195"/>
        <v>0</v>
      </c>
      <c r="BF113" s="64">
        <f t="shared" si="195"/>
        <v>0</v>
      </c>
      <c r="BG113" s="64">
        <f t="shared" si="195"/>
        <v>0</v>
      </c>
      <c r="BH113" s="64">
        <f t="shared" si="195"/>
        <v>0</v>
      </c>
      <c r="BI113" s="64">
        <f t="shared" si="195"/>
        <v>0</v>
      </c>
      <c r="BJ113" s="64">
        <f t="shared" si="195"/>
        <v>0</v>
      </c>
      <c r="BK113" s="64">
        <f t="shared" si="195"/>
        <v>0</v>
      </c>
      <c r="BL113" s="64">
        <f t="shared" si="195"/>
        <v>0</v>
      </c>
      <c r="BM113" s="64">
        <f t="shared" si="195"/>
        <v>24916.66</v>
      </c>
      <c r="BN113" s="64">
        <f t="shared" si="195"/>
        <v>37374.99</v>
      </c>
      <c r="BO113" s="64">
        <f t="shared" si="195"/>
        <v>37374.99</v>
      </c>
      <c r="BP113" s="65"/>
      <c r="BQ113" s="79">
        <f t="shared" si="121"/>
        <v>0</v>
      </c>
      <c r="BR113" s="79">
        <f t="shared" si="122"/>
        <v>0</v>
      </c>
      <c r="BS113" s="79">
        <f t="shared" si="123"/>
        <v>0</v>
      </c>
      <c r="BT113" s="79">
        <f t="shared" si="124"/>
        <v>0</v>
      </c>
      <c r="BU113" s="79">
        <f t="shared" si="125"/>
        <v>0</v>
      </c>
      <c r="BV113" s="79">
        <f t="shared" si="126"/>
        <v>0</v>
      </c>
      <c r="BW113" s="79">
        <f t="shared" si="127"/>
        <v>0</v>
      </c>
      <c r="BX113" s="79">
        <f t="shared" si="128"/>
        <v>0</v>
      </c>
      <c r="BY113" s="79">
        <f t="shared" si="129"/>
        <v>0</v>
      </c>
      <c r="BZ113" s="79">
        <f t="shared" si="130"/>
        <v>0</v>
      </c>
      <c r="CA113" s="79">
        <f t="shared" si="131"/>
        <v>0</v>
      </c>
      <c r="CB113" s="79">
        <f t="shared" si="132"/>
        <v>0</v>
      </c>
      <c r="CC113" s="79">
        <f t="shared" si="133"/>
        <v>0</v>
      </c>
      <c r="CD113" s="79">
        <f t="shared" si="134"/>
        <v>0</v>
      </c>
      <c r="CE113" s="79">
        <f t="shared" si="135"/>
        <v>0</v>
      </c>
      <c r="CF113" s="79">
        <f t="shared" si="136"/>
        <v>0</v>
      </c>
      <c r="CG113" s="79">
        <f t="shared" si="137"/>
        <v>0</v>
      </c>
      <c r="CH113" s="79">
        <f t="shared" si="138"/>
        <v>0</v>
      </c>
      <c r="CI113" s="79">
        <f t="shared" si="139"/>
        <v>0</v>
      </c>
      <c r="CJ113" s="79">
        <f t="shared" si="140"/>
        <v>0</v>
      </c>
      <c r="CK113" s="79">
        <f t="shared" si="141"/>
        <v>0</v>
      </c>
      <c r="CL113" s="79">
        <f t="shared" si="142"/>
        <v>0</v>
      </c>
      <c r="CM113" s="79">
        <f t="shared" si="143"/>
        <v>0</v>
      </c>
      <c r="CN113" s="79">
        <f t="shared" si="144"/>
        <v>0</v>
      </c>
      <c r="CO113" s="79">
        <f t="shared" si="145"/>
        <v>0</v>
      </c>
      <c r="CP113" s="79">
        <f t="shared" si="146"/>
        <v>0</v>
      </c>
      <c r="CQ113" s="79">
        <f t="shared" si="147"/>
        <v>0</v>
      </c>
      <c r="CR113" s="79">
        <f t="shared" si="148"/>
        <v>0</v>
      </c>
      <c r="CS113" s="79">
        <f t="shared" si="149"/>
        <v>1</v>
      </c>
      <c r="CT113" s="79">
        <f t="shared" si="150"/>
        <v>1</v>
      </c>
      <c r="CU113" s="79">
        <f t="shared" si="151"/>
        <v>1</v>
      </c>
      <c r="CV113" s="79">
        <f t="shared" si="152"/>
        <v>1</v>
      </c>
      <c r="CW113" s="79">
        <f t="shared" si="153"/>
        <v>1</v>
      </c>
      <c r="CX113" s="79">
        <f t="shared" si="154"/>
        <v>1</v>
      </c>
      <c r="CY113" s="79">
        <f t="shared" si="155"/>
        <v>1</v>
      </c>
      <c r="CZ113" s="79">
        <f t="shared" si="156"/>
        <v>1</v>
      </c>
      <c r="DB113" s="83">
        <f t="shared" si="157"/>
        <v>0</v>
      </c>
      <c r="DC113" s="83">
        <f t="shared" si="158"/>
        <v>0</v>
      </c>
      <c r="DD113" s="83">
        <f t="shared" si="159"/>
        <v>0</v>
      </c>
      <c r="DE113" s="83">
        <f t="shared" si="160"/>
        <v>0</v>
      </c>
      <c r="DF113" s="83">
        <f t="shared" si="161"/>
        <v>0</v>
      </c>
      <c r="DG113" s="83">
        <f t="shared" si="162"/>
        <v>0</v>
      </c>
      <c r="DH113" s="83">
        <f t="shared" si="163"/>
        <v>0</v>
      </c>
      <c r="DI113" s="83">
        <f t="shared" si="164"/>
        <v>0</v>
      </c>
      <c r="DJ113" s="83">
        <f t="shared" si="165"/>
        <v>0</v>
      </c>
      <c r="DK113" s="83">
        <f t="shared" si="166"/>
        <v>1</v>
      </c>
      <c r="DL113" s="83">
        <f t="shared" si="167"/>
        <v>1</v>
      </c>
      <c r="DM113" s="83">
        <f t="shared" si="168"/>
        <v>1</v>
      </c>
      <c r="DO113" s="83">
        <f t="shared" si="181"/>
        <v>0</v>
      </c>
      <c r="DP113" s="83">
        <f t="shared" ref="DP113:DZ128" si="200">ROUNDUP(DC113,0)</f>
        <v>0</v>
      </c>
      <c r="DQ113" s="83">
        <f t="shared" si="200"/>
        <v>0</v>
      </c>
      <c r="DR113" s="83">
        <f t="shared" si="200"/>
        <v>0</v>
      </c>
      <c r="DS113" s="83">
        <f t="shared" si="200"/>
        <v>0</v>
      </c>
      <c r="DT113" s="83">
        <f t="shared" si="200"/>
        <v>0</v>
      </c>
      <c r="DU113" s="83">
        <f t="shared" si="200"/>
        <v>0</v>
      </c>
      <c r="DV113" s="83">
        <f t="shared" si="200"/>
        <v>0</v>
      </c>
      <c r="DW113" s="83">
        <f t="shared" si="200"/>
        <v>0</v>
      </c>
      <c r="DX113" s="83">
        <f t="shared" si="200"/>
        <v>1</v>
      </c>
      <c r="DY113" s="83">
        <f t="shared" si="200"/>
        <v>1</v>
      </c>
      <c r="DZ113" s="83">
        <f t="shared" si="200"/>
        <v>1</v>
      </c>
      <c r="EB113" s="115"/>
      <c r="EC113" s="36">
        <f t="shared" si="169"/>
        <v>0</v>
      </c>
      <c r="ED113" s="36">
        <f t="shared" si="185"/>
        <v>0</v>
      </c>
      <c r="EE113" s="36">
        <f t="shared" si="186"/>
        <v>0</v>
      </c>
      <c r="EF113" s="36">
        <f t="shared" si="187"/>
        <v>0</v>
      </c>
      <c r="EG113" s="36">
        <f t="shared" si="188"/>
        <v>0</v>
      </c>
      <c r="EH113" s="36">
        <f t="shared" si="189"/>
        <v>0</v>
      </c>
      <c r="EI113" s="36">
        <f t="shared" si="190"/>
        <v>0</v>
      </c>
      <c r="EJ113" s="36">
        <f t="shared" si="191"/>
        <v>0</v>
      </c>
      <c r="EK113" s="36">
        <f t="shared" si="192"/>
        <v>1</v>
      </c>
      <c r="EL113" s="36">
        <f t="shared" si="193"/>
        <v>0</v>
      </c>
      <c r="EM113" s="36">
        <f t="shared" si="194"/>
        <v>0</v>
      </c>
      <c r="EO113" s="115"/>
      <c r="EP113" s="36">
        <f t="shared" si="170"/>
        <v>0</v>
      </c>
      <c r="EQ113" s="36">
        <f t="shared" si="171"/>
        <v>0</v>
      </c>
      <c r="ER113" s="36">
        <f t="shared" si="172"/>
        <v>0</v>
      </c>
      <c r="ES113" s="36">
        <f t="shared" si="173"/>
        <v>0</v>
      </c>
      <c r="ET113" s="36">
        <f t="shared" si="174"/>
        <v>0</v>
      </c>
      <c r="EU113" s="36">
        <f t="shared" si="175"/>
        <v>0</v>
      </c>
      <c r="EV113" s="36">
        <f t="shared" si="176"/>
        <v>0</v>
      </c>
      <c r="EW113" s="36">
        <f t="shared" si="177"/>
        <v>0</v>
      </c>
      <c r="EX113" s="36">
        <f t="shared" si="178"/>
        <v>0</v>
      </c>
      <c r="EY113" s="36">
        <f t="shared" si="179"/>
        <v>0</v>
      </c>
      <c r="EZ113" s="36">
        <f t="shared" si="180"/>
        <v>0</v>
      </c>
    </row>
    <row r="114" spans="1:156" s="36" customFormat="1" ht="16" x14ac:dyDescent="0.2">
      <c r="A114" s="50"/>
      <c r="B114" s="56" t="s">
        <v>17</v>
      </c>
      <c r="C114" s="49" t="s">
        <v>16</v>
      </c>
      <c r="D114" s="57">
        <v>46508</v>
      </c>
      <c r="E114" s="57">
        <v>51500</v>
      </c>
      <c r="F114" s="58">
        <v>100000</v>
      </c>
      <c r="G114" s="56" t="s">
        <v>103</v>
      </c>
      <c r="H114" s="59">
        <v>72009</v>
      </c>
      <c r="I114" s="59" t="s">
        <v>15</v>
      </c>
      <c r="J114" s="60">
        <v>0.2</v>
      </c>
      <c r="K114" s="60">
        <v>0.1</v>
      </c>
      <c r="L114" s="61"/>
      <c r="M114" s="62">
        <f t="shared" si="196"/>
        <v>1</v>
      </c>
      <c r="N114" s="63">
        <f t="shared" si="197"/>
        <v>8333.3333333333339</v>
      </c>
      <c r="O114" s="63">
        <f t="shared" si="198"/>
        <v>833.33333333333348</v>
      </c>
      <c r="P114" s="63">
        <f t="shared" si="199"/>
        <v>1666.666666666667</v>
      </c>
      <c r="Q114" s="63">
        <f t="shared" si="120"/>
        <v>10833.33</v>
      </c>
      <c r="R114" s="111"/>
      <c r="S114" s="64">
        <f>ROUND(IF(AND($D114&lt;S$10,$E114&gt;S$12),$Q114,IF(AND($D114&gt;=S$10,$D114&lt;=S$12),$Q114*(S$13+1-DAY($D114))/S$13,IF(AND($E114&gt;=S$10,$E114&lt;=S$12),$Q114*DAY($E114)/S$13,0))),2)</f>
        <v>0</v>
      </c>
      <c r="T114" s="64">
        <f>ROUND(IF(AND($D114&lt;T$10,$E114&gt;T$12),$Q114,IF(AND($D114&gt;=T$10,$D114&lt;=T$12),$Q114*(T$13+1-DAY($D114))/T$13,IF(AND($E114&gt;=T$10,$E114&lt;=T$12),$Q114*DAY($E114)/T$13,0))),2)</f>
        <v>0</v>
      </c>
      <c r="U114" s="64">
        <f>ROUND(IF(AND($D114&lt;U$10,$E114&gt;U$12),$Q114,IF(AND($D114&gt;=U$10,$D114&lt;=U$12),$Q114*(U$13+1-DAY($D114))/U$13,IF(AND($E114&gt;=U$10,$E114&lt;=U$12),$Q114*DAY($E114)/U$13,0))),2)</f>
        <v>0</v>
      </c>
      <c r="V114" s="64">
        <f>ROUND(IF(AND($D114&lt;V$10,$E114&gt;V$12),$Q114,IF(AND($D114&gt;=V$10,$D114&lt;=V$12),$Q114*(V$13+1-DAY($D114))/V$13,IF(AND($E114&gt;=V$10,$E114&lt;=V$12),$Q114*DAY($E114)/V$13,0))),2)</f>
        <v>0</v>
      </c>
      <c r="W114" s="64">
        <f>ROUND(IF(AND($D114&lt;W$10,$E114&gt;W$12),$Q114,IF(AND($D114&gt;=W$10,$D114&lt;=W$12),$Q114*(W$13+1-DAY($D114))/W$13,IF(AND($E114&gt;=W$10,$E114&lt;=W$12),$Q114*DAY($E114)/W$13,0))),2)</f>
        <v>0</v>
      </c>
      <c r="X114" s="64">
        <f>ROUND(IF(AND($D114&lt;X$10,$E114&gt;X$12),$Q114,IF(AND($D114&gt;=X$10,$D114&lt;=X$12),$Q114*(X$13+1-DAY($D114))/X$13,IF(AND($E114&gt;=X$10,$E114&lt;=X$12),$Q114*DAY($E114)/X$13,0))),2)</f>
        <v>0</v>
      </c>
      <c r="Y114" s="64">
        <f>ROUND(IF(AND($D114&lt;Y$10,$E114&gt;Y$12),$Q114,IF(AND($D114&gt;=Y$10,$D114&lt;=Y$12),$Q114*(Y$13+1-DAY($D114))/Y$13,IF(AND($E114&gt;=Y$10,$E114&lt;=Y$12),$Q114*DAY($E114)/Y$13,0))),2)</f>
        <v>0</v>
      </c>
      <c r="Z114" s="64">
        <f>ROUND(IF(AND($D114&lt;Z$10,$E114&gt;Z$12),$Q114,IF(AND($D114&gt;=Z$10,$D114&lt;=Z$12),$Q114*(Z$13+1-DAY($D114))/Z$13,IF(AND($E114&gt;=Z$10,$E114&lt;=Z$12),$Q114*DAY($E114)/Z$13,0))),2)</f>
        <v>0</v>
      </c>
      <c r="AA114" s="64">
        <f>ROUND(IF(AND($D114&lt;AA$10,$E114&gt;AA$12),$Q114,IF(AND($D114&gt;=AA$10,$D114&lt;=AA$12),$Q114*(AA$13+1-DAY($D114))/AA$13,IF(AND($E114&gt;=AA$10,$E114&lt;=AA$12),$Q114*DAY($E114)/AA$13,0))),2)</f>
        <v>0</v>
      </c>
      <c r="AB114" s="64">
        <f>ROUND(IF(AND($D114&lt;AB$10,$E114&gt;AB$12),$Q114,IF(AND($D114&gt;=AB$10,$D114&lt;=AB$12),$Q114*(AB$13+1-DAY($D114))/AB$13,IF(AND($E114&gt;=AB$10,$E114&lt;=AB$12),$Q114*DAY($E114)/AB$13,0))),2)</f>
        <v>0</v>
      </c>
      <c r="AC114" s="64">
        <f>ROUND(IF(AND($D114&lt;AC$10,$E114&gt;AC$12),$Q114,IF(AND($D114&gt;=AC$10,$D114&lt;=AC$12),$Q114*(AC$13+1-DAY($D114))/AC$13,IF(AND($E114&gt;=AC$10,$E114&lt;=AC$12),$Q114*DAY($E114)/AC$13,0))),2)</f>
        <v>0</v>
      </c>
      <c r="AD114" s="64">
        <f>ROUND(IF(AND($D114&lt;AD$10,$E114&gt;AD$12),$Q114,IF(AND($D114&gt;=AD$10,$D114&lt;=AD$12),$Q114*(AD$13+1-DAY($D114))/AD$13,IF(AND($E114&gt;=AD$10,$E114&lt;=AD$12),$Q114*DAY($E114)/AD$13,0))),2)</f>
        <v>0</v>
      </c>
      <c r="AE114" s="64">
        <f>ROUND(IF(AND($D114&lt;AE$10,$E114&gt;AE$12),$Q114,IF(AND($D114&gt;=AE$10,$D114&lt;=AE$12),$Q114*(AE$13+1-DAY($D114))/AE$13,IF(AND($E114&gt;=AE$10,$E114&lt;=AE$12),$Q114*DAY($E114)/AE$13,0))),2)</f>
        <v>0</v>
      </c>
      <c r="AF114" s="64">
        <f>ROUND(IF(AND($D114&lt;AF$10,$E114&gt;AF$12),$Q114,IF(AND($D114&gt;=AF$10,$D114&lt;=AF$12),$Q114*(AF$13+1-DAY($D114))/AF$13,IF(AND($E114&gt;=AF$10,$E114&lt;=AF$12),$Q114*DAY($E114)/AF$13,0))),2)</f>
        <v>0</v>
      </c>
      <c r="AG114" s="64">
        <f>ROUND(IF(AND($D114&lt;AG$10,$E114&gt;AG$12),$Q114,IF(AND($D114&gt;=AG$10,$D114&lt;=AG$12),$Q114*(AG$13+1-DAY($D114))/AG$13,IF(AND($E114&gt;=AG$10,$E114&lt;=AG$12),$Q114*DAY($E114)/AG$13,0))),2)</f>
        <v>0</v>
      </c>
      <c r="AH114" s="64">
        <f>ROUND(IF(AND($D114&lt;AH$10,$E114&gt;AH$12),$Q114,IF(AND($D114&gt;=AH$10,$D114&lt;=AH$12),$Q114*(AH$13+1-DAY($D114))/AH$13,IF(AND($E114&gt;=AH$10,$E114&lt;=AH$12),$Q114*DAY($E114)/AH$13,0))),2)</f>
        <v>0</v>
      </c>
      <c r="AI114" s="64">
        <f>ROUND(IF(AND($D114&lt;AI$10,$E114&gt;AI$12),$Q114,IF(AND($D114&gt;=AI$10,$D114&lt;=AI$12),$Q114*(AI$13+1-DAY($D114))/AI$13,IF(AND($E114&gt;=AI$10,$E114&lt;=AI$12),$Q114*DAY($E114)/AI$13,0))),2)</f>
        <v>0</v>
      </c>
      <c r="AJ114" s="64">
        <f>ROUND(IF(AND($D114&lt;AJ$10,$E114&gt;AJ$12),$Q114,IF(AND($D114&gt;=AJ$10,$D114&lt;=AJ$12),$Q114*(AJ$13+1-DAY($D114))/AJ$13,IF(AND($E114&gt;=AJ$10,$E114&lt;=AJ$12),$Q114*DAY($E114)/AJ$13,0))),2)</f>
        <v>0</v>
      </c>
      <c r="AK114" s="64">
        <f>ROUND(IF(AND($D114&lt;AK$10,$E114&gt;AK$12),$Q114,IF(AND($D114&gt;=AK$10,$D114&lt;=AK$12),$Q114*(AK$13+1-DAY($D114))/AK$13,IF(AND($E114&gt;=AK$10,$E114&lt;=AK$12),$Q114*DAY($E114)/AK$13,0))),2)</f>
        <v>0</v>
      </c>
      <c r="AL114" s="64">
        <f>ROUND(IF(AND($D114&lt;AL$10,$E114&gt;AL$12),$Q114,IF(AND($D114&gt;=AL$10,$D114&lt;=AL$12),$Q114*(AL$13+1-DAY($D114))/AL$13,IF(AND($E114&gt;=AL$10,$E114&lt;=AL$12),$Q114*DAY($E114)/AL$13,0))),2)</f>
        <v>0</v>
      </c>
      <c r="AM114" s="64">
        <f>ROUND(IF(AND($D114&lt;AM$10,$E114&gt;AM$12),$Q114,IF(AND($D114&gt;=AM$10,$D114&lt;=AM$12),$Q114*(AM$13+1-DAY($D114))/AM$13,IF(AND($E114&gt;=AM$10,$E114&lt;=AM$12),$Q114*DAY($E114)/AM$13,0))),2)</f>
        <v>0</v>
      </c>
      <c r="AN114" s="64">
        <f>ROUND(IF(AND($D114&lt;AN$10,$E114&gt;AN$12),$Q114,IF(AND($D114&gt;=AN$10,$D114&lt;=AN$12),$Q114*(AN$13+1-DAY($D114))/AN$13,IF(AND($E114&gt;=AN$10,$E114&lt;=AN$12),$Q114*DAY($E114)/AN$13,0))),2)</f>
        <v>0</v>
      </c>
      <c r="AO114" s="64">
        <f>ROUND(IF(AND($D114&lt;AO$10,$E114&gt;AO$12),$Q114,IF(AND($D114&gt;=AO$10,$D114&lt;=AO$12),$Q114*(AO$13+1-DAY($D114))/AO$13,IF(AND($E114&gt;=AO$10,$E114&lt;=AO$12),$Q114*DAY($E114)/AO$13,0))),2)</f>
        <v>0</v>
      </c>
      <c r="AP114" s="64">
        <f>ROUND(IF(AND($D114&lt;AP$10,$E114&gt;AP$12),$Q114,IF(AND($D114&gt;=AP$10,$D114&lt;=AP$12),$Q114*(AP$13+1-DAY($D114))/AP$13,IF(AND($E114&gt;=AP$10,$E114&lt;=AP$12),$Q114*DAY($E114)/AP$13,0))),2)</f>
        <v>0</v>
      </c>
      <c r="AQ114" s="64">
        <f>ROUND(IF(AND($D114&lt;AQ$10,$E114&gt;AQ$12),$Q114,IF(AND($D114&gt;=AQ$10,$D114&lt;=AQ$12),$Q114*(AQ$13+1-DAY($D114))/AQ$13,IF(AND($E114&gt;=AQ$10,$E114&lt;=AQ$12),$Q114*DAY($E114)/AQ$13,0))),2)</f>
        <v>0</v>
      </c>
      <c r="AR114" s="64">
        <f>ROUND(IF(AND($D114&lt;AR$10,$E114&gt;AR$12),$Q114,IF(AND($D114&gt;=AR$10,$D114&lt;=AR$12),$Q114*(AR$13+1-DAY($D114))/AR$13,IF(AND($E114&gt;=AR$10,$E114&lt;=AR$12),$Q114*DAY($E114)/AR$13,0))),2)</f>
        <v>0</v>
      </c>
      <c r="AS114" s="64">
        <f>ROUND(IF(AND($D114&lt;AS$10,$E114&gt;AS$12),$Q114,IF(AND($D114&gt;=AS$10,$D114&lt;=AS$12),$Q114*(AS$13+1-DAY($D114))/AS$13,IF(AND($E114&gt;=AS$10,$E114&lt;=AS$12),$Q114*DAY($E114)/AS$13,0))),2)</f>
        <v>0</v>
      </c>
      <c r="AT114" s="64">
        <f>ROUND(IF(AND($D114&lt;AT$10,$E114&gt;AT$12),$Q114,IF(AND($D114&gt;=AT$10,$D114&lt;=AT$12),$Q114*(AT$13+1-DAY($D114))/AT$13,IF(AND($E114&gt;=AT$10,$E114&lt;=AT$12),$Q114*DAY($E114)/AT$13,0))),2)</f>
        <v>0</v>
      </c>
      <c r="AU114" s="64">
        <f>ROUND(IF(AND($D114&lt;AU$10,$E114&gt;AU$12),$Q114,IF(AND($D114&gt;=AU$10,$D114&lt;=AU$12),$Q114*(AU$13+1-DAY($D114))/AU$13,IF(AND($E114&gt;=AU$10,$E114&lt;=AU$12),$Q114*DAY($E114)/AU$13,0))),2)</f>
        <v>10833.33</v>
      </c>
      <c r="AV114" s="64">
        <f>ROUND(IF(AND($D114&lt;AV$10,$E114&gt;AV$12),$Q114,IF(AND($D114&gt;=AV$10,$D114&lt;=AV$12),$Q114*(AV$13+1-DAY($D114))/AV$13,IF(AND($E114&gt;=AV$10,$E114&lt;=AV$12),$Q114*DAY($E114)/AV$13,0))),2)</f>
        <v>10833.33</v>
      </c>
      <c r="AW114" s="64">
        <f>ROUND(IF(AND($D114&lt;AW$10,$E114&gt;AW$12),$Q114,IF(AND($D114&gt;=AW$10,$D114&lt;=AW$12),$Q114*(AW$13+1-DAY($D114))/AW$13,IF(AND($E114&gt;=AW$10,$E114&lt;=AW$12),$Q114*DAY($E114)/AW$13,0))),2)</f>
        <v>10833.33</v>
      </c>
      <c r="AX114" s="64">
        <f>ROUND(IF(AND($D114&lt;AX$10,$E114&gt;AX$12),$Q114,IF(AND($D114&gt;=AX$10,$D114&lt;=AX$12),$Q114*(AX$13+1-DAY($D114))/AX$13,IF(AND($E114&gt;=AX$10,$E114&lt;=AX$12),$Q114*DAY($E114)/AX$13,0))),2)</f>
        <v>10833.33</v>
      </c>
      <c r="AY114" s="64">
        <f>ROUND(IF(AND($D114&lt;AY$10,$E114&gt;AY$12),$Q114,IF(AND($D114&gt;=AY$10,$D114&lt;=AY$12),$Q114*(AY$13+1-DAY($D114))/AY$13,IF(AND($E114&gt;=AY$10,$E114&lt;=AY$12),$Q114*DAY($E114)/AY$13,0))),2)</f>
        <v>10833.33</v>
      </c>
      <c r="AZ114" s="64">
        <f>ROUND(IF(AND($D114&lt;AZ$10,$E114&gt;AZ$12),$Q114,IF(AND($D114&gt;=AZ$10,$D114&lt;=AZ$12),$Q114*(AZ$13+1-DAY($D114))/AZ$13,IF(AND($E114&gt;=AZ$10,$E114&lt;=AZ$12),$Q114*DAY($E114)/AZ$13,0))),2)</f>
        <v>10833.33</v>
      </c>
      <c r="BA114" s="64">
        <f>ROUND(IF(AND($D114&lt;BA$10,$E114&gt;BA$12),$Q114,IF(AND($D114&gt;=BA$10,$D114&lt;=BA$12),$Q114*(BA$13+1-DAY($D114))/BA$13,IF(AND($E114&gt;=BA$10,$E114&lt;=BA$12),$Q114*DAY($E114)/BA$13,0))),2)</f>
        <v>10833.33</v>
      </c>
      <c r="BB114" s="64">
        <f>ROUND(IF(AND($D114&lt;BB$10,$E114&gt;BB$12),$Q114,IF(AND($D114&gt;=BB$10,$D114&lt;=BB$12),$Q114*(BB$13+1-DAY($D114))/BB$13,IF(AND($E114&gt;=BB$10,$E114&lt;=BB$12),$Q114*DAY($E114)/BB$13,0))),2)</f>
        <v>10833.33</v>
      </c>
      <c r="BC114" s="108"/>
      <c r="BD114" s="64">
        <f t="shared" si="195"/>
        <v>0</v>
      </c>
      <c r="BE114" s="64">
        <f t="shared" si="195"/>
        <v>0</v>
      </c>
      <c r="BF114" s="64">
        <f t="shared" si="195"/>
        <v>0</v>
      </c>
      <c r="BG114" s="64">
        <f t="shared" si="195"/>
        <v>0</v>
      </c>
      <c r="BH114" s="64">
        <f t="shared" si="195"/>
        <v>0</v>
      </c>
      <c r="BI114" s="64">
        <f t="shared" si="195"/>
        <v>0</v>
      </c>
      <c r="BJ114" s="64">
        <f t="shared" si="195"/>
        <v>0</v>
      </c>
      <c r="BK114" s="64">
        <f t="shared" si="195"/>
        <v>0</v>
      </c>
      <c r="BL114" s="64">
        <f t="shared" si="195"/>
        <v>0</v>
      </c>
      <c r="BM114" s="64">
        <f t="shared" si="195"/>
        <v>21666.66</v>
      </c>
      <c r="BN114" s="64">
        <f t="shared" si="195"/>
        <v>32499.989999999998</v>
      </c>
      <c r="BO114" s="64">
        <f t="shared" si="195"/>
        <v>32499.989999999998</v>
      </c>
      <c r="BP114" s="65"/>
      <c r="BQ114" s="79">
        <f t="shared" si="121"/>
        <v>0</v>
      </c>
      <c r="BR114" s="79">
        <f t="shared" si="122"/>
        <v>0</v>
      </c>
      <c r="BS114" s="79">
        <f t="shared" si="123"/>
        <v>0</v>
      </c>
      <c r="BT114" s="79">
        <f t="shared" si="124"/>
        <v>0</v>
      </c>
      <c r="BU114" s="79">
        <f t="shared" si="125"/>
        <v>0</v>
      </c>
      <c r="BV114" s="79">
        <f t="shared" si="126"/>
        <v>0</v>
      </c>
      <c r="BW114" s="79">
        <f t="shared" si="127"/>
        <v>0</v>
      </c>
      <c r="BX114" s="79">
        <f t="shared" si="128"/>
        <v>0</v>
      </c>
      <c r="BY114" s="79">
        <f t="shared" si="129"/>
        <v>0</v>
      </c>
      <c r="BZ114" s="79">
        <f t="shared" si="130"/>
        <v>0</v>
      </c>
      <c r="CA114" s="79">
        <f t="shared" si="131"/>
        <v>0</v>
      </c>
      <c r="CB114" s="79">
        <f t="shared" si="132"/>
        <v>0</v>
      </c>
      <c r="CC114" s="79">
        <f t="shared" si="133"/>
        <v>0</v>
      </c>
      <c r="CD114" s="79">
        <f t="shared" si="134"/>
        <v>0</v>
      </c>
      <c r="CE114" s="79">
        <f t="shared" si="135"/>
        <v>0</v>
      </c>
      <c r="CF114" s="79">
        <f t="shared" si="136"/>
        <v>0</v>
      </c>
      <c r="CG114" s="79">
        <f t="shared" si="137"/>
        <v>0</v>
      </c>
      <c r="CH114" s="79">
        <f t="shared" si="138"/>
        <v>0</v>
      </c>
      <c r="CI114" s="79">
        <f t="shared" si="139"/>
        <v>0</v>
      </c>
      <c r="CJ114" s="79">
        <f t="shared" si="140"/>
        <v>0</v>
      </c>
      <c r="CK114" s="79">
        <f t="shared" si="141"/>
        <v>0</v>
      </c>
      <c r="CL114" s="79">
        <f t="shared" si="142"/>
        <v>0</v>
      </c>
      <c r="CM114" s="79">
        <f t="shared" si="143"/>
        <v>0</v>
      </c>
      <c r="CN114" s="79">
        <f t="shared" si="144"/>
        <v>0</v>
      </c>
      <c r="CO114" s="79">
        <f t="shared" si="145"/>
        <v>0</v>
      </c>
      <c r="CP114" s="79">
        <f t="shared" si="146"/>
        <v>0</v>
      </c>
      <c r="CQ114" s="79">
        <f t="shared" si="147"/>
        <v>0</v>
      </c>
      <c r="CR114" s="79">
        <f t="shared" si="148"/>
        <v>0</v>
      </c>
      <c r="CS114" s="79">
        <f t="shared" si="149"/>
        <v>1</v>
      </c>
      <c r="CT114" s="79">
        <f t="shared" si="150"/>
        <v>1</v>
      </c>
      <c r="CU114" s="79">
        <f t="shared" si="151"/>
        <v>1</v>
      </c>
      <c r="CV114" s="79">
        <f t="shared" si="152"/>
        <v>1</v>
      </c>
      <c r="CW114" s="79">
        <f t="shared" si="153"/>
        <v>1</v>
      </c>
      <c r="CX114" s="79">
        <f t="shared" si="154"/>
        <v>1</v>
      </c>
      <c r="CY114" s="79">
        <f t="shared" si="155"/>
        <v>1</v>
      </c>
      <c r="CZ114" s="79">
        <f t="shared" si="156"/>
        <v>1</v>
      </c>
      <c r="DB114" s="83">
        <f t="shared" si="157"/>
        <v>0</v>
      </c>
      <c r="DC114" s="83">
        <f t="shared" si="158"/>
        <v>0</v>
      </c>
      <c r="DD114" s="83">
        <f t="shared" si="159"/>
        <v>0</v>
      </c>
      <c r="DE114" s="83">
        <f t="shared" si="160"/>
        <v>0</v>
      </c>
      <c r="DF114" s="83">
        <f t="shared" si="161"/>
        <v>0</v>
      </c>
      <c r="DG114" s="83">
        <f t="shared" si="162"/>
        <v>0</v>
      </c>
      <c r="DH114" s="83">
        <f t="shared" si="163"/>
        <v>0</v>
      </c>
      <c r="DI114" s="83">
        <f t="shared" si="164"/>
        <v>0</v>
      </c>
      <c r="DJ114" s="83">
        <f t="shared" si="165"/>
        <v>0</v>
      </c>
      <c r="DK114" s="83">
        <f t="shared" si="166"/>
        <v>1</v>
      </c>
      <c r="DL114" s="83">
        <f t="shared" si="167"/>
        <v>1</v>
      </c>
      <c r="DM114" s="83">
        <f t="shared" si="168"/>
        <v>1</v>
      </c>
      <c r="DO114" s="83">
        <f t="shared" si="181"/>
        <v>0</v>
      </c>
      <c r="DP114" s="83">
        <f t="shared" si="200"/>
        <v>0</v>
      </c>
      <c r="DQ114" s="83">
        <f t="shared" si="200"/>
        <v>0</v>
      </c>
      <c r="DR114" s="83">
        <f t="shared" si="200"/>
        <v>0</v>
      </c>
      <c r="DS114" s="83">
        <f t="shared" si="200"/>
        <v>0</v>
      </c>
      <c r="DT114" s="83">
        <f t="shared" si="200"/>
        <v>0</v>
      </c>
      <c r="DU114" s="83">
        <f t="shared" si="200"/>
        <v>0</v>
      </c>
      <c r="DV114" s="83">
        <f t="shared" si="200"/>
        <v>0</v>
      </c>
      <c r="DW114" s="83">
        <f t="shared" si="200"/>
        <v>0</v>
      </c>
      <c r="DX114" s="83">
        <f t="shared" si="200"/>
        <v>1</v>
      </c>
      <c r="DY114" s="83">
        <f t="shared" si="200"/>
        <v>1</v>
      </c>
      <c r="DZ114" s="83">
        <f t="shared" si="200"/>
        <v>1</v>
      </c>
      <c r="EB114" s="115"/>
      <c r="EC114" s="36">
        <f t="shared" si="169"/>
        <v>0</v>
      </c>
      <c r="ED114" s="36">
        <f t="shared" si="185"/>
        <v>0</v>
      </c>
      <c r="EE114" s="36">
        <f t="shared" si="186"/>
        <v>0</v>
      </c>
      <c r="EF114" s="36">
        <f t="shared" si="187"/>
        <v>0</v>
      </c>
      <c r="EG114" s="36">
        <f t="shared" si="188"/>
        <v>0</v>
      </c>
      <c r="EH114" s="36">
        <f t="shared" si="189"/>
        <v>0</v>
      </c>
      <c r="EI114" s="36">
        <f t="shared" si="190"/>
        <v>0</v>
      </c>
      <c r="EJ114" s="36">
        <f t="shared" si="191"/>
        <v>0</v>
      </c>
      <c r="EK114" s="36">
        <f t="shared" si="192"/>
        <v>1</v>
      </c>
      <c r="EL114" s="36">
        <f t="shared" si="193"/>
        <v>0</v>
      </c>
      <c r="EM114" s="36">
        <f t="shared" si="194"/>
        <v>0</v>
      </c>
      <c r="EO114" s="115"/>
      <c r="EP114" s="36">
        <f t="shared" si="170"/>
        <v>0</v>
      </c>
      <c r="EQ114" s="36">
        <f t="shared" si="171"/>
        <v>0</v>
      </c>
      <c r="ER114" s="36">
        <f t="shared" si="172"/>
        <v>0</v>
      </c>
      <c r="ES114" s="36">
        <f t="shared" si="173"/>
        <v>0</v>
      </c>
      <c r="ET114" s="36">
        <f t="shared" si="174"/>
        <v>0</v>
      </c>
      <c r="EU114" s="36">
        <f t="shared" si="175"/>
        <v>0</v>
      </c>
      <c r="EV114" s="36">
        <f t="shared" si="176"/>
        <v>0</v>
      </c>
      <c r="EW114" s="36">
        <f t="shared" si="177"/>
        <v>0</v>
      </c>
      <c r="EX114" s="36">
        <f t="shared" si="178"/>
        <v>0</v>
      </c>
      <c r="EY114" s="36">
        <f t="shared" si="179"/>
        <v>0</v>
      </c>
      <c r="EZ114" s="36">
        <f t="shared" si="180"/>
        <v>0</v>
      </c>
    </row>
    <row r="115" spans="1:156" s="36" customFormat="1" ht="16" x14ac:dyDescent="0.2">
      <c r="A115" s="50"/>
      <c r="B115" s="56" t="s">
        <v>17</v>
      </c>
      <c r="C115" s="49" t="s">
        <v>14</v>
      </c>
      <c r="D115" s="57">
        <v>46508</v>
      </c>
      <c r="E115" s="57">
        <v>51500</v>
      </c>
      <c r="F115" s="58">
        <v>75000</v>
      </c>
      <c r="G115" s="56" t="s">
        <v>85</v>
      </c>
      <c r="H115" s="59">
        <v>37137</v>
      </c>
      <c r="I115" s="59" t="s">
        <v>15</v>
      </c>
      <c r="J115" s="60">
        <v>0.2</v>
      </c>
      <c r="K115" s="60">
        <v>0.1</v>
      </c>
      <c r="L115" s="61"/>
      <c r="M115" s="62">
        <f t="shared" si="196"/>
        <v>1</v>
      </c>
      <c r="N115" s="63">
        <f t="shared" si="197"/>
        <v>6250</v>
      </c>
      <c r="O115" s="63">
        <f t="shared" si="198"/>
        <v>625</v>
      </c>
      <c r="P115" s="63">
        <f t="shared" si="199"/>
        <v>1250</v>
      </c>
      <c r="Q115" s="63">
        <f t="shared" si="120"/>
        <v>8125</v>
      </c>
      <c r="R115" s="111"/>
      <c r="S115" s="64">
        <f>ROUND(IF(AND($D115&lt;S$10,$E115&gt;S$12),$Q115,IF(AND($D115&gt;=S$10,$D115&lt;=S$12),$Q115*(S$13+1-DAY($D115))/S$13,IF(AND($E115&gt;=S$10,$E115&lt;=S$12),$Q115*DAY($E115)/S$13,0))),2)</f>
        <v>0</v>
      </c>
      <c r="T115" s="64">
        <f>ROUND(IF(AND($D115&lt;T$10,$E115&gt;T$12),$Q115,IF(AND($D115&gt;=T$10,$D115&lt;=T$12),$Q115*(T$13+1-DAY($D115))/T$13,IF(AND($E115&gt;=T$10,$E115&lt;=T$12),$Q115*DAY($E115)/T$13,0))),2)</f>
        <v>0</v>
      </c>
      <c r="U115" s="64">
        <f>ROUND(IF(AND($D115&lt;U$10,$E115&gt;U$12),$Q115,IF(AND($D115&gt;=U$10,$D115&lt;=U$12),$Q115*(U$13+1-DAY($D115))/U$13,IF(AND($E115&gt;=U$10,$E115&lt;=U$12),$Q115*DAY($E115)/U$13,0))),2)</f>
        <v>0</v>
      </c>
      <c r="V115" s="64">
        <f>ROUND(IF(AND($D115&lt;V$10,$E115&gt;V$12),$Q115,IF(AND($D115&gt;=V$10,$D115&lt;=V$12),$Q115*(V$13+1-DAY($D115))/V$13,IF(AND($E115&gt;=V$10,$E115&lt;=V$12),$Q115*DAY($E115)/V$13,0))),2)</f>
        <v>0</v>
      </c>
      <c r="W115" s="64">
        <f>ROUND(IF(AND($D115&lt;W$10,$E115&gt;W$12),$Q115,IF(AND($D115&gt;=W$10,$D115&lt;=W$12),$Q115*(W$13+1-DAY($D115))/W$13,IF(AND($E115&gt;=W$10,$E115&lt;=W$12),$Q115*DAY($E115)/W$13,0))),2)</f>
        <v>0</v>
      </c>
      <c r="X115" s="64">
        <f>ROUND(IF(AND($D115&lt;X$10,$E115&gt;X$12),$Q115,IF(AND($D115&gt;=X$10,$D115&lt;=X$12),$Q115*(X$13+1-DAY($D115))/X$13,IF(AND($E115&gt;=X$10,$E115&lt;=X$12),$Q115*DAY($E115)/X$13,0))),2)</f>
        <v>0</v>
      </c>
      <c r="Y115" s="64">
        <f>ROUND(IF(AND($D115&lt;Y$10,$E115&gt;Y$12),$Q115,IF(AND($D115&gt;=Y$10,$D115&lt;=Y$12),$Q115*(Y$13+1-DAY($D115))/Y$13,IF(AND($E115&gt;=Y$10,$E115&lt;=Y$12),$Q115*DAY($E115)/Y$13,0))),2)</f>
        <v>0</v>
      </c>
      <c r="Z115" s="64">
        <f>ROUND(IF(AND($D115&lt;Z$10,$E115&gt;Z$12),$Q115,IF(AND($D115&gt;=Z$10,$D115&lt;=Z$12),$Q115*(Z$13+1-DAY($D115))/Z$13,IF(AND($E115&gt;=Z$10,$E115&lt;=Z$12),$Q115*DAY($E115)/Z$13,0))),2)</f>
        <v>0</v>
      </c>
      <c r="AA115" s="64">
        <f>ROUND(IF(AND($D115&lt;AA$10,$E115&gt;AA$12),$Q115,IF(AND($D115&gt;=AA$10,$D115&lt;=AA$12),$Q115*(AA$13+1-DAY($D115))/AA$13,IF(AND($E115&gt;=AA$10,$E115&lt;=AA$12),$Q115*DAY($E115)/AA$13,0))),2)</f>
        <v>0</v>
      </c>
      <c r="AB115" s="64">
        <f>ROUND(IF(AND($D115&lt;AB$10,$E115&gt;AB$12),$Q115,IF(AND($D115&gt;=AB$10,$D115&lt;=AB$12),$Q115*(AB$13+1-DAY($D115))/AB$13,IF(AND($E115&gt;=AB$10,$E115&lt;=AB$12),$Q115*DAY($E115)/AB$13,0))),2)</f>
        <v>0</v>
      </c>
      <c r="AC115" s="64">
        <f>ROUND(IF(AND($D115&lt;AC$10,$E115&gt;AC$12),$Q115,IF(AND($D115&gt;=AC$10,$D115&lt;=AC$12),$Q115*(AC$13+1-DAY($D115))/AC$13,IF(AND($E115&gt;=AC$10,$E115&lt;=AC$12),$Q115*DAY($E115)/AC$13,0))),2)</f>
        <v>0</v>
      </c>
      <c r="AD115" s="64">
        <f>ROUND(IF(AND($D115&lt;AD$10,$E115&gt;AD$12),$Q115,IF(AND($D115&gt;=AD$10,$D115&lt;=AD$12),$Q115*(AD$13+1-DAY($D115))/AD$13,IF(AND($E115&gt;=AD$10,$E115&lt;=AD$12),$Q115*DAY($E115)/AD$13,0))),2)</f>
        <v>0</v>
      </c>
      <c r="AE115" s="64">
        <f>ROUND(IF(AND($D115&lt;AE$10,$E115&gt;AE$12),$Q115,IF(AND($D115&gt;=AE$10,$D115&lt;=AE$12),$Q115*(AE$13+1-DAY($D115))/AE$13,IF(AND($E115&gt;=AE$10,$E115&lt;=AE$12),$Q115*DAY($E115)/AE$13,0))),2)</f>
        <v>0</v>
      </c>
      <c r="AF115" s="64">
        <f>ROUND(IF(AND($D115&lt;AF$10,$E115&gt;AF$12),$Q115,IF(AND($D115&gt;=AF$10,$D115&lt;=AF$12),$Q115*(AF$13+1-DAY($D115))/AF$13,IF(AND($E115&gt;=AF$10,$E115&lt;=AF$12),$Q115*DAY($E115)/AF$13,0))),2)</f>
        <v>0</v>
      </c>
      <c r="AG115" s="64">
        <f>ROUND(IF(AND($D115&lt;AG$10,$E115&gt;AG$12),$Q115,IF(AND($D115&gt;=AG$10,$D115&lt;=AG$12),$Q115*(AG$13+1-DAY($D115))/AG$13,IF(AND($E115&gt;=AG$10,$E115&lt;=AG$12),$Q115*DAY($E115)/AG$13,0))),2)</f>
        <v>0</v>
      </c>
      <c r="AH115" s="64">
        <f>ROUND(IF(AND($D115&lt;AH$10,$E115&gt;AH$12),$Q115,IF(AND($D115&gt;=AH$10,$D115&lt;=AH$12),$Q115*(AH$13+1-DAY($D115))/AH$13,IF(AND($E115&gt;=AH$10,$E115&lt;=AH$12),$Q115*DAY($E115)/AH$13,0))),2)</f>
        <v>0</v>
      </c>
      <c r="AI115" s="64">
        <f>ROUND(IF(AND($D115&lt;AI$10,$E115&gt;AI$12),$Q115,IF(AND($D115&gt;=AI$10,$D115&lt;=AI$12),$Q115*(AI$13+1-DAY($D115))/AI$13,IF(AND($E115&gt;=AI$10,$E115&lt;=AI$12),$Q115*DAY($E115)/AI$13,0))),2)</f>
        <v>0</v>
      </c>
      <c r="AJ115" s="64">
        <f>ROUND(IF(AND($D115&lt;AJ$10,$E115&gt;AJ$12),$Q115,IF(AND($D115&gt;=AJ$10,$D115&lt;=AJ$12),$Q115*(AJ$13+1-DAY($D115))/AJ$13,IF(AND($E115&gt;=AJ$10,$E115&lt;=AJ$12),$Q115*DAY($E115)/AJ$13,0))),2)</f>
        <v>0</v>
      </c>
      <c r="AK115" s="64">
        <f>ROUND(IF(AND($D115&lt;AK$10,$E115&gt;AK$12),$Q115,IF(AND($D115&gt;=AK$10,$D115&lt;=AK$12),$Q115*(AK$13+1-DAY($D115))/AK$13,IF(AND($E115&gt;=AK$10,$E115&lt;=AK$12),$Q115*DAY($E115)/AK$13,0))),2)</f>
        <v>0</v>
      </c>
      <c r="AL115" s="64">
        <f>ROUND(IF(AND($D115&lt;AL$10,$E115&gt;AL$12),$Q115,IF(AND($D115&gt;=AL$10,$D115&lt;=AL$12),$Q115*(AL$13+1-DAY($D115))/AL$13,IF(AND($E115&gt;=AL$10,$E115&lt;=AL$12),$Q115*DAY($E115)/AL$13,0))),2)</f>
        <v>0</v>
      </c>
      <c r="AM115" s="64">
        <f>ROUND(IF(AND($D115&lt;AM$10,$E115&gt;AM$12),$Q115,IF(AND($D115&gt;=AM$10,$D115&lt;=AM$12),$Q115*(AM$13+1-DAY($D115))/AM$13,IF(AND($E115&gt;=AM$10,$E115&lt;=AM$12),$Q115*DAY($E115)/AM$13,0))),2)</f>
        <v>0</v>
      </c>
      <c r="AN115" s="64">
        <f>ROUND(IF(AND($D115&lt;AN$10,$E115&gt;AN$12),$Q115,IF(AND($D115&gt;=AN$10,$D115&lt;=AN$12),$Q115*(AN$13+1-DAY($D115))/AN$13,IF(AND($E115&gt;=AN$10,$E115&lt;=AN$12),$Q115*DAY($E115)/AN$13,0))),2)</f>
        <v>0</v>
      </c>
      <c r="AO115" s="64">
        <f>ROUND(IF(AND($D115&lt;AO$10,$E115&gt;AO$12),$Q115,IF(AND($D115&gt;=AO$10,$D115&lt;=AO$12),$Q115*(AO$13+1-DAY($D115))/AO$13,IF(AND($E115&gt;=AO$10,$E115&lt;=AO$12),$Q115*DAY($E115)/AO$13,0))),2)</f>
        <v>0</v>
      </c>
      <c r="AP115" s="64">
        <f>ROUND(IF(AND($D115&lt;AP$10,$E115&gt;AP$12),$Q115,IF(AND($D115&gt;=AP$10,$D115&lt;=AP$12),$Q115*(AP$13+1-DAY($D115))/AP$13,IF(AND($E115&gt;=AP$10,$E115&lt;=AP$12),$Q115*DAY($E115)/AP$13,0))),2)</f>
        <v>0</v>
      </c>
      <c r="AQ115" s="64">
        <f>ROUND(IF(AND($D115&lt;AQ$10,$E115&gt;AQ$12),$Q115,IF(AND($D115&gt;=AQ$10,$D115&lt;=AQ$12),$Q115*(AQ$13+1-DAY($D115))/AQ$13,IF(AND($E115&gt;=AQ$10,$E115&lt;=AQ$12),$Q115*DAY($E115)/AQ$13,0))),2)</f>
        <v>0</v>
      </c>
      <c r="AR115" s="64">
        <f>ROUND(IF(AND($D115&lt;AR$10,$E115&gt;AR$12),$Q115,IF(AND($D115&gt;=AR$10,$D115&lt;=AR$12),$Q115*(AR$13+1-DAY($D115))/AR$13,IF(AND($E115&gt;=AR$10,$E115&lt;=AR$12),$Q115*DAY($E115)/AR$13,0))),2)</f>
        <v>0</v>
      </c>
      <c r="AS115" s="64">
        <f>ROUND(IF(AND($D115&lt;AS$10,$E115&gt;AS$12),$Q115,IF(AND($D115&gt;=AS$10,$D115&lt;=AS$12),$Q115*(AS$13+1-DAY($D115))/AS$13,IF(AND($E115&gt;=AS$10,$E115&lt;=AS$12),$Q115*DAY($E115)/AS$13,0))),2)</f>
        <v>0</v>
      </c>
      <c r="AT115" s="64">
        <f>ROUND(IF(AND($D115&lt;AT$10,$E115&gt;AT$12),$Q115,IF(AND($D115&gt;=AT$10,$D115&lt;=AT$12),$Q115*(AT$13+1-DAY($D115))/AT$13,IF(AND($E115&gt;=AT$10,$E115&lt;=AT$12),$Q115*DAY($E115)/AT$13,0))),2)</f>
        <v>0</v>
      </c>
      <c r="AU115" s="64">
        <f>ROUND(IF(AND($D115&lt;AU$10,$E115&gt;AU$12),$Q115,IF(AND($D115&gt;=AU$10,$D115&lt;=AU$12),$Q115*(AU$13+1-DAY($D115))/AU$13,IF(AND($E115&gt;=AU$10,$E115&lt;=AU$12),$Q115*DAY($E115)/AU$13,0))),2)</f>
        <v>8125</v>
      </c>
      <c r="AV115" s="64">
        <f>ROUND(IF(AND($D115&lt;AV$10,$E115&gt;AV$12),$Q115,IF(AND($D115&gt;=AV$10,$D115&lt;=AV$12),$Q115*(AV$13+1-DAY($D115))/AV$13,IF(AND($E115&gt;=AV$10,$E115&lt;=AV$12),$Q115*DAY($E115)/AV$13,0))),2)</f>
        <v>8125</v>
      </c>
      <c r="AW115" s="64">
        <f>ROUND(IF(AND($D115&lt;AW$10,$E115&gt;AW$12),$Q115,IF(AND($D115&gt;=AW$10,$D115&lt;=AW$12),$Q115*(AW$13+1-DAY($D115))/AW$13,IF(AND($E115&gt;=AW$10,$E115&lt;=AW$12),$Q115*DAY($E115)/AW$13,0))),2)</f>
        <v>8125</v>
      </c>
      <c r="AX115" s="64">
        <f>ROUND(IF(AND($D115&lt;AX$10,$E115&gt;AX$12),$Q115,IF(AND($D115&gt;=AX$10,$D115&lt;=AX$12),$Q115*(AX$13+1-DAY($D115))/AX$13,IF(AND($E115&gt;=AX$10,$E115&lt;=AX$12),$Q115*DAY($E115)/AX$13,0))),2)</f>
        <v>8125</v>
      </c>
      <c r="AY115" s="64">
        <f>ROUND(IF(AND($D115&lt;AY$10,$E115&gt;AY$12),$Q115,IF(AND($D115&gt;=AY$10,$D115&lt;=AY$12),$Q115*(AY$13+1-DAY($D115))/AY$13,IF(AND($E115&gt;=AY$10,$E115&lt;=AY$12),$Q115*DAY($E115)/AY$13,0))),2)</f>
        <v>8125</v>
      </c>
      <c r="AZ115" s="64">
        <f>ROUND(IF(AND($D115&lt;AZ$10,$E115&gt;AZ$12),$Q115,IF(AND($D115&gt;=AZ$10,$D115&lt;=AZ$12),$Q115*(AZ$13+1-DAY($D115))/AZ$13,IF(AND($E115&gt;=AZ$10,$E115&lt;=AZ$12),$Q115*DAY($E115)/AZ$13,0))),2)</f>
        <v>8125</v>
      </c>
      <c r="BA115" s="64">
        <f>ROUND(IF(AND($D115&lt;BA$10,$E115&gt;BA$12),$Q115,IF(AND($D115&gt;=BA$10,$D115&lt;=BA$12),$Q115*(BA$13+1-DAY($D115))/BA$13,IF(AND($E115&gt;=BA$10,$E115&lt;=BA$12),$Q115*DAY($E115)/BA$13,0))),2)</f>
        <v>8125</v>
      </c>
      <c r="BB115" s="64">
        <f>ROUND(IF(AND($D115&lt;BB$10,$E115&gt;BB$12),$Q115,IF(AND($D115&gt;=BB$10,$D115&lt;=BB$12),$Q115*(BB$13+1-DAY($D115))/BB$13,IF(AND($E115&gt;=BB$10,$E115&lt;=BB$12),$Q115*DAY($E115)/BB$13,0))),2)</f>
        <v>8125</v>
      </c>
      <c r="BC115" s="108"/>
      <c r="BD115" s="64">
        <f t="shared" si="195"/>
        <v>0</v>
      </c>
      <c r="BE115" s="64">
        <f t="shared" si="195"/>
        <v>0</v>
      </c>
      <c r="BF115" s="64">
        <f t="shared" si="195"/>
        <v>0</v>
      </c>
      <c r="BG115" s="64">
        <f t="shared" si="195"/>
        <v>0</v>
      </c>
      <c r="BH115" s="64">
        <f t="shared" si="195"/>
        <v>0</v>
      </c>
      <c r="BI115" s="64">
        <f t="shared" si="195"/>
        <v>0</v>
      </c>
      <c r="BJ115" s="64">
        <f t="shared" si="195"/>
        <v>0</v>
      </c>
      <c r="BK115" s="64">
        <f t="shared" si="195"/>
        <v>0</v>
      </c>
      <c r="BL115" s="64">
        <f t="shared" si="195"/>
        <v>0</v>
      </c>
      <c r="BM115" s="64">
        <f t="shared" si="195"/>
        <v>16250</v>
      </c>
      <c r="BN115" s="64">
        <f t="shared" si="195"/>
        <v>24375</v>
      </c>
      <c r="BO115" s="64">
        <f t="shared" si="195"/>
        <v>24375</v>
      </c>
      <c r="BP115" s="65"/>
      <c r="BQ115" s="79">
        <f t="shared" si="121"/>
        <v>0</v>
      </c>
      <c r="BR115" s="79">
        <f t="shared" si="122"/>
        <v>0</v>
      </c>
      <c r="BS115" s="79">
        <f t="shared" si="123"/>
        <v>0</v>
      </c>
      <c r="BT115" s="79">
        <f t="shared" si="124"/>
        <v>0</v>
      </c>
      <c r="BU115" s="79">
        <f t="shared" si="125"/>
        <v>0</v>
      </c>
      <c r="BV115" s="79">
        <f t="shared" si="126"/>
        <v>0</v>
      </c>
      <c r="BW115" s="79">
        <f t="shared" si="127"/>
        <v>0</v>
      </c>
      <c r="BX115" s="79">
        <f t="shared" si="128"/>
        <v>0</v>
      </c>
      <c r="BY115" s="79">
        <f t="shared" si="129"/>
        <v>0</v>
      </c>
      <c r="BZ115" s="79">
        <f t="shared" si="130"/>
        <v>0</v>
      </c>
      <c r="CA115" s="79">
        <f t="shared" si="131"/>
        <v>0</v>
      </c>
      <c r="CB115" s="79">
        <f t="shared" si="132"/>
        <v>0</v>
      </c>
      <c r="CC115" s="79">
        <f t="shared" si="133"/>
        <v>0</v>
      </c>
      <c r="CD115" s="79">
        <f t="shared" si="134"/>
        <v>0</v>
      </c>
      <c r="CE115" s="79">
        <f t="shared" si="135"/>
        <v>0</v>
      </c>
      <c r="CF115" s="79">
        <f t="shared" si="136"/>
        <v>0</v>
      </c>
      <c r="CG115" s="79">
        <f t="shared" si="137"/>
        <v>0</v>
      </c>
      <c r="CH115" s="79">
        <f t="shared" si="138"/>
        <v>0</v>
      </c>
      <c r="CI115" s="79">
        <f t="shared" si="139"/>
        <v>0</v>
      </c>
      <c r="CJ115" s="79">
        <f t="shared" si="140"/>
        <v>0</v>
      </c>
      <c r="CK115" s="79">
        <f t="shared" si="141"/>
        <v>0</v>
      </c>
      <c r="CL115" s="79">
        <f t="shared" si="142"/>
        <v>0</v>
      </c>
      <c r="CM115" s="79">
        <f t="shared" si="143"/>
        <v>0</v>
      </c>
      <c r="CN115" s="79">
        <f t="shared" si="144"/>
        <v>0</v>
      </c>
      <c r="CO115" s="79">
        <f t="shared" si="145"/>
        <v>0</v>
      </c>
      <c r="CP115" s="79">
        <f t="shared" si="146"/>
        <v>0</v>
      </c>
      <c r="CQ115" s="79">
        <f t="shared" si="147"/>
        <v>0</v>
      </c>
      <c r="CR115" s="79">
        <f t="shared" si="148"/>
        <v>0</v>
      </c>
      <c r="CS115" s="79">
        <f t="shared" si="149"/>
        <v>1</v>
      </c>
      <c r="CT115" s="79">
        <f t="shared" si="150"/>
        <v>1</v>
      </c>
      <c r="CU115" s="79">
        <f t="shared" si="151"/>
        <v>1</v>
      </c>
      <c r="CV115" s="79">
        <f t="shared" si="152"/>
        <v>1</v>
      </c>
      <c r="CW115" s="79">
        <f t="shared" si="153"/>
        <v>1</v>
      </c>
      <c r="CX115" s="79">
        <f t="shared" si="154"/>
        <v>1</v>
      </c>
      <c r="CY115" s="79">
        <f t="shared" si="155"/>
        <v>1</v>
      </c>
      <c r="CZ115" s="79">
        <f t="shared" si="156"/>
        <v>1</v>
      </c>
      <c r="DB115" s="83">
        <f t="shared" si="157"/>
        <v>0</v>
      </c>
      <c r="DC115" s="83">
        <f t="shared" si="158"/>
        <v>0</v>
      </c>
      <c r="DD115" s="83">
        <f t="shared" si="159"/>
        <v>0</v>
      </c>
      <c r="DE115" s="83">
        <f t="shared" si="160"/>
        <v>0</v>
      </c>
      <c r="DF115" s="83">
        <f t="shared" si="161"/>
        <v>0</v>
      </c>
      <c r="DG115" s="83">
        <f t="shared" si="162"/>
        <v>0</v>
      </c>
      <c r="DH115" s="83">
        <f t="shared" si="163"/>
        <v>0</v>
      </c>
      <c r="DI115" s="83">
        <f t="shared" si="164"/>
        <v>0</v>
      </c>
      <c r="DJ115" s="83">
        <f t="shared" si="165"/>
        <v>0</v>
      </c>
      <c r="DK115" s="83">
        <f t="shared" si="166"/>
        <v>1</v>
      </c>
      <c r="DL115" s="83">
        <f t="shared" si="167"/>
        <v>1</v>
      </c>
      <c r="DM115" s="83">
        <f t="shared" si="168"/>
        <v>1</v>
      </c>
      <c r="DO115" s="83">
        <f t="shared" si="181"/>
        <v>0</v>
      </c>
      <c r="DP115" s="83">
        <f t="shared" si="200"/>
        <v>0</v>
      </c>
      <c r="DQ115" s="83">
        <f t="shared" si="200"/>
        <v>0</v>
      </c>
      <c r="DR115" s="83">
        <f t="shared" si="200"/>
        <v>0</v>
      </c>
      <c r="DS115" s="83">
        <f t="shared" si="200"/>
        <v>0</v>
      </c>
      <c r="DT115" s="83">
        <f t="shared" si="200"/>
        <v>0</v>
      </c>
      <c r="DU115" s="83">
        <f t="shared" si="200"/>
        <v>0</v>
      </c>
      <c r="DV115" s="83">
        <f t="shared" si="200"/>
        <v>0</v>
      </c>
      <c r="DW115" s="83">
        <f t="shared" si="200"/>
        <v>0</v>
      </c>
      <c r="DX115" s="83">
        <f t="shared" si="200"/>
        <v>1</v>
      </c>
      <c r="DY115" s="83">
        <f t="shared" si="200"/>
        <v>1</v>
      </c>
      <c r="DZ115" s="83">
        <f t="shared" si="200"/>
        <v>1</v>
      </c>
      <c r="EB115" s="115"/>
      <c r="EC115" s="36">
        <f t="shared" si="169"/>
        <v>0</v>
      </c>
      <c r="ED115" s="36">
        <f t="shared" si="185"/>
        <v>0</v>
      </c>
      <c r="EE115" s="36">
        <f t="shared" si="186"/>
        <v>0</v>
      </c>
      <c r="EF115" s="36">
        <f t="shared" si="187"/>
        <v>0</v>
      </c>
      <c r="EG115" s="36">
        <f t="shared" si="188"/>
        <v>0</v>
      </c>
      <c r="EH115" s="36">
        <f t="shared" si="189"/>
        <v>0</v>
      </c>
      <c r="EI115" s="36">
        <f t="shared" si="190"/>
        <v>0</v>
      </c>
      <c r="EJ115" s="36">
        <f t="shared" si="191"/>
        <v>0</v>
      </c>
      <c r="EK115" s="36">
        <f t="shared" si="192"/>
        <v>1</v>
      </c>
      <c r="EL115" s="36">
        <f t="shared" si="193"/>
        <v>0</v>
      </c>
      <c r="EM115" s="36">
        <f t="shared" si="194"/>
        <v>0</v>
      </c>
      <c r="EO115" s="115"/>
      <c r="EP115" s="36">
        <f t="shared" si="170"/>
        <v>0</v>
      </c>
      <c r="EQ115" s="36">
        <f t="shared" si="171"/>
        <v>0</v>
      </c>
      <c r="ER115" s="36">
        <f t="shared" si="172"/>
        <v>0</v>
      </c>
      <c r="ES115" s="36">
        <f t="shared" si="173"/>
        <v>0</v>
      </c>
      <c r="ET115" s="36">
        <f t="shared" si="174"/>
        <v>0</v>
      </c>
      <c r="EU115" s="36">
        <f t="shared" si="175"/>
        <v>0</v>
      </c>
      <c r="EV115" s="36">
        <f t="shared" si="176"/>
        <v>0</v>
      </c>
      <c r="EW115" s="36">
        <f t="shared" si="177"/>
        <v>0</v>
      </c>
      <c r="EX115" s="36">
        <f t="shared" si="178"/>
        <v>0</v>
      </c>
      <c r="EY115" s="36">
        <f t="shared" si="179"/>
        <v>0</v>
      </c>
      <c r="EZ115" s="36">
        <f t="shared" si="180"/>
        <v>0</v>
      </c>
    </row>
    <row r="116" spans="1:156" s="36" customFormat="1" ht="16" x14ac:dyDescent="0.2">
      <c r="A116" s="50"/>
      <c r="B116" s="56" t="s">
        <v>17</v>
      </c>
      <c r="C116" s="49" t="s">
        <v>14</v>
      </c>
      <c r="D116" s="57">
        <v>46508</v>
      </c>
      <c r="E116" s="57">
        <v>51500</v>
      </c>
      <c r="F116" s="58">
        <v>75000</v>
      </c>
      <c r="G116" s="56" t="s">
        <v>85</v>
      </c>
      <c r="H116" s="59">
        <v>93161</v>
      </c>
      <c r="I116" s="59" t="s">
        <v>15</v>
      </c>
      <c r="J116" s="60">
        <v>0.2</v>
      </c>
      <c r="K116" s="60">
        <v>0.1</v>
      </c>
      <c r="L116" s="61"/>
      <c r="M116" s="62">
        <f t="shared" si="196"/>
        <v>1</v>
      </c>
      <c r="N116" s="63">
        <f t="shared" si="197"/>
        <v>6250</v>
      </c>
      <c r="O116" s="63">
        <f t="shared" si="198"/>
        <v>625</v>
      </c>
      <c r="P116" s="63">
        <f t="shared" si="199"/>
        <v>1250</v>
      </c>
      <c r="Q116" s="63">
        <f t="shared" si="120"/>
        <v>8125</v>
      </c>
      <c r="R116" s="111"/>
      <c r="S116" s="64">
        <f>ROUND(IF(AND($D116&lt;S$10,$E116&gt;S$12),$Q116,IF(AND($D116&gt;=S$10,$D116&lt;=S$12),$Q116*(S$13+1-DAY($D116))/S$13,IF(AND($E116&gt;=S$10,$E116&lt;=S$12),$Q116*DAY($E116)/S$13,0))),2)</f>
        <v>0</v>
      </c>
      <c r="T116" s="64">
        <f>ROUND(IF(AND($D116&lt;T$10,$E116&gt;T$12),$Q116,IF(AND($D116&gt;=T$10,$D116&lt;=T$12),$Q116*(T$13+1-DAY($D116))/T$13,IF(AND($E116&gt;=T$10,$E116&lt;=T$12),$Q116*DAY($E116)/T$13,0))),2)</f>
        <v>0</v>
      </c>
      <c r="U116" s="64">
        <f>ROUND(IF(AND($D116&lt;U$10,$E116&gt;U$12),$Q116,IF(AND($D116&gt;=U$10,$D116&lt;=U$12),$Q116*(U$13+1-DAY($D116))/U$13,IF(AND($E116&gt;=U$10,$E116&lt;=U$12),$Q116*DAY($E116)/U$13,0))),2)</f>
        <v>0</v>
      </c>
      <c r="V116" s="64">
        <f>ROUND(IF(AND($D116&lt;V$10,$E116&gt;V$12),$Q116,IF(AND($D116&gt;=V$10,$D116&lt;=V$12),$Q116*(V$13+1-DAY($D116))/V$13,IF(AND($E116&gt;=V$10,$E116&lt;=V$12),$Q116*DAY($E116)/V$13,0))),2)</f>
        <v>0</v>
      </c>
      <c r="W116" s="64">
        <f>ROUND(IF(AND($D116&lt;W$10,$E116&gt;W$12),$Q116,IF(AND($D116&gt;=W$10,$D116&lt;=W$12),$Q116*(W$13+1-DAY($D116))/W$13,IF(AND($E116&gt;=W$10,$E116&lt;=W$12),$Q116*DAY($E116)/W$13,0))),2)</f>
        <v>0</v>
      </c>
      <c r="X116" s="64">
        <f>ROUND(IF(AND($D116&lt;X$10,$E116&gt;X$12),$Q116,IF(AND($D116&gt;=X$10,$D116&lt;=X$12),$Q116*(X$13+1-DAY($D116))/X$13,IF(AND($E116&gt;=X$10,$E116&lt;=X$12),$Q116*DAY($E116)/X$13,0))),2)</f>
        <v>0</v>
      </c>
      <c r="Y116" s="64">
        <f>ROUND(IF(AND($D116&lt;Y$10,$E116&gt;Y$12),$Q116,IF(AND($D116&gt;=Y$10,$D116&lt;=Y$12),$Q116*(Y$13+1-DAY($D116))/Y$13,IF(AND($E116&gt;=Y$10,$E116&lt;=Y$12),$Q116*DAY($E116)/Y$13,0))),2)</f>
        <v>0</v>
      </c>
      <c r="Z116" s="64">
        <f>ROUND(IF(AND($D116&lt;Z$10,$E116&gt;Z$12),$Q116,IF(AND($D116&gt;=Z$10,$D116&lt;=Z$12),$Q116*(Z$13+1-DAY($D116))/Z$13,IF(AND($E116&gt;=Z$10,$E116&lt;=Z$12),$Q116*DAY($E116)/Z$13,0))),2)</f>
        <v>0</v>
      </c>
      <c r="AA116" s="64">
        <f>ROUND(IF(AND($D116&lt;AA$10,$E116&gt;AA$12),$Q116,IF(AND($D116&gt;=AA$10,$D116&lt;=AA$12),$Q116*(AA$13+1-DAY($D116))/AA$13,IF(AND($E116&gt;=AA$10,$E116&lt;=AA$12),$Q116*DAY($E116)/AA$13,0))),2)</f>
        <v>0</v>
      </c>
      <c r="AB116" s="64">
        <f>ROUND(IF(AND($D116&lt;AB$10,$E116&gt;AB$12),$Q116,IF(AND($D116&gt;=AB$10,$D116&lt;=AB$12),$Q116*(AB$13+1-DAY($D116))/AB$13,IF(AND($E116&gt;=AB$10,$E116&lt;=AB$12),$Q116*DAY($E116)/AB$13,0))),2)</f>
        <v>0</v>
      </c>
      <c r="AC116" s="64">
        <f>ROUND(IF(AND($D116&lt;AC$10,$E116&gt;AC$12),$Q116,IF(AND($D116&gt;=AC$10,$D116&lt;=AC$12),$Q116*(AC$13+1-DAY($D116))/AC$13,IF(AND($E116&gt;=AC$10,$E116&lt;=AC$12),$Q116*DAY($E116)/AC$13,0))),2)</f>
        <v>0</v>
      </c>
      <c r="AD116" s="64">
        <f>ROUND(IF(AND($D116&lt;AD$10,$E116&gt;AD$12),$Q116,IF(AND($D116&gt;=AD$10,$D116&lt;=AD$12),$Q116*(AD$13+1-DAY($D116))/AD$13,IF(AND($E116&gt;=AD$10,$E116&lt;=AD$12),$Q116*DAY($E116)/AD$13,0))),2)</f>
        <v>0</v>
      </c>
      <c r="AE116" s="64">
        <f>ROUND(IF(AND($D116&lt;AE$10,$E116&gt;AE$12),$Q116,IF(AND($D116&gt;=AE$10,$D116&lt;=AE$12),$Q116*(AE$13+1-DAY($D116))/AE$13,IF(AND($E116&gt;=AE$10,$E116&lt;=AE$12),$Q116*DAY($E116)/AE$13,0))),2)</f>
        <v>0</v>
      </c>
      <c r="AF116" s="64">
        <f>ROUND(IF(AND($D116&lt;AF$10,$E116&gt;AF$12),$Q116,IF(AND($D116&gt;=AF$10,$D116&lt;=AF$12),$Q116*(AF$13+1-DAY($D116))/AF$13,IF(AND($E116&gt;=AF$10,$E116&lt;=AF$12),$Q116*DAY($E116)/AF$13,0))),2)</f>
        <v>0</v>
      </c>
      <c r="AG116" s="64">
        <f>ROUND(IF(AND($D116&lt;AG$10,$E116&gt;AG$12),$Q116,IF(AND($D116&gt;=AG$10,$D116&lt;=AG$12),$Q116*(AG$13+1-DAY($D116))/AG$13,IF(AND($E116&gt;=AG$10,$E116&lt;=AG$12),$Q116*DAY($E116)/AG$13,0))),2)</f>
        <v>0</v>
      </c>
      <c r="AH116" s="64">
        <f>ROUND(IF(AND($D116&lt;AH$10,$E116&gt;AH$12),$Q116,IF(AND($D116&gt;=AH$10,$D116&lt;=AH$12),$Q116*(AH$13+1-DAY($D116))/AH$13,IF(AND($E116&gt;=AH$10,$E116&lt;=AH$12),$Q116*DAY($E116)/AH$13,0))),2)</f>
        <v>0</v>
      </c>
      <c r="AI116" s="64">
        <f>ROUND(IF(AND($D116&lt;AI$10,$E116&gt;AI$12),$Q116,IF(AND($D116&gt;=AI$10,$D116&lt;=AI$12),$Q116*(AI$13+1-DAY($D116))/AI$13,IF(AND($E116&gt;=AI$10,$E116&lt;=AI$12),$Q116*DAY($E116)/AI$13,0))),2)</f>
        <v>0</v>
      </c>
      <c r="AJ116" s="64">
        <f>ROUND(IF(AND($D116&lt;AJ$10,$E116&gt;AJ$12),$Q116,IF(AND($D116&gt;=AJ$10,$D116&lt;=AJ$12),$Q116*(AJ$13+1-DAY($D116))/AJ$13,IF(AND($E116&gt;=AJ$10,$E116&lt;=AJ$12),$Q116*DAY($E116)/AJ$13,0))),2)</f>
        <v>0</v>
      </c>
      <c r="AK116" s="64">
        <f>ROUND(IF(AND($D116&lt;AK$10,$E116&gt;AK$12),$Q116,IF(AND($D116&gt;=AK$10,$D116&lt;=AK$12),$Q116*(AK$13+1-DAY($D116))/AK$13,IF(AND($E116&gt;=AK$10,$E116&lt;=AK$12),$Q116*DAY($E116)/AK$13,0))),2)</f>
        <v>0</v>
      </c>
      <c r="AL116" s="64">
        <f>ROUND(IF(AND($D116&lt;AL$10,$E116&gt;AL$12),$Q116,IF(AND($D116&gt;=AL$10,$D116&lt;=AL$12),$Q116*(AL$13+1-DAY($D116))/AL$13,IF(AND($E116&gt;=AL$10,$E116&lt;=AL$12),$Q116*DAY($E116)/AL$13,0))),2)</f>
        <v>0</v>
      </c>
      <c r="AM116" s="64">
        <f>ROUND(IF(AND($D116&lt;AM$10,$E116&gt;AM$12),$Q116,IF(AND($D116&gt;=AM$10,$D116&lt;=AM$12),$Q116*(AM$13+1-DAY($D116))/AM$13,IF(AND($E116&gt;=AM$10,$E116&lt;=AM$12),$Q116*DAY($E116)/AM$13,0))),2)</f>
        <v>0</v>
      </c>
      <c r="AN116" s="64">
        <f>ROUND(IF(AND($D116&lt;AN$10,$E116&gt;AN$12),$Q116,IF(AND($D116&gt;=AN$10,$D116&lt;=AN$12),$Q116*(AN$13+1-DAY($D116))/AN$13,IF(AND($E116&gt;=AN$10,$E116&lt;=AN$12),$Q116*DAY($E116)/AN$13,0))),2)</f>
        <v>0</v>
      </c>
      <c r="AO116" s="64">
        <f>ROUND(IF(AND($D116&lt;AO$10,$E116&gt;AO$12),$Q116,IF(AND($D116&gt;=AO$10,$D116&lt;=AO$12),$Q116*(AO$13+1-DAY($D116))/AO$13,IF(AND($E116&gt;=AO$10,$E116&lt;=AO$12),$Q116*DAY($E116)/AO$13,0))),2)</f>
        <v>0</v>
      </c>
      <c r="AP116" s="64">
        <f>ROUND(IF(AND($D116&lt;AP$10,$E116&gt;AP$12),$Q116,IF(AND($D116&gt;=AP$10,$D116&lt;=AP$12),$Q116*(AP$13+1-DAY($D116))/AP$13,IF(AND($E116&gt;=AP$10,$E116&lt;=AP$12),$Q116*DAY($E116)/AP$13,0))),2)</f>
        <v>0</v>
      </c>
      <c r="AQ116" s="64">
        <f>ROUND(IF(AND($D116&lt;AQ$10,$E116&gt;AQ$12),$Q116,IF(AND($D116&gt;=AQ$10,$D116&lt;=AQ$12),$Q116*(AQ$13+1-DAY($D116))/AQ$13,IF(AND($E116&gt;=AQ$10,$E116&lt;=AQ$12),$Q116*DAY($E116)/AQ$13,0))),2)</f>
        <v>0</v>
      </c>
      <c r="AR116" s="64">
        <f>ROUND(IF(AND($D116&lt;AR$10,$E116&gt;AR$12),$Q116,IF(AND($D116&gt;=AR$10,$D116&lt;=AR$12),$Q116*(AR$13+1-DAY($D116))/AR$13,IF(AND($E116&gt;=AR$10,$E116&lt;=AR$12),$Q116*DAY($E116)/AR$13,0))),2)</f>
        <v>0</v>
      </c>
      <c r="AS116" s="64">
        <f>ROUND(IF(AND($D116&lt;AS$10,$E116&gt;AS$12),$Q116,IF(AND($D116&gt;=AS$10,$D116&lt;=AS$12),$Q116*(AS$13+1-DAY($D116))/AS$13,IF(AND($E116&gt;=AS$10,$E116&lt;=AS$12),$Q116*DAY($E116)/AS$13,0))),2)</f>
        <v>0</v>
      </c>
      <c r="AT116" s="64">
        <f>ROUND(IF(AND($D116&lt;AT$10,$E116&gt;AT$12),$Q116,IF(AND($D116&gt;=AT$10,$D116&lt;=AT$12),$Q116*(AT$13+1-DAY($D116))/AT$13,IF(AND($E116&gt;=AT$10,$E116&lt;=AT$12),$Q116*DAY($E116)/AT$13,0))),2)</f>
        <v>0</v>
      </c>
      <c r="AU116" s="64">
        <f>ROUND(IF(AND($D116&lt;AU$10,$E116&gt;AU$12),$Q116,IF(AND($D116&gt;=AU$10,$D116&lt;=AU$12),$Q116*(AU$13+1-DAY($D116))/AU$13,IF(AND($E116&gt;=AU$10,$E116&lt;=AU$12),$Q116*DAY($E116)/AU$13,0))),2)</f>
        <v>8125</v>
      </c>
      <c r="AV116" s="64">
        <f>ROUND(IF(AND($D116&lt;AV$10,$E116&gt;AV$12),$Q116,IF(AND($D116&gt;=AV$10,$D116&lt;=AV$12),$Q116*(AV$13+1-DAY($D116))/AV$13,IF(AND($E116&gt;=AV$10,$E116&lt;=AV$12),$Q116*DAY($E116)/AV$13,0))),2)</f>
        <v>8125</v>
      </c>
      <c r="AW116" s="64">
        <f>ROUND(IF(AND($D116&lt;AW$10,$E116&gt;AW$12),$Q116,IF(AND($D116&gt;=AW$10,$D116&lt;=AW$12),$Q116*(AW$13+1-DAY($D116))/AW$13,IF(AND($E116&gt;=AW$10,$E116&lt;=AW$12),$Q116*DAY($E116)/AW$13,0))),2)</f>
        <v>8125</v>
      </c>
      <c r="AX116" s="64">
        <f>ROUND(IF(AND($D116&lt;AX$10,$E116&gt;AX$12),$Q116,IF(AND($D116&gt;=AX$10,$D116&lt;=AX$12),$Q116*(AX$13+1-DAY($D116))/AX$13,IF(AND($E116&gt;=AX$10,$E116&lt;=AX$12),$Q116*DAY($E116)/AX$13,0))),2)</f>
        <v>8125</v>
      </c>
      <c r="AY116" s="64">
        <f>ROUND(IF(AND($D116&lt;AY$10,$E116&gt;AY$12),$Q116,IF(AND($D116&gt;=AY$10,$D116&lt;=AY$12),$Q116*(AY$13+1-DAY($D116))/AY$13,IF(AND($E116&gt;=AY$10,$E116&lt;=AY$12),$Q116*DAY($E116)/AY$13,0))),2)</f>
        <v>8125</v>
      </c>
      <c r="AZ116" s="64">
        <f>ROUND(IF(AND($D116&lt;AZ$10,$E116&gt;AZ$12),$Q116,IF(AND($D116&gt;=AZ$10,$D116&lt;=AZ$12),$Q116*(AZ$13+1-DAY($D116))/AZ$13,IF(AND($E116&gt;=AZ$10,$E116&lt;=AZ$12),$Q116*DAY($E116)/AZ$13,0))),2)</f>
        <v>8125</v>
      </c>
      <c r="BA116" s="64">
        <f>ROUND(IF(AND($D116&lt;BA$10,$E116&gt;BA$12),$Q116,IF(AND($D116&gt;=BA$10,$D116&lt;=BA$12),$Q116*(BA$13+1-DAY($D116))/BA$13,IF(AND($E116&gt;=BA$10,$E116&lt;=BA$12),$Q116*DAY($E116)/BA$13,0))),2)</f>
        <v>8125</v>
      </c>
      <c r="BB116" s="64">
        <f>ROUND(IF(AND($D116&lt;BB$10,$E116&gt;BB$12),$Q116,IF(AND($D116&gt;=BB$10,$D116&lt;=BB$12),$Q116*(BB$13+1-DAY($D116))/BB$13,IF(AND($E116&gt;=BB$10,$E116&lt;=BB$12),$Q116*DAY($E116)/BB$13,0))),2)</f>
        <v>8125</v>
      </c>
      <c r="BC116" s="108"/>
      <c r="BD116" s="64">
        <f t="shared" si="195"/>
        <v>0</v>
      </c>
      <c r="BE116" s="64">
        <f t="shared" si="195"/>
        <v>0</v>
      </c>
      <c r="BF116" s="64">
        <f t="shared" si="195"/>
        <v>0</v>
      </c>
      <c r="BG116" s="64">
        <f t="shared" si="195"/>
        <v>0</v>
      </c>
      <c r="BH116" s="64">
        <f t="shared" si="195"/>
        <v>0</v>
      </c>
      <c r="BI116" s="64">
        <f t="shared" si="195"/>
        <v>0</v>
      </c>
      <c r="BJ116" s="64">
        <f t="shared" si="195"/>
        <v>0</v>
      </c>
      <c r="BK116" s="64">
        <f t="shared" si="195"/>
        <v>0</v>
      </c>
      <c r="BL116" s="64">
        <f t="shared" si="195"/>
        <v>0</v>
      </c>
      <c r="BM116" s="64">
        <f t="shared" si="195"/>
        <v>16250</v>
      </c>
      <c r="BN116" s="64">
        <f t="shared" si="195"/>
        <v>24375</v>
      </c>
      <c r="BO116" s="64">
        <f t="shared" si="195"/>
        <v>24375</v>
      </c>
      <c r="BP116" s="65"/>
      <c r="BQ116" s="79">
        <f t="shared" si="121"/>
        <v>0</v>
      </c>
      <c r="BR116" s="79">
        <f t="shared" si="122"/>
        <v>0</v>
      </c>
      <c r="BS116" s="79">
        <f t="shared" si="123"/>
        <v>0</v>
      </c>
      <c r="BT116" s="79">
        <f t="shared" si="124"/>
        <v>0</v>
      </c>
      <c r="BU116" s="79">
        <f t="shared" si="125"/>
        <v>0</v>
      </c>
      <c r="BV116" s="79">
        <f t="shared" si="126"/>
        <v>0</v>
      </c>
      <c r="BW116" s="79">
        <f t="shared" si="127"/>
        <v>0</v>
      </c>
      <c r="BX116" s="79">
        <f t="shared" si="128"/>
        <v>0</v>
      </c>
      <c r="BY116" s="79">
        <f t="shared" si="129"/>
        <v>0</v>
      </c>
      <c r="BZ116" s="79">
        <f t="shared" si="130"/>
        <v>0</v>
      </c>
      <c r="CA116" s="79">
        <f t="shared" si="131"/>
        <v>0</v>
      </c>
      <c r="CB116" s="79">
        <f t="shared" si="132"/>
        <v>0</v>
      </c>
      <c r="CC116" s="79">
        <f t="shared" si="133"/>
        <v>0</v>
      </c>
      <c r="CD116" s="79">
        <f t="shared" si="134"/>
        <v>0</v>
      </c>
      <c r="CE116" s="79">
        <f t="shared" si="135"/>
        <v>0</v>
      </c>
      <c r="CF116" s="79">
        <f t="shared" si="136"/>
        <v>0</v>
      </c>
      <c r="CG116" s="79">
        <f t="shared" si="137"/>
        <v>0</v>
      </c>
      <c r="CH116" s="79">
        <f t="shared" si="138"/>
        <v>0</v>
      </c>
      <c r="CI116" s="79">
        <f t="shared" si="139"/>
        <v>0</v>
      </c>
      <c r="CJ116" s="79">
        <f t="shared" si="140"/>
        <v>0</v>
      </c>
      <c r="CK116" s="79">
        <f t="shared" si="141"/>
        <v>0</v>
      </c>
      <c r="CL116" s="79">
        <f t="shared" si="142"/>
        <v>0</v>
      </c>
      <c r="CM116" s="79">
        <f t="shared" si="143"/>
        <v>0</v>
      </c>
      <c r="CN116" s="79">
        <f t="shared" si="144"/>
        <v>0</v>
      </c>
      <c r="CO116" s="79">
        <f t="shared" si="145"/>
        <v>0</v>
      </c>
      <c r="CP116" s="79">
        <f t="shared" si="146"/>
        <v>0</v>
      </c>
      <c r="CQ116" s="79">
        <f t="shared" si="147"/>
        <v>0</v>
      </c>
      <c r="CR116" s="79">
        <f t="shared" si="148"/>
        <v>0</v>
      </c>
      <c r="CS116" s="79">
        <f t="shared" si="149"/>
        <v>1</v>
      </c>
      <c r="CT116" s="79">
        <f t="shared" si="150"/>
        <v>1</v>
      </c>
      <c r="CU116" s="79">
        <f t="shared" si="151"/>
        <v>1</v>
      </c>
      <c r="CV116" s="79">
        <f t="shared" si="152"/>
        <v>1</v>
      </c>
      <c r="CW116" s="79">
        <f t="shared" si="153"/>
        <v>1</v>
      </c>
      <c r="CX116" s="79">
        <f t="shared" si="154"/>
        <v>1</v>
      </c>
      <c r="CY116" s="79">
        <f t="shared" si="155"/>
        <v>1</v>
      </c>
      <c r="CZ116" s="79">
        <f t="shared" si="156"/>
        <v>1</v>
      </c>
      <c r="DB116" s="83">
        <f t="shared" si="157"/>
        <v>0</v>
      </c>
      <c r="DC116" s="83">
        <f t="shared" si="158"/>
        <v>0</v>
      </c>
      <c r="DD116" s="83">
        <f t="shared" si="159"/>
        <v>0</v>
      </c>
      <c r="DE116" s="83">
        <f t="shared" si="160"/>
        <v>0</v>
      </c>
      <c r="DF116" s="83">
        <f t="shared" si="161"/>
        <v>0</v>
      </c>
      <c r="DG116" s="83">
        <f t="shared" si="162"/>
        <v>0</v>
      </c>
      <c r="DH116" s="83">
        <f t="shared" si="163"/>
        <v>0</v>
      </c>
      <c r="DI116" s="83">
        <f t="shared" si="164"/>
        <v>0</v>
      </c>
      <c r="DJ116" s="83">
        <f t="shared" si="165"/>
        <v>0</v>
      </c>
      <c r="DK116" s="83">
        <f t="shared" si="166"/>
        <v>1</v>
      </c>
      <c r="DL116" s="83">
        <f t="shared" si="167"/>
        <v>1</v>
      </c>
      <c r="DM116" s="83">
        <f t="shared" si="168"/>
        <v>1</v>
      </c>
      <c r="DO116" s="83">
        <f t="shared" si="181"/>
        <v>0</v>
      </c>
      <c r="DP116" s="83">
        <f t="shared" si="200"/>
        <v>0</v>
      </c>
      <c r="DQ116" s="83">
        <f t="shared" si="200"/>
        <v>0</v>
      </c>
      <c r="DR116" s="83">
        <f t="shared" si="200"/>
        <v>0</v>
      </c>
      <c r="DS116" s="83">
        <f t="shared" si="200"/>
        <v>0</v>
      </c>
      <c r="DT116" s="83">
        <f t="shared" si="200"/>
        <v>0</v>
      </c>
      <c r="DU116" s="83">
        <f t="shared" si="200"/>
        <v>0</v>
      </c>
      <c r="DV116" s="83">
        <f t="shared" si="200"/>
        <v>0</v>
      </c>
      <c r="DW116" s="83">
        <f t="shared" si="200"/>
        <v>0</v>
      </c>
      <c r="DX116" s="83">
        <f t="shared" si="200"/>
        <v>1</v>
      </c>
      <c r="DY116" s="83">
        <f t="shared" si="200"/>
        <v>1</v>
      </c>
      <c r="DZ116" s="83">
        <f t="shared" si="200"/>
        <v>1</v>
      </c>
      <c r="EB116" s="115"/>
      <c r="EC116" s="36">
        <f t="shared" si="169"/>
        <v>0</v>
      </c>
      <c r="ED116" s="36">
        <f t="shared" si="185"/>
        <v>0</v>
      </c>
      <c r="EE116" s="36">
        <f t="shared" si="186"/>
        <v>0</v>
      </c>
      <c r="EF116" s="36">
        <f t="shared" si="187"/>
        <v>0</v>
      </c>
      <c r="EG116" s="36">
        <f t="shared" si="188"/>
        <v>0</v>
      </c>
      <c r="EH116" s="36">
        <f t="shared" si="189"/>
        <v>0</v>
      </c>
      <c r="EI116" s="36">
        <f t="shared" si="190"/>
        <v>0</v>
      </c>
      <c r="EJ116" s="36">
        <f t="shared" si="191"/>
        <v>0</v>
      </c>
      <c r="EK116" s="36">
        <f t="shared" si="192"/>
        <v>1</v>
      </c>
      <c r="EL116" s="36">
        <f t="shared" si="193"/>
        <v>0</v>
      </c>
      <c r="EM116" s="36">
        <f t="shared" si="194"/>
        <v>0</v>
      </c>
      <c r="EO116" s="115"/>
      <c r="EP116" s="36">
        <f t="shared" si="170"/>
        <v>0</v>
      </c>
      <c r="EQ116" s="36">
        <f t="shared" si="171"/>
        <v>0</v>
      </c>
      <c r="ER116" s="36">
        <f t="shared" si="172"/>
        <v>0</v>
      </c>
      <c r="ES116" s="36">
        <f t="shared" si="173"/>
        <v>0</v>
      </c>
      <c r="ET116" s="36">
        <f t="shared" si="174"/>
        <v>0</v>
      </c>
      <c r="EU116" s="36">
        <f t="shared" si="175"/>
        <v>0</v>
      </c>
      <c r="EV116" s="36">
        <f t="shared" si="176"/>
        <v>0</v>
      </c>
      <c r="EW116" s="36">
        <f t="shared" si="177"/>
        <v>0</v>
      </c>
      <c r="EX116" s="36">
        <f t="shared" si="178"/>
        <v>0</v>
      </c>
      <c r="EY116" s="36">
        <f t="shared" si="179"/>
        <v>0</v>
      </c>
      <c r="EZ116" s="36">
        <f t="shared" si="180"/>
        <v>0</v>
      </c>
    </row>
    <row r="117" spans="1:156" s="36" customFormat="1" ht="16" x14ac:dyDescent="0.2">
      <c r="A117" s="50"/>
      <c r="B117" s="56" t="s">
        <v>17</v>
      </c>
      <c r="C117" s="49" t="s">
        <v>69</v>
      </c>
      <c r="D117" s="57">
        <v>46539</v>
      </c>
      <c r="E117" s="57">
        <v>51500</v>
      </c>
      <c r="F117" s="58">
        <v>175000</v>
      </c>
      <c r="G117" s="56" t="s">
        <v>110</v>
      </c>
      <c r="H117" s="59">
        <v>56766</v>
      </c>
      <c r="I117" s="59" t="s">
        <v>15</v>
      </c>
      <c r="J117" s="60">
        <v>0.2</v>
      </c>
      <c r="K117" s="60">
        <v>0.1</v>
      </c>
      <c r="L117" s="61"/>
      <c r="M117" s="62">
        <f t="shared" si="196"/>
        <v>1</v>
      </c>
      <c r="N117" s="63">
        <f t="shared" si="197"/>
        <v>14583.333333333334</v>
      </c>
      <c r="O117" s="63">
        <f t="shared" si="198"/>
        <v>1458.3333333333335</v>
      </c>
      <c r="P117" s="63">
        <f t="shared" si="199"/>
        <v>2916.666666666667</v>
      </c>
      <c r="Q117" s="63">
        <f t="shared" si="120"/>
        <v>18958.330000000002</v>
      </c>
      <c r="R117" s="111"/>
      <c r="S117" s="64">
        <f>ROUND(IF(AND($D117&lt;S$10,$E117&gt;S$12),$Q117,IF(AND($D117&gt;=S$10,$D117&lt;=S$12),$Q117*(S$13+1-DAY($D117))/S$13,IF(AND($E117&gt;=S$10,$E117&lt;=S$12),$Q117*DAY($E117)/S$13,0))),2)</f>
        <v>0</v>
      </c>
      <c r="T117" s="64">
        <f>ROUND(IF(AND($D117&lt;T$10,$E117&gt;T$12),$Q117,IF(AND($D117&gt;=T$10,$D117&lt;=T$12),$Q117*(T$13+1-DAY($D117))/T$13,IF(AND($E117&gt;=T$10,$E117&lt;=T$12),$Q117*DAY($E117)/T$13,0))),2)</f>
        <v>0</v>
      </c>
      <c r="U117" s="64">
        <f>ROUND(IF(AND($D117&lt;U$10,$E117&gt;U$12),$Q117,IF(AND($D117&gt;=U$10,$D117&lt;=U$12),$Q117*(U$13+1-DAY($D117))/U$13,IF(AND($E117&gt;=U$10,$E117&lt;=U$12),$Q117*DAY($E117)/U$13,0))),2)</f>
        <v>0</v>
      </c>
      <c r="V117" s="64">
        <f>ROUND(IF(AND($D117&lt;V$10,$E117&gt;V$12),$Q117,IF(AND($D117&gt;=V$10,$D117&lt;=V$12),$Q117*(V$13+1-DAY($D117))/V$13,IF(AND($E117&gt;=V$10,$E117&lt;=V$12),$Q117*DAY($E117)/V$13,0))),2)</f>
        <v>0</v>
      </c>
      <c r="W117" s="64">
        <f>ROUND(IF(AND($D117&lt;W$10,$E117&gt;W$12),$Q117,IF(AND($D117&gt;=W$10,$D117&lt;=W$12),$Q117*(W$13+1-DAY($D117))/W$13,IF(AND($E117&gt;=W$10,$E117&lt;=W$12),$Q117*DAY($E117)/W$13,0))),2)</f>
        <v>0</v>
      </c>
      <c r="X117" s="64">
        <f>ROUND(IF(AND($D117&lt;X$10,$E117&gt;X$12),$Q117,IF(AND($D117&gt;=X$10,$D117&lt;=X$12),$Q117*(X$13+1-DAY($D117))/X$13,IF(AND($E117&gt;=X$10,$E117&lt;=X$12),$Q117*DAY($E117)/X$13,0))),2)</f>
        <v>0</v>
      </c>
      <c r="Y117" s="64">
        <f>ROUND(IF(AND($D117&lt;Y$10,$E117&gt;Y$12),$Q117,IF(AND($D117&gt;=Y$10,$D117&lt;=Y$12),$Q117*(Y$13+1-DAY($D117))/Y$13,IF(AND($E117&gt;=Y$10,$E117&lt;=Y$12),$Q117*DAY($E117)/Y$13,0))),2)</f>
        <v>0</v>
      </c>
      <c r="Z117" s="64">
        <f>ROUND(IF(AND($D117&lt;Z$10,$E117&gt;Z$12),$Q117,IF(AND($D117&gt;=Z$10,$D117&lt;=Z$12),$Q117*(Z$13+1-DAY($D117))/Z$13,IF(AND($E117&gt;=Z$10,$E117&lt;=Z$12),$Q117*DAY($E117)/Z$13,0))),2)</f>
        <v>0</v>
      </c>
      <c r="AA117" s="64">
        <f>ROUND(IF(AND($D117&lt;AA$10,$E117&gt;AA$12),$Q117,IF(AND($D117&gt;=AA$10,$D117&lt;=AA$12),$Q117*(AA$13+1-DAY($D117))/AA$13,IF(AND($E117&gt;=AA$10,$E117&lt;=AA$12),$Q117*DAY($E117)/AA$13,0))),2)</f>
        <v>0</v>
      </c>
      <c r="AB117" s="64">
        <f>ROUND(IF(AND($D117&lt;AB$10,$E117&gt;AB$12),$Q117,IF(AND($D117&gt;=AB$10,$D117&lt;=AB$12),$Q117*(AB$13+1-DAY($D117))/AB$13,IF(AND($E117&gt;=AB$10,$E117&lt;=AB$12),$Q117*DAY($E117)/AB$13,0))),2)</f>
        <v>0</v>
      </c>
      <c r="AC117" s="64">
        <f>ROUND(IF(AND($D117&lt;AC$10,$E117&gt;AC$12),$Q117,IF(AND($D117&gt;=AC$10,$D117&lt;=AC$12),$Q117*(AC$13+1-DAY($D117))/AC$13,IF(AND($E117&gt;=AC$10,$E117&lt;=AC$12),$Q117*DAY($E117)/AC$13,0))),2)</f>
        <v>0</v>
      </c>
      <c r="AD117" s="64">
        <f>ROUND(IF(AND($D117&lt;AD$10,$E117&gt;AD$12),$Q117,IF(AND($D117&gt;=AD$10,$D117&lt;=AD$12),$Q117*(AD$13+1-DAY($D117))/AD$13,IF(AND($E117&gt;=AD$10,$E117&lt;=AD$12),$Q117*DAY($E117)/AD$13,0))),2)</f>
        <v>0</v>
      </c>
      <c r="AE117" s="64">
        <f>ROUND(IF(AND($D117&lt;AE$10,$E117&gt;AE$12),$Q117,IF(AND($D117&gt;=AE$10,$D117&lt;=AE$12),$Q117*(AE$13+1-DAY($D117))/AE$13,IF(AND($E117&gt;=AE$10,$E117&lt;=AE$12),$Q117*DAY($E117)/AE$13,0))),2)</f>
        <v>0</v>
      </c>
      <c r="AF117" s="64">
        <f>ROUND(IF(AND($D117&lt;AF$10,$E117&gt;AF$12),$Q117,IF(AND($D117&gt;=AF$10,$D117&lt;=AF$12),$Q117*(AF$13+1-DAY($D117))/AF$13,IF(AND($E117&gt;=AF$10,$E117&lt;=AF$12),$Q117*DAY($E117)/AF$13,0))),2)</f>
        <v>0</v>
      </c>
      <c r="AG117" s="64">
        <f>ROUND(IF(AND($D117&lt;AG$10,$E117&gt;AG$12),$Q117,IF(AND($D117&gt;=AG$10,$D117&lt;=AG$12),$Q117*(AG$13+1-DAY($D117))/AG$13,IF(AND($E117&gt;=AG$10,$E117&lt;=AG$12),$Q117*DAY($E117)/AG$13,0))),2)</f>
        <v>0</v>
      </c>
      <c r="AH117" s="64">
        <f>ROUND(IF(AND($D117&lt;AH$10,$E117&gt;AH$12),$Q117,IF(AND($D117&gt;=AH$10,$D117&lt;=AH$12),$Q117*(AH$13+1-DAY($D117))/AH$13,IF(AND($E117&gt;=AH$10,$E117&lt;=AH$12),$Q117*DAY($E117)/AH$13,0))),2)</f>
        <v>0</v>
      </c>
      <c r="AI117" s="64">
        <f>ROUND(IF(AND($D117&lt;AI$10,$E117&gt;AI$12),$Q117,IF(AND($D117&gt;=AI$10,$D117&lt;=AI$12),$Q117*(AI$13+1-DAY($D117))/AI$13,IF(AND($E117&gt;=AI$10,$E117&lt;=AI$12),$Q117*DAY($E117)/AI$13,0))),2)</f>
        <v>0</v>
      </c>
      <c r="AJ117" s="64">
        <f>ROUND(IF(AND($D117&lt;AJ$10,$E117&gt;AJ$12),$Q117,IF(AND($D117&gt;=AJ$10,$D117&lt;=AJ$12),$Q117*(AJ$13+1-DAY($D117))/AJ$13,IF(AND($E117&gt;=AJ$10,$E117&lt;=AJ$12),$Q117*DAY($E117)/AJ$13,0))),2)</f>
        <v>0</v>
      </c>
      <c r="AK117" s="64">
        <f>ROUND(IF(AND($D117&lt;AK$10,$E117&gt;AK$12),$Q117,IF(AND($D117&gt;=AK$10,$D117&lt;=AK$12),$Q117*(AK$13+1-DAY($D117))/AK$13,IF(AND($E117&gt;=AK$10,$E117&lt;=AK$12),$Q117*DAY($E117)/AK$13,0))),2)</f>
        <v>0</v>
      </c>
      <c r="AL117" s="64">
        <f>ROUND(IF(AND($D117&lt;AL$10,$E117&gt;AL$12),$Q117,IF(AND($D117&gt;=AL$10,$D117&lt;=AL$12),$Q117*(AL$13+1-DAY($D117))/AL$13,IF(AND($E117&gt;=AL$10,$E117&lt;=AL$12),$Q117*DAY($E117)/AL$13,0))),2)</f>
        <v>0</v>
      </c>
      <c r="AM117" s="64">
        <f>ROUND(IF(AND($D117&lt;AM$10,$E117&gt;AM$12),$Q117,IF(AND($D117&gt;=AM$10,$D117&lt;=AM$12),$Q117*(AM$13+1-DAY($D117))/AM$13,IF(AND($E117&gt;=AM$10,$E117&lt;=AM$12),$Q117*DAY($E117)/AM$13,0))),2)</f>
        <v>0</v>
      </c>
      <c r="AN117" s="64">
        <f>ROUND(IF(AND($D117&lt;AN$10,$E117&gt;AN$12),$Q117,IF(AND($D117&gt;=AN$10,$D117&lt;=AN$12),$Q117*(AN$13+1-DAY($D117))/AN$13,IF(AND($E117&gt;=AN$10,$E117&lt;=AN$12),$Q117*DAY($E117)/AN$13,0))),2)</f>
        <v>0</v>
      </c>
      <c r="AO117" s="64">
        <f>ROUND(IF(AND($D117&lt;AO$10,$E117&gt;AO$12),$Q117,IF(AND($D117&gt;=AO$10,$D117&lt;=AO$12),$Q117*(AO$13+1-DAY($D117))/AO$13,IF(AND($E117&gt;=AO$10,$E117&lt;=AO$12),$Q117*DAY($E117)/AO$13,0))),2)</f>
        <v>0</v>
      </c>
      <c r="AP117" s="64">
        <f>ROUND(IF(AND($D117&lt;AP$10,$E117&gt;AP$12),$Q117,IF(AND($D117&gt;=AP$10,$D117&lt;=AP$12),$Q117*(AP$13+1-DAY($D117))/AP$13,IF(AND($E117&gt;=AP$10,$E117&lt;=AP$12),$Q117*DAY($E117)/AP$13,0))),2)</f>
        <v>0</v>
      </c>
      <c r="AQ117" s="64">
        <f>ROUND(IF(AND($D117&lt;AQ$10,$E117&gt;AQ$12),$Q117,IF(AND($D117&gt;=AQ$10,$D117&lt;=AQ$12),$Q117*(AQ$13+1-DAY($D117))/AQ$13,IF(AND($E117&gt;=AQ$10,$E117&lt;=AQ$12),$Q117*DAY($E117)/AQ$13,0))),2)</f>
        <v>0</v>
      </c>
      <c r="AR117" s="64">
        <f>ROUND(IF(AND($D117&lt;AR$10,$E117&gt;AR$12),$Q117,IF(AND($D117&gt;=AR$10,$D117&lt;=AR$12),$Q117*(AR$13+1-DAY($D117))/AR$13,IF(AND($E117&gt;=AR$10,$E117&lt;=AR$12),$Q117*DAY($E117)/AR$13,0))),2)</f>
        <v>0</v>
      </c>
      <c r="AS117" s="64">
        <f>ROUND(IF(AND($D117&lt;AS$10,$E117&gt;AS$12),$Q117,IF(AND($D117&gt;=AS$10,$D117&lt;=AS$12),$Q117*(AS$13+1-DAY($D117))/AS$13,IF(AND($E117&gt;=AS$10,$E117&lt;=AS$12),$Q117*DAY($E117)/AS$13,0))),2)</f>
        <v>0</v>
      </c>
      <c r="AT117" s="64">
        <f>ROUND(IF(AND($D117&lt;AT$10,$E117&gt;AT$12),$Q117,IF(AND($D117&gt;=AT$10,$D117&lt;=AT$12),$Q117*(AT$13+1-DAY($D117))/AT$13,IF(AND($E117&gt;=AT$10,$E117&lt;=AT$12),$Q117*DAY($E117)/AT$13,0))),2)</f>
        <v>0</v>
      </c>
      <c r="AU117" s="64">
        <f>ROUND(IF(AND($D117&lt;AU$10,$E117&gt;AU$12),$Q117,IF(AND($D117&gt;=AU$10,$D117&lt;=AU$12),$Q117*(AU$13+1-DAY($D117))/AU$13,IF(AND($E117&gt;=AU$10,$E117&lt;=AU$12),$Q117*DAY($E117)/AU$13,0))),2)</f>
        <v>0</v>
      </c>
      <c r="AV117" s="64">
        <f>ROUND(IF(AND($D117&lt;AV$10,$E117&gt;AV$12),$Q117,IF(AND($D117&gt;=AV$10,$D117&lt;=AV$12),$Q117*(AV$13+1-DAY($D117))/AV$13,IF(AND($E117&gt;=AV$10,$E117&lt;=AV$12),$Q117*DAY($E117)/AV$13,0))),2)</f>
        <v>18958.330000000002</v>
      </c>
      <c r="AW117" s="64">
        <f>ROUND(IF(AND($D117&lt;AW$10,$E117&gt;AW$12),$Q117,IF(AND($D117&gt;=AW$10,$D117&lt;=AW$12),$Q117*(AW$13+1-DAY($D117))/AW$13,IF(AND($E117&gt;=AW$10,$E117&lt;=AW$12),$Q117*DAY($E117)/AW$13,0))),2)</f>
        <v>18958.330000000002</v>
      </c>
      <c r="AX117" s="64">
        <f>ROUND(IF(AND($D117&lt;AX$10,$E117&gt;AX$12),$Q117,IF(AND($D117&gt;=AX$10,$D117&lt;=AX$12),$Q117*(AX$13+1-DAY($D117))/AX$13,IF(AND($E117&gt;=AX$10,$E117&lt;=AX$12),$Q117*DAY($E117)/AX$13,0))),2)</f>
        <v>18958.330000000002</v>
      </c>
      <c r="AY117" s="64">
        <f>ROUND(IF(AND($D117&lt;AY$10,$E117&gt;AY$12),$Q117,IF(AND($D117&gt;=AY$10,$D117&lt;=AY$12),$Q117*(AY$13+1-DAY($D117))/AY$13,IF(AND($E117&gt;=AY$10,$E117&lt;=AY$12),$Q117*DAY($E117)/AY$13,0))),2)</f>
        <v>18958.330000000002</v>
      </c>
      <c r="AZ117" s="64">
        <f>ROUND(IF(AND($D117&lt;AZ$10,$E117&gt;AZ$12),$Q117,IF(AND($D117&gt;=AZ$10,$D117&lt;=AZ$12),$Q117*(AZ$13+1-DAY($D117))/AZ$13,IF(AND($E117&gt;=AZ$10,$E117&lt;=AZ$12),$Q117*DAY($E117)/AZ$13,0))),2)</f>
        <v>18958.330000000002</v>
      </c>
      <c r="BA117" s="64">
        <f>ROUND(IF(AND($D117&lt;BA$10,$E117&gt;BA$12),$Q117,IF(AND($D117&gt;=BA$10,$D117&lt;=BA$12),$Q117*(BA$13+1-DAY($D117))/BA$13,IF(AND($E117&gt;=BA$10,$E117&lt;=BA$12),$Q117*DAY($E117)/BA$13,0))),2)</f>
        <v>18958.330000000002</v>
      </c>
      <c r="BB117" s="64">
        <f>ROUND(IF(AND($D117&lt;BB$10,$E117&gt;BB$12),$Q117,IF(AND($D117&gt;=BB$10,$D117&lt;=BB$12),$Q117*(BB$13+1-DAY($D117))/BB$13,IF(AND($E117&gt;=BB$10,$E117&lt;=BB$12),$Q117*DAY($E117)/BB$13,0))),2)</f>
        <v>18958.330000000002</v>
      </c>
      <c r="BC117" s="108"/>
      <c r="BD117" s="64">
        <f t="shared" ref="BD117:BO126" si="201">SUMIFS($S117:$BB117,$S$14:$BB$14,BD$14,$S$15:$BB$15,BD$15)</f>
        <v>0</v>
      </c>
      <c r="BE117" s="64">
        <f t="shared" si="201"/>
        <v>0</v>
      </c>
      <c r="BF117" s="64">
        <f t="shared" si="201"/>
        <v>0</v>
      </c>
      <c r="BG117" s="64">
        <f t="shared" si="201"/>
        <v>0</v>
      </c>
      <c r="BH117" s="64">
        <f t="shared" si="201"/>
        <v>0</v>
      </c>
      <c r="BI117" s="64">
        <f t="shared" si="201"/>
        <v>0</v>
      </c>
      <c r="BJ117" s="64">
        <f t="shared" si="201"/>
        <v>0</v>
      </c>
      <c r="BK117" s="64">
        <f t="shared" si="201"/>
        <v>0</v>
      </c>
      <c r="BL117" s="64">
        <f t="shared" si="201"/>
        <v>0</v>
      </c>
      <c r="BM117" s="64">
        <f t="shared" si="201"/>
        <v>18958.330000000002</v>
      </c>
      <c r="BN117" s="64">
        <f t="shared" si="201"/>
        <v>56874.990000000005</v>
      </c>
      <c r="BO117" s="64">
        <f t="shared" si="201"/>
        <v>56874.990000000005</v>
      </c>
      <c r="BP117" s="65"/>
      <c r="BQ117" s="79">
        <f t="shared" si="121"/>
        <v>0</v>
      </c>
      <c r="BR117" s="79">
        <f t="shared" si="122"/>
        <v>0</v>
      </c>
      <c r="BS117" s="79">
        <f t="shared" si="123"/>
        <v>0</v>
      </c>
      <c r="BT117" s="79">
        <f t="shared" si="124"/>
        <v>0</v>
      </c>
      <c r="BU117" s="79">
        <f t="shared" si="125"/>
        <v>0</v>
      </c>
      <c r="BV117" s="79">
        <f t="shared" si="126"/>
        <v>0</v>
      </c>
      <c r="BW117" s="79">
        <f t="shared" si="127"/>
        <v>0</v>
      </c>
      <c r="BX117" s="79">
        <f t="shared" si="128"/>
        <v>0</v>
      </c>
      <c r="BY117" s="79">
        <f t="shared" si="129"/>
        <v>0</v>
      </c>
      <c r="BZ117" s="79">
        <f t="shared" si="130"/>
        <v>0</v>
      </c>
      <c r="CA117" s="79">
        <f t="shared" si="131"/>
        <v>0</v>
      </c>
      <c r="CB117" s="79">
        <f t="shared" si="132"/>
        <v>0</v>
      </c>
      <c r="CC117" s="79">
        <f t="shared" si="133"/>
        <v>0</v>
      </c>
      <c r="CD117" s="79">
        <f t="shared" si="134"/>
        <v>0</v>
      </c>
      <c r="CE117" s="79">
        <f t="shared" si="135"/>
        <v>0</v>
      </c>
      <c r="CF117" s="79">
        <f t="shared" si="136"/>
        <v>0</v>
      </c>
      <c r="CG117" s="79">
        <f t="shared" si="137"/>
        <v>0</v>
      </c>
      <c r="CH117" s="79">
        <f t="shared" si="138"/>
        <v>0</v>
      </c>
      <c r="CI117" s="79">
        <f t="shared" si="139"/>
        <v>0</v>
      </c>
      <c r="CJ117" s="79">
        <f t="shared" si="140"/>
        <v>0</v>
      </c>
      <c r="CK117" s="79">
        <f t="shared" si="141"/>
        <v>0</v>
      </c>
      <c r="CL117" s="79">
        <f t="shared" si="142"/>
        <v>0</v>
      </c>
      <c r="CM117" s="79">
        <f t="shared" si="143"/>
        <v>0</v>
      </c>
      <c r="CN117" s="79">
        <f t="shared" si="144"/>
        <v>0</v>
      </c>
      <c r="CO117" s="79">
        <f t="shared" si="145"/>
        <v>0</v>
      </c>
      <c r="CP117" s="79">
        <f t="shared" si="146"/>
        <v>0</v>
      </c>
      <c r="CQ117" s="79">
        <f t="shared" si="147"/>
        <v>0</v>
      </c>
      <c r="CR117" s="79">
        <f t="shared" si="148"/>
        <v>0</v>
      </c>
      <c r="CS117" s="79">
        <f t="shared" si="149"/>
        <v>0</v>
      </c>
      <c r="CT117" s="79">
        <f t="shared" si="150"/>
        <v>1</v>
      </c>
      <c r="CU117" s="79">
        <f t="shared" si="151"/>
        <v>1</v>
      </c>
      <c r="CV117" s="79">
        <f t="shared" si="152"/>
        <v>1</v>
      </c>
      <c r="CW117" s="79">
        <f t="shared" si="153"/>
        <v>1</v>
      </c>
      <c r="CX117" s="79">
        <f t="shared" si="154"/>
        <v>1</v>
      </c>
      <c r="CY117" s="79">
        <f t="shared" si="155"/>
        <v>1</v>
      </c>
      <c r="CZ117" s="79">
        <f t="shared" si="156"/>
        <v>1</v>
      </c>
      <c r="DB117" s="83">
        <f t="shared" si="157"/>
        <v>0</v>
      </c>
      <c r="DC117" s="83">
        <f t="shared" si="158"/>
        <v>0</v>
      </c>
      <c r="DD117" s="83">
        <f t="shared" si="159"/>
        <v>0</v>
      </c>
      <c r="DE117" s="83">
        <f t="shared" si="160"/>
        <v>0</v>
      </c>
      <c r="DF117" s="83">
        <f t="shared" si="161"/>
        <v>0</v>
      </c>
      <c r="DG117" s="83">
        <f t="shared" si="162"/>
        <v>0</v>
      </c>
      <c r="DH117" s="83">
        <f t="shared" si="163"/>
        <v>0</v>
      </c>
      <c r="DI117" s="83">
        <f t="shared" si="164"/>
        <v>0</v>
      </c>
      <c r="DJ117" s="83">
        <f t="shared" si="165"/>
        <v>0</v>
      </c>
      <c r="DK117" s="83">
        <f t="shared" si="166"/>
        <v>1</v>
      </c>
      <c r="DL117" s="83">
        <f t="shared" si="167"/>
        <v>1</v>
      </c>
      <c r="DM117" s="83">
        <f t="shared" si="168"/>
        <v>1</v>
      </c>
      <c r="DO117" s="83">
        <f t="shared" ref="DO117:DO132" si="202">ROUNDUP(DB117,0)</f>
        <v>0</v>
      </c>
      <c r="DP117" s="83">
        <f t="shared" si="200"/>
        <v>0</v>
      </c>
      <c r="DQ117" s="83">
        <f t="shared" si="200"/>
        <v>0</v>
      </c>
      <c r="DR117" s="83">
        <f t="shared" si="200"/>
        <v>0</v>
      </c>
      <c r="DS117" s="83">
        <f t="shared" si="200"/>
        <v>0</v>
      </c>
      <c r="DT117" s="83">
        <f t="shared" si="200"/>
        <v>0</v>
      </c>
      <c r="DU117" s="83">
        <f t="shared" si="200"/>
        <v>0</v>
      </c>
      <c r="DV117" s="83">
        <f t="shared" si="200"/>
        <v>0</v>
      </c>
      <c r="DW117" s="83">
        <f t="shared" si="200"/>
        <v>0</v>
      </c>
      <c r="DX117" s="83">
        <f t="shared" si="200"/>
        <v>1</v>
      </c>
      <c r="DY117" s="83">
        <f t="shared" si="200"/>
        <v>1</v>
      </c>
      <c r="DZ117" s="83">
        <f t="shared" si="200"/>
        <v>1</v>
      </c>
      <c r="EB117" s="115"/>
      <c r="EC117" s="36">
        <f t="shared" si="169"/>
        <v>0</v>
      </c>
      <c r="ED117" s="36">
        <f t="shared" si="185"/>
        <v>0</v>
      </c>
      <c r="EE117" s="36">
        <f t="shared" si="186"/>
        <v>0</v>
      </c>
      <c r="EF117" s="36">
        <f t="shared" si="187"/>
        <v>0</v>
      </c>
      <c r="EG117" s="36">
        <f t="shared" si="188"/>
        <v>0</v>
      </c>
      <c r="EH117" s="36">
        <f t="shared" si="189"/>
        <v>0</v>
      </c>
      <c r="EI117" s="36">
        <f t="shared" si="190"/>
        <v>0</v>
      </c>
      <c r="EJ117" s="36">
        <f t="shared" si="191"/>
        <v>0</v>
      </c>
      <c r="EK117" s="36">
        <f t="shared" si="192"/>
        <v>1</v>
      </c>
      <c r="EL117" s="36">
        <f t="shared" si="193"/>
        <v>0</v>
      </c>
      <c r="EM117" s="36">
        <f t="shared" si="194"/>
        <v>0</v>
      </c>
      <c r="EO117" s="115"/>
      <c r="EP117" s="36">
        <f t="shared" si="170"/>
        <v>0</v>
      </c>
      <c r="EQ117" s="36">
        <f t="shared" si="171"/>
        <v>0</v>
      </c>
      <c r="ER117" s="36">
        <f t="shared" si="172"/>
        <v>0</v>
      </c>
      <c r="ES117" s="36">
        <f t="shared" si="173"/>
        <v>0</v>
      </c>
      <c r="ET117" s="36">
        <f t="shared" si="174"/>
        <v>0</v>
      </c>
      <c r="EU117" s="36">
        <f t="shared" si="175"/>
        <v>0</v>
      </c>
      <c r="EV117" s="36">
        <f t="shared" si="176"/>
        <v>0</v>
      </c>
      <c r="EW117" s="36">
        <f t="shared" si="177"/>
        <v>0</v>
      </c>
      <c r="EX117" s="36">
        <f t="shared" si="178"/>
        <v>0</v>
      </c>
      <c r="EY117" s="36">
        <f t="shared" si="179"/>
        <v>0</v>
      </c>
      <c r="EZ117" s="36">
        <f t="shared" si="180"/>
        <v>0</v>
      </c>
    </row>
    <row r="118" spans="1:156" s="36" customFormat="1" ht="16" x14ac:dyDescent="0.2">
      <c r="A118" s="50"/>
      <c r="B118" s="56" t="s">
        <v>17</v>
      </c>
      <c r="C118" s="49" t="s">
        <v>69</v>
      </c>
      <c r="D118" s="57">
        <v>46539</v>
      </c>
      <c r="E118" s="57">
        <v>51500</v>
      </c>
      <c r="F118" s="58">
        <v>125000</v>
      </c>
      <c r="G118" s="56" t="s">
        <v>80</v>
      </c>
      <c r="H118" s="59">
        <v>90538</v>
      </c>
      <c r="I118" s="59" t="s">
        <v>15</v>
      </c>
      <c r="J118" s="60">
        <v>0.2</v>
      </c>
      <c r="K118" s="60">
        <v>0.1</v>
      </c>
      <c r="L118" s="61"/>
      <c r="M118" s="62">
        <f t="shared" si="196"/>
        <v>1</v>
      </c>
      <c r="N118" s="63">
        <f t="shared" si="197"/>
        <v>10416.666666666666</v>
      </c>
      <c r="O118" s="63">
        <f t="shared" si="198"/>
        <v>1041.6666666666667</v>
      </c>
      <c r="P118" s="63">
        <f t="shared" si="199"/>
        <v>2083.3333333333335</v>
      </c>
      <c r="Q118" s="63">
        <f t="shared" si="120"/>
        <v>13541.67</v>
      </c>
      <c r="R118" s="111"/>
      <c r="S118" s="64">
        <f>ROUND(IF(AND($D118&lt;S$10,$E118&gt;S$12),$Q118,IF(AND($D118&gt;=S$10,$D118&lt;=S$12),$Q118*(S$13+1-DAY($D118))/S$13,IF(AND($E118&gt;=S$10,$E118&lt;=S$12),$Q118*DAY($E118)/S$13,0))),2)</f>
        <v>0</v>
      </c>
      <c r="T118" s="64">
        <f>ROUND(IF(AND($D118&lt;T$10,$E118&gt;T$12),$Q118,IF(AND($D118&gt;=T$10,$D118&lt;=T$12),$Q118*(T$13+1-DAY($D118))/T$13,IF(AND($E118&gt;=T$10,$E118&lt;=T$12),$Q118*DAY($E118)/T$13,0))),2)</f>
        <v>0</v>
      </c>
      <c r="U118" s="64">
        <f>ROUND(IF(AND($D118&lt;U$10,$E118&gt;U$12),$Q118,IF(AND($D118&gt;=U$10,$D118&lt;=U$12),$Q118*(U$13+1-DAY($D118))/U$13,IF(AND($E118&gt;=U$10,$E118&lt;=U$12),$Q118*DAY($E118)/U$13,0))),2)</f>
        <v>0</v>
      </c>
      <c r="V118" s="64">
        <f>ROUND(IF(AND($D118&lt;V$10,$E118&gt;V$12),$Q118,IF(AND($D118&gt;=V$10,$D118&lt;=V$12),$Q118*(V$13+1-DAY($D118))/V$13,IF(AND($E118&gt;=V$10,$E118&lt;=V$12),$Q118*DAY($E118)/V$13,0))),2)</f>
        <v>0</v>
      </c>
      <c r="W118" s="64">
        <f>ROUND(IF(AND($D118&lt;W$10,$E118&gt;W$12),$Q118,IF(AND($D118&gt;=W$10,$D118&lt;=W$12),$Q118*(W$13+1-DAY($D118))/W$13,IF(AND($E118&gt;=W$10,$E118&lt;=W$12),$Q118*DAY($E118)/W$13,0))),2)</f>
        <v>0</v>
      </c>
      <c r="X118" s="64">
        <f>ROUND(IF(AND($D118&lt;X$10,$E118&gt;X$12),$Q118,IF(AND($D118&gt;=X$10,$D118&lt;=X$12),$Q118*(X$13+1-DAY($D118))/X$13,IF(AND($E118&gt;=X$10,$E118&lt;=X$12),$Q118*DAY($E118)/X$13,0))),2)</f>
        <v>0</v>
      </c>
      <c r="Y118" s="64">
        <f>ROUND(IF(AND($D118&lt;Y$10,$E118&gt;Y$12),$Q118,IF(AND($D118&gt;=Y$10,$D118&lt;=Y$12),$Q118*(Y$13+1-DAY($D118))/Y$13,IF(AND($E118&gt;=Y$10,$E118&lt;=Y$12),$Q118*DAY($E118)/Y$13,0))),2)</f>
        <v>0</v>
      </c>
      <c r="Z118" s="64">
        <f>ROUND(IF(AND($D118&lt;Z$10,$E118&gt;Z$12),$Q118,IF(AND($D118&gt;=Z$10,$D118&lt;=Z$12),$Q118*(Z$13+1-DAY($D118))/Z$13,IF(AND($E118&gt;=Z$10,$E118&lt;=Z$12),$Q118*DAY($E118)/Z$13,0))),2)</f>
        <v>0</v>
      </c>
      <c r="AA118" s="64">
        <f>ROUND(IF(AND($D118&lt;AA$10,$E118&gt;AA$12),$Q118,IF(AND($D118&gt;=AA$10,$D118&lt;=AA$12),$Q118*(AA$13+1-DAY($D118))/AA$13,IF(AND($E118&gt;=AA$10,$E118&lt;=AA$12),$Q118*DAY($E118)/AA$13,0))),2)</f>
        <v>0</v>
      </c>
      <c r="AB118" s="64">
        <f>ROUND(IF(AND($D118&lt;AB$10,$E118&gt;AB$12),$Q118,IF(AND($D118&gt;=AB$10,$D118&lt;=AB$12),$Q118*(AB$13+1-DAY($D118))/AB$13,IF(AND($E118&gt;=AB$10,$E118&lt;=AB$12),$Q118*DAY($E118)/AB$13,0))),2)</f>
        <v>0</v>
      </c>
      <c r="AC118" s="64">
        <f>ROUND(IF(AND($D118&lt;AC$10,$E118&gt;AC$12),$Q118,IF(AND($D118&gt;=AC$10,$D118&lt;=AC$12),$Q118*(AC$13+1-DAY($D118))/AC$13,IF(AND($E118&gt;=AC$10,$E118&lt;=AC$12),$Q118*DAY($E118)/AC$13,0))),2)</f>
        <v>0</v>
      </c>
      <c r="AD118" s="64">
        <f>ROUND(IF(AND($D118&lt;AD$10,$E118&gt;AD$12),$Q118,IF(AND($D118&gt;=AD$10,$D118&lt;=AD$12),$Q118*(AD$13+1-DAY($D118))/AD$13,IF(AND($E118&gt;=AD$10,$E118&lt;=AD$12),$Q118*DAY($E118)/AD$13,0))),2)</f>
        <v>0</v>
      </c>
      <c r="AE118" s="64">
        <f>ROUND(IF(AND($D118&lt;AE$10,$E118&gt;AE$12),$Q118,IF(AND($D118&gt;=AE$10,$D118&lt;=AE$12),$Q118*(AE$13+1-DAY($D118))/AE$13,IF(AND($E118&gt;=AE$10,$E118&lt;=AE$12),$Q118*DAY($E118)/AE$13,0))),2)</f>
        <v>0</v>
      </c>
      <c r="AF118" s="64">
        <f>ROUND(IF(AND($D118&lt;AF$10,$E118&gt;AF$12),$Q118,IF(AND($D118&gt;=AF$10,$D118&lt;=AF$12),$Q118*(AF$13+1-DAY($D118))/AF$13,IF(AND($E118&gt;=AF$10,$E118&lt;=AF$12),$Q118*DAY($E118)/AF$13,0))),2)</f>
        <v>0</v>
      </c>
      <c r="AG118" s="64">
        <f>ROUND(IF(AND($D118&lt;AG$10,$E118&gt;AG$12),$Q118,IF(AND($D118&gt;=AG$10,$D118&lt;=AG$12),$Q118*(AG$13+1-DAY($D118))/AG$13,IF(AND($E118&gt;=AG$10,$E118&lt;=AG$12),$Q118*DAY($E118)/AG$13,0))),2)</f>
        <v>0</v>
      </c>
      <c r="AH118" s="64">
        <f>ROUND(IF(AND($D118&lt;AH$10,$E118&gt;AH$12),$Q118,IF(AND($D118&gt;=AH$10,$D118&lt;=AH$12),$Q118*(AH$13+1-DAY($D118))/AH$13,IF(AND($E118&gt;=AH$10,$E118&lt;=AH$12),$Q118*DAY($E118)/AH$13,0))),2)</f>
        <v>0</v>
      </c>
      <c r="AI118" s="64">
        <f>ROUND(IF(AND($D118&lt;AI$10,$E118&gt;AI$12),$Q118,IF(AND($D118&gt;=AI$10,$D118&lt;=AI$12),$Q118*(AI$13+1-DAY($D118))/AI$13,IF(AND($E118&gt;=AI$10,$E118&lt;=AI$12),$Q118*DAY($E118)/AI$13,0))),2)</f>
        <v>0</v>
      </c>
      <c r="AJ118" s="64">
        <f>ROUND(IF(AND($D118&lt;AJ$10,$E118&gt;AJ$12),$Q118,IF(AND($D118&gt;=AJ$10,$D118&lt;=AJ$12),$Q118*(AJ$13+1-DAY($D118))/AJ$13,IF(AND($E118&gt;=AJ$10,$E118&lt;=AJ$12),$Q118*DAY($E118)/AJ$13,0))),2)</f>
        <v>0</v>
      </c>
      <c r="AK118" s="64">
        <f>ROUND(IF(AND($D118&lt;AK$10,$E118&gt;AK$12),$Q118,IF(AND($D118&gt;=AK$10,$D118&lt;=AK$12),$Q118*(AK$13+1-DAY($D118))/AK$13,IF(AND($E118&gt;=AK$10,$E118&lt;=AK$12),$Q118*DAY($E118)/AK$13,0))),2)</f>
        <v>0</v>
      </c>
      <c r="AL118" s="64">
        <f>ROUND(IF(AND($D118&lt;AL$10,$E118&gt;AL$12),$Q118,IF(AND($D118&gt;=AL$10,$D118&lt;=AL$12),$Q118*(AL$13+1-DAY($D118))/AL$13,IF(AND($E118&gt;=AL$10,$E118&lt;=AL$12),$Q118*DAY($E118)/AL$13,0))),2)</f>
        <v>0</v>
      </c>
      <c r="AM118" s="64">
        <f>ROUND(IF(AND($D118&lt;AM$10,$E118&gt;AM$12),$Q118,IF(AND($D118&gt;=AM$10,$D118&lt;=AM$12),$Q118*(AM$13+1-DAY($D118))/AM$13,IF(AND($E118&gt;=AM$10,$E118&lt;=AM$12),$Q118*DAY($E118)/AM$13,0))),2)</f>
        <v>0</v>
      </c>
      <c r="AN118" s="64">
        <f>ROUND(IF(AND($D118&lt;AN$10,$E118&gt;AN$12),$Q118,IF(AND($D118&gt;=AN$10,$D118&lt;=AN$12),$Q118*(AN$13+1-DAY($D118))/AN$13,IF(AND($E118&gt;=AN$10,$E118&lt;=AN$12),$Q118*DAY($E118)/AN$13,0))),2)</f>
        <v>0</v>
      </c>
      <c r="AO118" s="64">
        <f>ROUND(IF(AND($D118&lt;AO$10,$E118&gt;AO$12),$Q118,IF(AND($D118&gt;=AO$10,$D118&lt;=AO$12),$Q118*(AO$13+1-DAY($D118))/AO$13,IF(AND($E118&gt;=AO$10,$E118&lt;=AO$12),$Q118*DAY($E118)/AO$13,0))),2)</f>
        <v>0</v>
      </c>
      <c r="AP118" s="64">
        <f>ROUND(IF(AND($D118&lt;AP$10,$E118&gt;AP$12),$Q118,IF(AND($D118&gt;=AP$10,$D118&lt;=AP$12),$Q118*(AP$13+1-DAY($D118))/AP$13,IF(AND($E118&gt;=AP$10,$E118&lt;=AP$12),$Q118*DAY($E118)/AP$13,0))),2)</f>
        <v>0</v>
      </c>
      <c r="AQ118" s="64">
        <f>ROUND(IF(AND($D118&lt;AQ$10,$E118&gt;AQ$12),$Q118,IF(AND($D118&gt;=AQ$10,$D118&lt;=AQ$12),$Q118*(AQ$13+1-DAY($D118))/AQ$13,IF(AND($E118&gt;=AQ$10,$E118&lt;=AQ$12),$Q118*DAY($E118)/AQ$13,0))),2)</f>
        <v>0</v>
      </c>
      <c r="AR118" s="64">
        <f>ROUND(IF(AND($D118&lt;AR$10,$E118&gt;AR$12),$Q118,IF(AND($D118&gt;=AR$10,$D118&lt;=AR$12),$Q118*(AR$13+1-DAY($D118))/AR$13,IF(AND($E118&gt;=AR$10,$E118&lt;=AR$12),$Q118*DAY($E118)/AR$13,0))),2)</f>
        <v>0</v>
      </c>
      <c r="AS118" s="64">
        <f>ROUND(IF(AND($D118&lt;AS$10,$E118&gt;AS$12),$Q118,IF(AND($D118&gt;=AS$10,$D118&lt;=AS$12),$Q118*(AS$13+1-DAY($D118))/AS$13,IF(AND($E118&gt;=AS$10,$E118&lt;=AS$12),$Q118*DAY($E118)/AS$13,0))),2)</f>
        <v>0</v>
      </c>
      <c r="AT118" s="64">
        <f>ROUND(IF(AND($D118&lt;AT$10,$E118&gt;AT$12),$Q118,IF(AND($D118&gt;=AT$10,$D118&lt;=AT$12),$Q118*(AT$13+1-DAY($D118))/AT$13,IF(AND($E118&gt;=AT$10,$E118&lt;=AT$12),$Q118*DAY($E118)/AT$13,0))),2)</f>
        <v>0</v>
      </c>
      <c r="AU118" s="64">
        <f>ROUND(IF(AND($D118&lt;AU$10,$E118&gt;AU$12),$Q118,IF(AND($D118&gt;=AU$10,$D118&lt;=AU$12),$Q118*(AU$13+1-DAY($D118))/AU$13,IF(AND($E118&gt;=AU$10,$E118&lt;=AU$12),$Q118*DAY($E118)/AU$13,0))),2)</f>
        <v>0</v>
      </c>
      <c r="AV118" s="64">
        <f>ROUND(IF(AND($D118&lt;AV$10,$E118&gt;AV$12),$Q118,IF(AND($D118&gt;=AV$10,$D118&lt;=AV$12),$Q118*(AV$13+1-DAY($D118))/AV$13,IF(AND($E118&gt;=AV$10,$E118&lt;=AV$12),$Q118*DAY($E118)/AV$13,0))),2)</f>
        <v>13541.67</v>
      </c>
      <c r="AW118" s="64">
        <f>ROUND(IF(AND($D118&lt;AW$10,$E118&gt;AW$12),$Q118,IF(AND($D118&gt;=AW$10,$D118&lt;=AW$12),$Q118*(AW$13+1-DAY($D118))/AW$13,IF(AND($E118&gt;=AW$10,$E118&lt;=AW$12),$Q118*DAY($E118)/AW$13,0))),2)</f>
        <v>13541.67</v>
      </c>
      <c r="AX118" s="64">
        <f>ROUND(IF(AND($D118&lt;AX$10,$E118&gt;AX$12),$Q118,IF(AND($D118&gt;=AX$10,$D118&lt;=AX$12),$Q118*(AX$13+1-DAY($D118))/AX$13,IF(AND($E118&gt;=AX$10,$E118&lt;=AX$12),$Q118*DAY($E118)/AX$13,0))),2)</f>
        <v>13541.67</v>
      </c>
      <c r="AY118" s="64">
        <f>ROUND(IF(AND($D118&lt;AY$10,$E118&gt;AY$12),$Q118,IF(AND($D118&gt;=AY$10,$D118&lt;=AY$12),$Q118*(AY$13+1-DAY($D118))/AY$13,IF(AND($E118&gt;=AY$10,$E118&lt;=AY$12),$Q118*DAY($E118)/AY$13,0))),2)</f>
        <v>13541.67</v>
      </c>
      <c r="AZ118" s="64">
        <f>ROUND(IF(AND($D118&lt;AZ$10,$E118&gt;AZ$12),$Q118,IF(AND($D118&gt;=AZ$10,$D118&lt;=AZ$12),$Q118*(AZ$13+1-DAY($D118))/AZ$13,IF(AND($E118&gt;=AZ$10,$E118&lt;=AZ$12),$Q118*DAY($E118)/AZ$13,0))),2)</f>
        <v>13541.67</v>
      </c>
      <c r="BA118" s="64">
        <f>ROUND(IF(AND($D118&lt;BA$10,$E118&gt;BA$12),$Q118,IF(AND($D118&gt;=BA$10,$D118&lt;=BA$12),$Q118*(BA$13+1-DAY($D118))/BA$13,IF(AND($E118&gt;=BA$10,$E118&lt;=BA$12),$Q118*DAY($E118)/BA$13,0))),2)</f>
        <v>13541.67</v>
      </c>
      <c r="BB118" s="64">
        <f>ROUND(IF(AND($D118&lt;BB$10,$E118&gt;BB$12),$Q118,IF(AND($D118&gt;=BB$10,$D118&lt;=BB$12),$Q118*(BB$13+1-DAY($D118))/BB$13,IF(AND($E118&gt;=BB$10,$E118&lt;=BB$12),$Q118*DAY($E118)/BB$13,0))),2)</f>
        <v>13541.67</v>
      </c>
      <c r="BC118" s="108"/>
      <c r="BD118" s="64">
        <f t="shared" si="201"/>
        <v>0</v>
      </c>
      <c r="BE118" s="64">
        <f t="shared" si="201"/>
        <v>0</v>
      </c>
      <c r="BF118" s="64">
        <f t="shared" si="201"/>
        <v>0</v>
      </c>
      <c r="BG118" s="64">
        <f t="shared" si="201"/>
        <v>0</v>
      </c>
      <c r="BH118" s="64">
        <f t="shared" si="201"/>
        <v>0</v>
      </c>
      <c r="BI118" s="64">
        <f t="shared" si="201"/>
        <v>0</v>
      </c>
      <c r="BJ118" s="64">
        <f t="shared" si="201"/>
        <v>0</v>
      </c>
      <c r="BK118" s="64">
        <f t="shared" si="201"/>
        <v>0</v>
      </c>
      <c r="BL118" s="64">
        <f t="shared" si="201"/>
        <v>0</v>
      </c>
      <c r="BM118" s="64">
        <f t="shared" si="201"/>
        <v>13541.67</v>
      </c>
      <c r="BN118" s="64">
        <f t="shared" si="201"/>
        <v>40625.01</v>
      </c>
      <c r="BO118" s="64">
        <f t="shared" si="201"/>
        <v>40625.01</v>
      </c>
      <c r="BP118" s="65"/>
      <c r="BQ118" s="79">
        <f t="shared" si="121"/>
        <v>0</v>
      </c>
      <c r="BR118" s="79">
        <f t="shared" si="122"/>
        <v>0</v>
      </c>
      <c r="BS118" s="79">
        <f t="shared" si="123"/>
        <v>0</v>
      </c>
      <c r="BT118" s="79">
        <f t="shared" si="124"/>
        <v>0</v>
      </c>
      <c r="BU118" s="79">
        <f t="shared" si="125"/>
        <v>0</v>
      </c>
      <c r="BV118" s="79">
        <f t="shared" si="126"/>
        <v>0</v>
      </c>
      <c r="BW118" s="79">
        <f t="shared" si="127"/>
        <v>0</v>
      </c>
      <c r="BX118" s="79">
        <f t="shared" si="128"/>
        <v>0</v>
      </c>
      <c r="BY118" s="79">
        <f t="shared" si="129"/>
        <v>0</v>
      </c>
      <c r="BZ118" s="79">
        <f t="shared" si="130"/>
        <v>0</v>
      </c>
      <c r="CA118" s="79">
        <f t="shared" si="131"/>
        <v>0</v>
      </c>
      <c r="CB118" s="79">
        <f t="shared" si="132"/>
        <v>0</v>
      </c>
      <c r="CC118" s="79">
        <f t="shared" si="133"/>
        <v>0</v>
      </c>
      <c r="CD118" s="79">
        <f t="shared" si="134"/>
        <v>0</v>
      </c>
      <c r="CE118" s="79">
        <f t="shared" si="135"/>
        <v>0</v>
      </c>
      <c r="CF118" s="79">
        <f t="shared" si="136"/>
        <v>0</v>
      </c>
      <c r="CG118" s="79">
        <f t="shared" si="137"/>
        <v>0</v>
      </c>
      <c r="CH118" s="79">
        <f t="shared" si="138"/>
        <v>0</v>
      </c>
      <c r="CI118" s="79">
        <f t="shared" si="139"/>
        <v>0</v>
      </c>
      <c r="CJ118" s="79">
        <f t="shared" si="140"/>
        <v>0</v>
      </c>
      <c r="CK118" s="79">
        <f t="shared" si="141"/>
        <v>0</v>
      </c>
      <c r="CL118" s="79">
        <f t="shared" si="142"/>
        <v>0</v>
      </c>
      <c r="CM118" s="79">
        <f t="shared" si="143"/>
        <v>0</v>
      </c>
      <c r="CN118" s="79">
        <f t="shared" si="144"/>
        <v>0</v>
      </c>
      <c r="CO118" s="79">
        <f t="shared" si="145"/>
        <v>0</v>
      </c>
      <c r="CP118" s="79">
        <f t="shared" si="146"/>
        <v>0</v>
      </c>
      <c r="CQ118" s="79">
        <f t="shared" si="147"/>
        <v>0</v>
      </c>
      <c r="CR118" s="79">
        <f t="shared" si="148"/>
        <v>0</v>
      </c>
      <c r="CS118" s="79">
        <f t="shared" si="149"/>
        <v>0</v>
      </c>
      <c r="CT118" s="79">
        <f t="shared" si="150"/>
        <v>1</v>
      </c>
      <c r="CU118" s="79">
        <f t="shared" si="151"/>
        <v>1</v>
      </c>
      <c r="CV118" s="79">
        <f t="shared" si="152"/>
        <v>1</v>
      </c>
      <c r="CW118" s="79">
        <f t="shared" si="153"/>
        <v>1</v>
      </c>
      <c r="CX118" s="79">
        <f t="shared" si="154"/>
        <v>1</v>
      </c>
      <c r="CY118" s="79">
        <f t="shared" si="155"/>
        <v>1</v>
      </c>
      <c r="CZ118" s="79">
        <f t="shared" si="156"/>
        <v>1</v>
      </c>
      <c r="DB118" s="83">
        <f t="shared" si="157"/>
        <v>0</v>
      </c>
      <c r="DC118" s="83">
        <f t="shared" si="158"/>
        <v>0</v>
      </c>
      <c r="DD118" s="83">
        <f t="shared" si="159"/>
        <v>0</v>
      </c>
      <c r="DE118" s="83">
        <f t="shared" si="160"/>
        <v>0</v>
      </c>
      <c r="DF118" s="83">
        <f t="shared" si="161"/>
        <v>0</v>
      </c>
      <c r="DG118" s="83">
        <f t="shared" si="162"/>
        <v>0</v>
      </c>
      <c r="DH118" s="83">
        <f t="shared" si="163"/>
        <v>0</v>
      </c>
      <c r="DI118" s="83">
        <f t="shared" si="164"/>
        <v>0</v>
      </c>
      <c r="DJ118" s="83">
        <f t="shared" si="165"/>
        <v>0</v>
      </c>
      <c r="DK118" s="83">
        <f t="shared" si="166"/>
        <v>1</v>
      </c>
      <c r="DL118" s="83">
        <f t="shared" si="167"/>
        <v>1</v>
      </c>
      <c r="DM118" s="83">
        <f t="shared" si="168"/>
        <v>1</v>
      </c>
      <c r="DO118" s="83">
        <f t="shared" si="202"/>
        <v>0</v>
      </c>
      <c r="DP118" s="83">
        <f t="shared" si="200"/>
        <v>0</v>
      </c>
      <c r="DQ118" s="83">
        <f t="shared" si="200"/>
        <v>0</v>
      </c>
      <c r="DR118" s="83">
        <f t="shared" si="200"/>
        <v>0</v>
      </c>
      <c r="DS118" s="83">
        <f t="shared" si="200"/>
        <v>0</v>
      </c>
      <c r="DT118" s="83">
        <f t="shared" si="200"/>
        <v>0</v>
      </c>
      <c r="DU118" s="83">
        <f t="shared" si="200"/>
        <v>0</v>
      </c>
      <c r="DV118" s="83">
        <f t="shared" si="200"/>
        <v>0</v>
      </c>
      <c r="DW118" s="83">
        <f t="shared" si="200"/>
        <v>0</v>
      </c>
      <c r="DX118" s="83">
        <f t="shared" si="200"/>
        <v>1</v>
      </c>
      <c r="DY118" s="83">
        <f t="shared" si="200"/>
        <v>1</v>
      </c>
      <c r="DZ118" s="83">
        <f t="shared" si="200"/>
        <v>1</v>
      </c>
      <c r="EB118" s="115"/>
      <c r="EC118" s="36">
        <f t="shared" si="169"/>
        <v>0</v>
      </c>
      <c r="ED118" s="36">
        <f t="shared" si="185"/>
        <v>0</v>
      </c>
      <c r="EE118" s="36">
        <f t="shared" si="186"/>
        <v>0</v>
      </c>
      <c r="EF118" s="36">
        <f t="shared" si="187"/>
        <v>0</v>
      </c>
      <c r="EG118" s="36">
        <f t="shared" si="188"/>
        <v>0</v>
      </c>
      <c r="EH118" s="36">
        <f t="shared" si="189"/>
        <v>0</v>
      </c>
      <c r="EI118" s="36">
        <f t="shared" si="190"/>
        <v>0</v>
      </c>
      <c r="EJ118" s="36">
        <f t="shared" si="191"/>
        <v>0</v>
      </c>
      <c r="EK118" s="36">
        <f t="shared" si="192"/>
        <v>1</v>
      </c>
      <c r="EL118" s="36">
        <f t="shared" si="193"/>
        <v>0</v>
      </c>
      <c r="EM118" s="36">
        <f t="shared" si="194"/>
        <v>0</v>
      </c>
      <c r="EO118" s="115"/>
      <c r="EP118" s="36">
        <f t="shared" si="170"/>
        <v>0</v>
      </c>
      <c r="EQ118" s="36">
        <f t="shared" si="171"/>
        <v>0</v>
      </c>
      <c r="ER118" s="36">
        <f t="shared" si="172"/>
        <v>0</v>
      </c>
      <c r="ES118" s="36">
        <f t="shared" si="173"/>
        <v>0</v>
      </c>
      <c r="ET118" s="36">
        <f t="shared" si="174"/>
        <v>0</v>
      </c>
      <c r="EU118" s="36">
        <f t="shared" si="175"/>
        <v>0</v>
      </c>
      <c r="EV118" s="36">
        <f t="shared" si="176"/>
        <v>0</v>
      </c>
      <c r="EW118" s="36">
        <f t="shared" si="177"/>
        <v>0</v>
      </c>
      <c r="EX118" s="36">
        <f t="shared" si="178"/>
        <v>0</v>
      </c>
      <c r="EY118" s="36">
        <f t="shared" si="179"/>
        <v>0</v>
      </c>
      <c r="EZ118" s="36">
        <f t="shared" si="180"/>
        <v>0</v>
      </c>
    </row>
    <row r="119" spans="1:156" s="36" customFormat="1" ht="16" x14ac:dyDescent="0.2">
      <c r="A119" s="50"/>
      <c r="B119" s="56" t="s">
        <v>17</v>
      </c>
      <c r="C119" s="49" t="s">
        <v>70</v>
      </c>
      <c r="D119" s="57">
        <v>46539</v>
      </c>
      <c r="E119" s="57">
        <v>51500</v>
      </c>
      <c r="F119" s="58">
        <v>115000</v>
      </c>
      <c r="G119" s="56" t="s">
        <v>98</v>
      </c>
      <c r="H119" s="59">
        <v>37344</v>
      </c>
      <c r="I119" s="59" t="s">
        <v>15</v>
      </c>
      <c r="J119" s="60">
        <v>0.2</v>
      </c>
      <c r="K119" s="60">
        <v>0.1</v>
      </c>
      <c r="L119" s="61"/>
      <c r="M119" s="62">
        <f t="shared" si="196"/>
        <v>1</v>
      </c>
      <c r="N119" s="63">
        <f t="shared" si="197"/>
        <v>9583.3333333333339</v>
      </c>
      <c r="O119" s="63">
        <f t="shared" si="198"/>
        <v>958.33333333333348</v>
      </c>
      <c r="P119" s="63">
        <f t="shared" si="199"/>
        <v>1916.666666666667</v>
      </c>
      <c r="Q119" s="63">
        <f t="shared" si="120"/>
        <v>12458.33</v>
      </c>
      <c r="R119" s="111"/>
      <c r="S119" s="64">
        <f>ROUND(IF(AND($D119&lt;S$10,$E119&gt;S$12),$Q119,IF(AND($D119&gt;=S$10,$D119&lt;=S$12),$Q119*(S$13+1-DAY($D119))/S$13,IF(AND($E119&gt;=S$10,$E119&lt;=S$12),$Q119*DAY($E119)/S$13,0))),2)</f>
        <v>0</v>
      </c>
      <c r="T119" s="64">
        <f>ROUND(IF(AND($D119&lt;T$10,$E119&gt;T$12),$Q119,IF(AND($D119&gt;=T$10,$D119&lt;=T$12),$Q119*(T$13+1-DAY($D119))/T$13,IF(AND($E119&gt;=T$10,$E119&lt;=T$12),$Q119*DAY($E119)/T$13,0))),2)</f>
        <v>0</v>
      </c>
      <c r="U119" s="64">
        <f>ROUND(IF(AND($D119&lt;U$10,$E119&gt;U$12),$Q119,IF(AND($D119&gt;=U$10,$D119&lt;=U$12),$Q119*(U$13+1-DAY($D119))/U$13,IF(AND($E119&gt;=U$10,$E119&lt;=U$12),$Q119*DAY($E119)/U$13,0))),2)</f>
        <v>0</v>
      </c>
      <c r="V119" s="64">
        <f>ROUND(IF(AND($D119&lt;V$10,$E119&gt;V$12),$Q119,IF(AND($D119&gt;=V$10,$D119&lt;=V$12),$Q119*(V$13+1-DAY($D119))/V$13,IF(AND($E119&gt;=V$10,$E119&lt;=V$12),$Q119*DAY($E119)/V$13,0))),2)</f>
        <v>0</v>
      </c>
      <c r="W119" s="64">
        <f>ROUND(IF(AND($D119&lt;W$10,$E119&gt;W$12),$Q119,IF(AND($D119&gt;=W$10,$D119&lt;=W$12),$Q119*(W$13+1-DAY($D119))/W$13,IF(AND($E119&gt;=W$10,$E119&lt;=W$12),$Q119*DAY($E119)/W$13,0))),2)</f>
        <v>0</v>
      </c>
      <c r="X119" s="64">
        <f>ROUND(IF(AND($D119&lt;X$10,$E119&gt;X$12),$Q119,IF(AND($D119&gt;=X$10,$D119&lt;=X$12),$Q119*(X$13+1-DAY($D119))/X$13,IF(AND($E119&gt;=X$10,$E119&lt;=X$12),$Q119*DAY($E119)/X$13,0))),2)</f>
        <v>0</v>
      </c>
      <c r="Y119" s="64">
        <f>ROUND(IF(AND($D119&lt;Y$10,$E119&gt;Y$12),$Q119,IF(AND($D119&gt;=Y$10,$D119&lt;=Y$12),$Q119*(Y$13+1-DAY($D119))/Y$13,IF(AND($E119&gt;=Y$10,$E119&lt;=Y$12),$Q119*DAY($E119)/Y$13,0))),2)</f>
        <v>0</v>
      </c>
      <c r="Z119" s="64">
        <f>ROUND(IF(AND($D119&lt;Z$10,$E119&gt;Z$12),$Q119,IF(AND($D119&gt;=Z$10,$D119&lt;=Z$12),$Q119*(Z$13+1-DAY($D119))/Z$13,IF(AND($E119&gt;=Z$10,$E119&lt;=Z$12),$Q119*DAY($E119)/Z$13,0))),2)</f>
        <v>0</v>
      </c>
      <c r="AA119" s="64">
        <f>ROUND(IF(AND($D119&lt;AA$10,$E119&gt;AA$12),$Q119,IF(AND($D119&gt;=AA$10,$D119&lt;=AA$12),$Q119*(AA$13+1-DAY($D119))/AA$13,IF(AND($E119&gt;=AA$10,$E119&lt;=AA$12),$Q119*DAY($E119)/AA$13,0))),2)</f>
        <v>0</v>
      </c>
      <c r="AB119" s="64">
        <f>ROUND(IF(AND($D119&lt;AB$10,$E119&gt;AB$12),$Q119,IF(AND($D119&gt;=AB$10,$D119&lt;=AB$12),$Q119*(AB$13+1-DAY($D119))/AB$13,IF(AND($E119&gt;=AB$10,$E119&lt;=AB$12),$Q119*DAY($E119)/AB$13,0))),2)</f>
        <v>0</v>
      </c>
      <c r="AC119" s="64">
        <f>ROUND(IF(AND($D119&lt;AC$10,$E119&gt;AC$12),$Q119,IF(AND($D119&gt;=AC$10,$D119&lt;=AC$12),$Q119*(AC$13+1-DAY($D119))/AC$13,IF(AND($E119&gt;=AC$10,$E119&lt;=AC$12),$Q119*DAY($E119)/AC$13,0))),2)</f>
        <v>0</v>
      </c>
      <c r="AD119" s="64">
        <f>ROUND(IF(AND($D119&lt;AD$10,$E119&gt;AD$12),$Q119,IF(AND($D119&gt;=AD$10,$D119&lt;=AD$12),$Q119*(AD$13+1-DAY($D119))/AD$13,IF(AND($E119&gt;=AD$10,$E119&lt;=AD$12),$Q119*DAY($E119)/AD$13,0))),2)</f>
        <v>0</v>
      </c>
      <c r="AE119" s="64">
        <f>ROUND(IF(AND($D119&lt;AE$10,$E119&gt;AE$12),$Q119,IF(AND($D119&gt;=AE$10,$D119&lt;=AE$12),$Q119*(AE$13+1-DAY($D119))/AE$13,IF(AND($E119&gt;=AE$10,$E119&lt;=AE$12),$Q119*DAY($E119)/AE$13,0))),2)</f>
        <v>0</v>
      </c>
      <c r="AF119" s="64">
        <f>ROUND(IF(AND($D119&lt;AF$10,$E119&gt;AF$12),$Q119,IF(AND($D119&gt;=AF$10,$D119&lt;=AF$12),$Q119*(AF$13+1-DAY($D119))/AF$13,IF(AND($E119&gt;=AF$10,$E119&lt;=AF$12),$Q119*DAY($E119)/AF$13,0))),2)</f>
        <v>0</v>
      </c>
      <c r="AG119" s="64">
        <f>ROUND(IF(AND($D119&lt;AG$10,$E119&gt;AG$12),$Q119,IF(AND($D119&gt;=AG$10,$D119&lt;=AG$12),$Q119*(AG$13+1-DAY($D119))/AG$13,IF(AND($E119&gt;=AG$10,$E119&lt;=AG$12),$Q119*DAY($E119)/AG$13,0))),2)</f>
        <v>0</v>
      </c>
      <c r="AH119" s="64">
        <f>ROUND(IF(AND($D119&lt;AH$10,$E119&gt;AH$12),$Q119,IF(AND($D119&gt;=AH$10,$D119&lt;=AH$12),$Q119*(AH$13+1-DAY($D119))/AH$13,IF(AND($E119&gt;=AH$10,$E119&lt;=AH$12),$Q119*DAY($E119)/AH$13,0))),2)</f>
        <v>0</v>
      </c>
      <c r="AI119" s="64">
        <f>ROUND(IF(AND($D119&lt;AI$10,$E119&gt;AI$12),$Q119,IF(AND($D119&gt;=AI$10,$D119&lt;=AI$12),$Q119*(AI$13+1-DAY($D119))/AI$13,IF(AND($E119&gt;=AI$10,$E119&lt;=AI$12),$Q119*DAY($E119)/AI$13,0))),2)</f>
        <v>0</v>
      </c>
      <c r="AJ119" s="64">
        <f>ROUND(IF(AND($D119&lt;AJ$10,$E119&gt;AJ$12),$Q119,IF(AND($D119&gt;=AJ$10,$D119&lt;=AJ$12),$Q119*(AJ$13+1-DAY($D119))/AJ$13,IF(AND($E119&gt;=AJ$10,$E119&lt;=AJ$12),$Q119*DAY($E119)/AJ$13,0))),2)</f>
        <v>0</v>
      </c>
      <c r="AK119" s="64">
        <f>ROUND(IF(AND($D119&lt;AK$10,$E119&gt;AK$12),$Q119,IF(AND($D119&gt;=AK$10,$D119&lt;=AK$12),$Q119*(AK$13+1-DAY($D119))/AK$13,IF(AND($E119&gt;=AK$10,$E119&lt;=AK$12),$Q119*DAY($E119)/AK$13,0))),2)</f>
        <v>0</v>
      </c>
      <c r="AL119" s="64">
        <f>ROUND(IF(AND($D119&lt;AL$10,$E119&gt;AL$12),$Q119,IF(AND($D119&gt;=AL$10,$D119&lt;=AL$12),$Q119*(AL$13+1-DAY($D119))/AL$13,IF(AND($E119&gt;=AL$10,$E119&lt;=AL$12),$Q119*DAY($E119)/AL$13,0))),2)</f>
        <v>0</v>
      </c>
      <c r="AM119" s="64">
        <f>ROUND(IF(AND($D119&lt;AM$10,$E119&gt;AM$12),$Q119,IF(AND($D119&gt;=AM$10,$D119&lt;=AM$12),$Q119*(AM$13+1-DAY($D119))/AM$13,IF(AND($E119&gt;=AM$10,$E119&lt;=AM$12),$Q119*DAY($E119)/AM$13,0))),2)</f>
        <v>0</v>
      </c>
      <c r="AN119" s="64">
        <f>ROUND(IF(AND($D119&lt;AN$10,$E119&gt;AN$12),$Q119,IF(AND($D119&gt;=AN$10,$D119&lt;=AN$12),$Q119*(AN$13+1-DAY($D119))/AN$13,IF(AND($E119&gt;=AN$10,$E119&lt;=AN$12),$Q119*DAY($E119)/AN$13,0))),2)</f>
        <v>0</v>
      </c>
      <c r="AO119" s="64">
        <f>ROUND(IF(AND($D119&lt;AO$10,$E119&gt;AO$12),$Q119,IF(AND($D119&gt;=AO$10,$D119&lt;=AO$12),$Q119*(AO$13+1-DAY($D119))/AO$13,IF(AND($E119&gt;=AO$10,$E119&lt;=AO$12),$Q119*DAY($E119)/AO$13,0))),2)</f>
        <v>0</v>
      </c>
      <c r="AP119" s="64">
        <f>ROUND(IF(AND($D119&lt;AP$10,$E119&gt;AP$12),$Q119,IF(AND($D119&gt;=AP$10,$D119&lt;=AP$12),$Q119*(AP$13+1-DAY($D119))/AP$13,IF(AND($E119&gt;=AP$10,$E119&lt;=AP$12),$Q119*DAY($E119)/AP$13,0))),2)</f>
        <v>0</v>
      </c>
      <c r="AQ119" s="64">
        <f>ROUND(IF(AND($D119&lt;AQ$10,$E119&gt;AQ$12),$Q119,IF(AND($D119&gt;=AQ$10,$D119&lt;=AQ$12),$Q119*(AQ$13+1-DAY($D119))/AQ$13,IF(AND($E119&gt;=AQ$10,$E119&lt;=AQ$12),$Q119*DAY($E119)/AQ$13,0))),2)</f>
        <v>0</v>
      </c>
      <c r="AR119" s="64">
        <f>ROUND(IF(AND($D119&lt;AR$10,$E119&gt;AR$12),$Q119,IF(AND($D119&gt;=AR$10,$D119&lt;=AR$12),$Q119*(AR$13+1-DAY($D119))/AR$13,IF(AND($E119&gt;=AR$10,$E119&lt;=AR$12),$Q119*DAY($E119)/AR$13,0))),2)</f>
        <v>0</v>
      </c>
      <c r="AS119" s="64">
        <f>ROUND(IF(AND($D119&lt;AS$10,$E119&gt;AS$12),$Q119,IF(AND($D119&gt;=AS$10,$D119&lt;=AS$12),$Q119*(AS$13+1-DAY($D119))/AS$13,IF(AND($E119&gt;=AS$10,$E119&lt;=AS$12),$Q119*DAY($E119)/AS$13,0))),2)</f>
        <v>0</v>
      </c>
      <c r="AT119" s="64">
        <f>ROUND(IF(AND($D119&lt;AT$10,$E119&gt;AT$12),$Q119,IF(AND($D119&gt;=AT$10,$D119&lt;=AT$12),$Q119*(AT$13+1-DAY($D119))/AT$13,IF(AND($E119&gt;=AT$10,$E119&lt;=AT$12),$Q119*DAY($E119)/AT$13,0))),2)</f>
        <v>0</v>
      </c>
      <c r="AU119" s="64">
        <f>ROUND(IF(AND($D119&lt;AU$10,$E119&gt;AU$12),$Q119,IF(AND($D119&gt;=AU$10,$D119&lt;=AU$12),$Q119*(AU$13+1-DAY($D119))/AU$13,IF(AND($E119&gt;=AU$10,$E119&lt;=AU$12),$Q119*DAY($E119)/AU$13,0))),2)</f>
        <v>0</v>
      </c>
      <c r="AV119" s="64">
        <f>ROUND(IF(AND($D119&lt;AV$10,$E119&gt;AV$12),$Q119,IF(AND($D119&gt;=AV$10,$D119&lt;=AV$12),$Q119*(AV$13+1-DAY($D119))/AV$13,IF(AND($E119&gt;=AV$10,$E119&lt;=AV$12),$Q119*DAY($E119)/AV$13,0))),2)</f>
        <v>12458.33</v>
      </c>
      <c r="AW119" s="64">
        <f>ROUND(IF(AND($D119&lt;AW$10,$E119&gt;AW$12),$Q119,IF(AND($D119&gt;=AW$10,$D119&lt;=AW$12),$Q119*(AW$13+1-DAY($D119))/AW$13,IF(AND($E119&gt;=AW$10,$E119&lt;=AW$12),$Q119*DAY($E119)/AW$13,0))),2)</f>
        <v>12458.33</v>
      </c>
      <c r="AX119" s="64">
        <f>ROUND(IF(AND($D119&lt;AX$10,$E119&gt;AX$12),$Q119,IF(AND($D119&gt;=AX$10,$D119&lt;=AX$12),$Q119*(AX$13+1-DAY($D119))/AX$13,IF(AND($E119&gt;=AX$10,$E119&lt;=AX$12),$Q119*DAY($E119)/AX$13,0))),2)</f>
        <v>12458.33</v>
      </c>
      <c r="AY119" s="64">
        <f>ROUND(IF(AND($D119&lt;AY$10,$E119&gt;AY$12),$Q119,IF(AND($D119&gt;=AY$10,$D119&lt;=AY$12),$Q119*(AY$13+1-DAY($D119))/AY$13,IF(AND($E119&gt;=AY$10,$E119&lt;=AY$12),$Q119*DAY($E119)/AY$13,0))),2)</f>
        <v>12458.33</v>
      </c>
      <c r="AZ119" s="64">
        <f>ROUND(IF(AND($D119&lt;AZ$10,$E119&gt;AZ$12),$Q119,IF(AND($D119&gt;=AZ$10,$D119&lt;=AZ$12),$Q119*(AZ$13+1-DAY($D119))/AZ$13,IF(AND($E119&gt;=AZ$10,$E119&lt;=AZ$12),$Q119*DAY($E119)/AZ$13,0))),2)</f>
        <v>12458.33</v>
      </c>
      <c r="BA119" s="64">
        <f>ROUND(IF(AND($D119&lt;BA$10,$E119&gt;BA$12),$Q119,IF(AND($D119&gt;=BA$10,$D119&lt;=BA$12),$Q119*(BA$13+1-DAY($D119))/BA$13,IF(AND($E119&gt;=BA$10,$E119&lt;=BA$12),$Q119*DAY($E119)/BA$13,0))),2)</f>
        <v>12458.33</v>
      </c>
      <c r="BB119" s="64">
        <f>ROUND(IF(AND($D119&lt;BB$10,$E119&gt;BB$12),$Q119,IF(AND($D119&gt;=BB$10,$D119&lt;=BB$12),$Q119*(BB$13+1-DAY($D119))/BB$13,IF(AND($E119&gt;=BB$10,$E119&lt;=BB$12),$Q119*DAY($E119)/BB$13,0))),2)</f>
        <v>12458.33</v>
      </c>
      <c r="BC119" s="108"/>
      <c r="BD119" s="64">
        <f t="shared" si="201"/>
        <v>0</v>
      </c>
      <c r="BE119" s="64">
        <f t="shared" si="201"/>
        <v>0</v>
      </c>
      <c r="BF119" s="64">
        <f t="shared" si="201"/>
        <v>0</v>
      </c>
      <c r="BG119" s="64">
        <f t="shared" si="201"/>
        <v>0</v>
      </c>
      <c r="BH119" s="64">
        <f t="shared" si="201"/>
        <v>0</v>
      </c>
      <c r="BI119" s="64">
        <f t="shared" si="201"/>
        <v>0</v>
      </c>
      <c r="BJ119" s="64">
        <f t="shared" si="201"/>
        <v>0</v>
      </c>
      <c r="BK119" s="64">
        <f t="shared" si="201"/>
        <v>0</v>
      </c>
      <c r="BL119" s="64">
        <f t="shared" si="201"/>
        <v>0</v>
      </c>
      <c r="BM119" s="64">
        <f t="shared" si="201"/>
        <v>12458.33</v>
      </c>
      <c r="BN119" s="64">
        <f t="shared" si="201"/>
        <v>37374.99</v>
      </c>
      <c r="BO119" s="64">
        <f t="shared" si="201"/>
        <v>37374.99</v>
      </c>
      <c r="BP119" s="65"/>
      <c r="BQ119" s="79">
        <f t="shared" si="121"/>
        <v>0</v>
      </c>
      <c r="BR119" s="79">
        <f t="shared" si="122"/>
        <v>0</v>
      </c>
      <c r="BS119" s="79">
        <f t="shared" si="123"/>
        <v>0</v>
      </c>
      <c r="BT119" s="79">
        <f t="shared" si="124"/>
        <v>0</v>
      </c>
      <c r="BU119" s="79">
        <f t="shared" si="125"/>
        <v>0</v>
      </c>
      <c r="BV119" s="79">
        <f t="shared" si="126"/>
        <v>0</v>
      </c>
      <c r="BW119" s="79">
        <f t="shared" si="127"/>
        <v>0</v>
      </c>
      <c r="BX119" s="79">
        <f t="shared" si="128"/>
        <v>0</v>
      </c>
      <c r="BY119" s="79">
        <f t="shared" si="129"/>
        <v>0</v>
      </c>
      <c r="BZ119" s="79">
        <f t="shared" si="130"/>
        <v>0</v>
      </c>
      <c r="CA119" s="79">
        <f t="shared" si="131"/>
        <v>0</v>
      </c>
      <c r="CB119" s="79">
        <f t="shared" si="132"/>
        <v>0</v>
      </c>
      <c r="CC119" s="79">
        <f t="shared" si="133"/>
        <v>0</v>
      </c>
      <c r="CD119" s="79">
        <f t="shared" si="134"/>
        <v>0</v>
      </c>
      <c r="CE119" s="79">
        <f t="shared" si="135"/>
        <v>0</v>
      </c>
      <c r="CF119" s="79">
        <f t="shared" si="136"/>
        <v>0</v>
      </c>
      <c r="CG119" s="79">
        <f t="shared" si="137"/>
        <v>0</v>
      </c>
      <c r="CH119" s="79">
        <f t="shared" si="138"/>
        <v>0</v>
      </c>
      <c r="CI119" s="79">
        <f t="shared" si="139"/>
        <v>0</v>
      </c>
      <c r="CJ119" s="79">
        <f t="shared" si="140"/>
        <v>0</v>
      </c>
      <c r="CK119" s="79">
        <f t="shared" si="141"/>
        <v>0</v>
      </c>
      <c r="CL119" s="79">
        <f t="shared" si="142"/>
        <v>0</v>
      </c>
      <c r="CM119" s="79">
        <f t="shared" si="143"/>
        <v>0</v>
      </c>
      <c r="CN119" s="79">
        <f t="shared" si="144"/>
        <v>0</v>
      </c>
      <c r="CO119" s="79">
        <f t="shared" si="145"/>
        <v>0</v>
      </c>
      <c r="CP119" s="79">
        <f t="shared" si="146"/>
        <v>0</v>
      </c>
      <c r="CQ119" s="79">
        <f t="shared" si="147"/>
        <v>0</v>
      </c>
      <c r="CR119" s="79">
        <f t="shared" si="148"/>
        <v>0</v>
      </c>
      <c r="CS119" s="79">
        <f t="shared" si="149"/>
        <v>0</v>
      </c>
      <c r="CT119" s="79">
        <f t="shared" si="150"/>
        <v>1</v>
      </c>
      <c r="CU119" s="79">
        <f t="shared" si="151"/>
        <v>1</v>
      </c>
      <c r="CV119" s="79">
        <f t="shared" si="152"/>
        <v>1</v>
      </c>
      <c r="CW119" s="79">
        <f t="shared" si="153"/>
        <v>1</v>
      </c>
      <c r="CX119" s="79">
        <f t="shared" si="154"/>
        <v>1</v>
      </c>
      <c r="CY119" s="79">
        <f t="shared" si="155"/>
        <v>1</v>
      </c>
      <c r="CZ119" s="79">
        <f t="shared" si="156"/>
        <v>1</v>
      </c>
      <c r="DB119" s="83">
        <f t="shared" si="157"/>
        <v>0</v>
      </c>
      <c r="DC119" s="83">
        <f t="shared" si="158"/>
        <v>0</v>
      </c>
      <c r="DD119" s="83">
        <f t="shared" si="159"/>
        <v>0</v>
      </c>
      <c r="DE119" s="83">
        <f t="shared" si="160"/>
        <v>0</v>
      </c>
      <c r="DF119" s="83">
        <f t="shared" si="161"/>
        <v>0</v>
      </c>
      <c r="DG119" s="83">
        <f t="shared" si="162"/>
        <v>0</v>
      </c>
      <c r="DH119" s="83">
        <f t="shared" si="163"/>
        <v>0</v>
      </c>
      <c r="DI119" s="83">
        <f t="shared" si="164"/>
        <v>0</v>
      </c>
      <c r="DJ119" s="83">
        <f t="shared" si="165"/>
        <v>0</v>
      </c>
      <c r="DK119" s="83">
        <f t="shared" si="166"/>
        <v>1</v>
      </c>
      <c r="DL119" s="83">
        <f t="shared" si="167"/>
        <v>1</v>
      </c>
      <c r="DM119" s="83">
        <f t="shared" si="168"/>
        <v>1</v>
      </c>
      <c r="DO119" s="83">
        <f t="shared" si="202"/>
        <v>0</v>
      </c>
      <c r="DP119" s="83">
        <f t="shared" si="200"/>
        <v>0</v>
      </c>
      <c r="DQ119" s="83">
        <f t="shared" si="200"/>
        <v>0</v>
      </c>
      <c r="DR119" s="83">
        <f t="shared" si="200"/>
        <v>0</v>
      </c>
      <c r="DS119" s="83">
        <f t="shared" si="200"/>
        <v>0</v>
      </c>
      <c r="DT119" s="83">
        <f t="shared" si="200"/>
        <v>0</v>
      </c>
      <c r="DU119" s="83">
        <f t="shared" si="200"/>
        <v>0</v>
      </c>
      <c r="DV119" s="83">
        <f t="shared" si="200"/>
        <v>0</v>
      </c>
      <c r="DW119" s="83">
        <f t="shared" si="200"/>
        <v>0</v>
      </c>
      <c r="DX119" s="83">
        <f t="shared" si="200"/>
        <v>1</v>
      </c>
      <c r="DY119" s="83">
        <f t="shared" si="200"/>
        <v>1</v>
      </c>
      <c r="DZ119" s="83">
        <f t="shared" si="200"/>
        <v>1</v>
      </c>
      <c r="EB119" s="115"/>
      <c r="EC119" s="36">
        <f t="shared" si="169"/>
        <v>0</v>
      </c>
      <c r="ED119" s="36">
        <f t="shared" si="185"/>
        <v>0</v>
      </c>
      <c r="EE119" s="36">
        <f t="shared" si="186"/>
        <v>0</v>
      </c>
      <c r="EF119" s="36">
        <f t="shared" si="187"/>
        <v>0</v>
      </c>
      <c r="EG119" s="36">
        <f t="shared" si="188"/>
        <v>0</v>
      </c>
      <c r="EH119" s="36">
        <f t="shared" si="189"/>
        <v>0</v>
      </c>
      <c r="EI119" s="36">
        <f t="shared" si="190"/>
        <v>0</v>
      </c>
      <c r="EJ119" s="36">
        <f t="shared" si="191"/>
        <v>0</v>
      </c>
      <c r="EK119" s="36">
        <f t="shared" si="192"/>
        <v>1</v>
      </c>
      <c r="EL119" s="36">
        <f t="shared" si="193"/>
        <v>0</v>
      </c>
      <c r="EM119" s="36">
        <f t="shared" si="194"/>
        <v>0</v>
      </c>
      <c r="EO119" s="115"/>
      <c r="EP119" s="36">
        <f t="shared" si="170"/>
        <v>0</v>
      </c>
      <c r="EQ119" s="36">
        <f t="shared" si="171"/>
        <v>0</v>
      </c>
      <c r="ER119" s="36">
        <f t="shared" si="172"/>
        <v>0</v>
      </c>
      <c r="ES119" s="36">
        <f t="shared" si="173"/>
        <v>0</v>
      </c>
      <c r="ET119" s="36">
        <f t="shared" si="174"/>
        <v>0</v>
      </c>
      <c r="EU119" s="36">
        <f t="shared" si="175"/>
        <v>0</v>
      </c>
      <c r="EV119" s="36">
        <f t="shared" si="176"/>
        <v>0</v>
      </c>
      <c r="EW119" s="36">
        <f t="shared" si="177"/>
        <v>0</v>
      </c>
      <c r="EX119" s="36">
        <f t="shared" si="178"/>
        <v>0</v>
      </c>
      <c r="EY119" s="36">
        <f t="shared" si="179"/>
        <v>0</v>
      </c>
      <c r="EZ119" s="36">
        <f t="shared" si="180"/>
        <v>0</v>
      </c>
    </row>
    <row r="120" spans="1:156" s="36" customFormat="1" ht="16" x14ac:dyDescent="0.2">
      <c r="A120" s="50"/>
      <c r="B120" s="56" t="s">
        <v>17</v>
      </c>
      <c r="C120" s="49" t="s">
        <v>69</v>
      </c>
      <c r="D120" s="57">
        <v>46569</v>
      </c>
      <c r="E120" s="57">
        <v>51500</v>
      </c>
      <c r="F120" s="58">
        <v>160000</v>
      </c>
      <c r="G120" s="56" t="s">
        <v>79</v>
      </c>
      <c r="H120" s="59">
        <v>54487</v>
      </c>
      <c r="I120" s="59" t="s">
        <v>15</v>
      </c>
      <c r="J120" s="60">
        <v>0.2</v>
      </c>
      <c r="K120" s="60">
        <v>0.1</v>
      </c>
      <c r="L120" s="61"/>
      <c r="M120" s="62">
        <f t="shared" si="196"/>
        <v>1</v>
      </c>
      <c r="N120" s="63">
        <f t="shared" si="197"/>
        <v>13333.333333333334</v>
      </c>
      <c r="O120" s="63">
        <f t="shared" si="198"/>
        <v>1333.3333333333335</v>
      </c>
      <c r="P120" s="63">
        <f t="shared" si="199"/>
        <v>2666.666666666667</v>
      </c>
      <c r="Q120" s="63">
        <f t="shared" si="120"/>
        <v>17333.330000000002</v>
      </c>
      <c r="R120" s="111"/>
      <c r="S120" s="64">
        <f>ROUND(IF(AND($D120&lt;S$10,$E120&gt;S$12),$Q120,IF(AND($D120&gt;=S$10,$D120&lt;=S$12),$Q120*(S$13+1-DAY($D120))/S$13,IF(AND($E120&gt;=S$10,$E120&lt;=S$12),$Q120*DAY($E120)/S$13,0))),2)</f>
        <v>0</v>
      </c>
      <c r="T120" s="64">
        <f>ROUND(IF(AND($D120&lt;T$10,$E120&gt;T$12),$Q120,IF(AND($D120&gt;=T$10,$D120&lt;=T$12),$Q120*(T$13+1-DAY($D120))/T$13,IF(AND($E120&gt;=T$10,$E120&lt;=T$12),$Q120*DAY($E120)/T$13,0))),2)</f>
        <v>0</v>
      </c>
      <c r="U120" s="64">
        <f>ROUND(IF(AND($D120&lt;U$10,$E120&gt;U$12),$Q120,IF(AND($D120&gt;=U$10,$D120&lt;=U$12),$Q120*(U$13+1-DAY($D120))/U$13,IF(AND($E120&gt;=U$10,$E120&lt;=U$12),$Q120*DAY($E120)/U$13,0))),2)</f>
        <v>0</v>
      </c>
      <c r="V120" s="64">
        <f>ROUND(IF(AND($D120&lt;V$10,$E120&gt;V$12),$Q120,IF(AND($D120&gt;=V$10,$D120&lt;=V$12),$Q120*(V$13+1-DAY($D120))/V$13,IF(AND($E120&gt;=V$10,$E120&lt;=V$12),$Q120*DAY($E120)/V$13,0))),2)</f>
        <v>0</v>
      </c>
      <c r="W120" s="64">
        <f>ROUND(IF(AND($D120&lt;W$10,$E120&gt;W$12),$Q120,IF(AND($D120&gt;=W$10,$D120&lt;=W$12),$Q120*(W$13+1-DAY($D120))/W$13,IF(AND($E120&gt;=W$10,$E120&lt;=W$12),$Q120*DAY($E120)/W$13,0))),2)</f>
        <v>0</v>
      </c>
      <c r="X120" s="64">
        <f>ROUND(IF(AND($D120&lt;X$10,$E120&gt;X$12),$Q120,IF(AND($D120&gt;=X$10,$D120&lt;=X$12),$Q120*(X$13+1-DAY($D120))/X$13,IF(AND($E120&gt;=X$10,$E120&lt;=X$12),$Q120*DAY($E120)/X$13,0))),2)</f>
        <v>0</v>
      </c>
      <c r="Y120" s="64">
        <f>ROUND(IF(AND($D120&lt;Y$10,$E120&gt;Y$12),$Q120,IF(AND($D120&gt;=Y$10,$D120&lt;=Y$12),$Q120*(Y$13+1-DAY($D120))/Y$13,IF(AND($E120&gt;=Y$10,$E120&lt;=Y$12),$Q120*DAY($E120)/Y$13,0))),2)</f>
        <v>0</v>
      </c>
      <c r="Z120" s="64">
        <f>ROUND(IF(AND($D120&lt;Z$10,$E120&gt;Z$12),$Q120,IF(AND($D120&gt;=Z$10,$D120&lt;=Z$12),$Q120*(Z$13+1-DAY($D120))/Z$13,IF(AND($E120&gt;=Z$10,$E120&lt;=Z$12),$Q120*DAY($E120)/Z$13,0))),2)</f>
        <v>0</v>
      </c>
      <c r="AA120" s="64">
        <f>ROUND(IF(AND($D120&lt;AA$10,$E120&gt;AA$12),$Q120,IF(AND($D120&gt;=AA$10,$D120&lt;=AA$12),$Q120*(AA$13+1-DAY($D120))/AA$13,IF(AND($E120&gt;=AA$10,$E120&lt;=AA$12),$Q120*DAY($E120)/AA$13,0))),2)</f>
        <v>0</v>
      </c>
      <c r="AB120" s="64">
        <f>ROUND(IF(AND($D120&lt;AB$10,$E120&gt;AB$12),$Q120,IF(AND($D120&gt;=AB$10,$D120&lt;=AB$12),$Q120*(AB$13+1-DAY($D120))/AB$13,IF(AND($E120&gt;=AB$10,$E120&lt;=AB$12),$Q120*DAY($E120)/AB$13,0))),2)</f>
        <v>0</v>
      </c>
      <c r="AC120" s="64">
        <f>ROUND(IF(AND($D120&lt;AC$10,$E120&gt;AC$12),$Q120,IF(AND($D120&gt;=AC$10,$D120&lt;=AC$12),$Q120*(AC$13+1-DAY($D120))/AC$13,IF(AND($E120&gt;=AC$10,$E120&lt;=AC$12),$Q120*DAY($E120)/AC$13,0))),2)</f>
        <v>0</v>
      </c>
      <c r="AD120" s="64">
        <f>ROUND(IF(AND($D120&lt;AD$10,$E120&gt;AD$12),$Q120,IF(AND($D120&gt;=AD$10,$D120&lt;=AD$12),$Q120*(AD$13+1-DAY($D120))/AD$13,IF(AND($E120&gt;=AD$10,$E120&lt;=AD$12),$Q120*DAY($E120)/AD$13,0))),2)</f>
        <v>0</v>
      </c>
      <c r="AE120" s="64">
        <f>ROUND(IF(AND($D120&lt;AE$10,$E120&gt;AE$12),$Q120,IF(AND($D120&gt;=AE$10,$D120&lt;=AE$12),$Q120*(AE$13+1-DAY($D120))/AE$13,IF(AND($E120&gt;=AE$10,$E120&lt;=AE$12),$Q120*DAY($E120)/AE$13,0))),2)</f>
        <v>0</v>
      </c>
      <c r="AF120" s="64">
        <f>ROUND(IF(AND($D120&lt;AF$10,$E120&gt;AF$12),$Q120,IF(AND($D120&gt;=AF$10,$D120&lt;=AF$12),$Q120*(AF$13+1-DAY($D120))/AF$13,IF(AND($E120&gt;=AF$10,$E120&lt;=AF$12),$Q120*DAY($E120)/AF$13,0))),2)</f>
        <v>0</v>
      </c>
      <c r="AG120" s="64">
        <f>ROUND(IF(AND($D120&lt;AG$10,$E120&gt;AG$12),$Q120,IF(AND($D120&gt;=AG$10,$D120&lt;=AG$12),$Q120*(AG$13+1-DAY($D120))/AG$13,IF(AND($E120&gt;=AG$10,$E120&lt;=AG$12),$Q120*DAY($E120)/AG$13,0))),2)</f>
        <v>0</v>
      </c>
      <c r="AH120" s="64">
        <f>ROUND(IF(AND($D120&lt;AH$10,$E120&gt;AH$12),$Q120,IF(AND($D120&gt;=AH$10,$D120&lt;=AH$12),$Q120*(AH$13+1-DAY($D120))/AH$13,IF(AND($E120&gt;=AH$10,$E120&lt;=AH$12),$Q120*DAY($E120)/AH$13,0))),2)</f>
        <v>0</v>
      </c>
      <c r="AI120" s="64">
        <f>ROUND(IF(AND($D120&lt;AI$10,$E120&gt;AI$12),$Q120,IF(AND($D120&gt;=AI$10,$D120&lt;=AI$12),$Q120*(AI$13+1-DAY($D120))/AI$13,IF(AND($E120&gt;=AI$10,$E120&lt;=AI$12),$Q120*DAY($E120)/AI$13,0))),2)</f>
        <v>0</v>
      </c>
      <c r="AJ120" s="64">
        <f>ROUND(IF(AND($D120&lt;AJ$10,$E120&gt;AJ$12),$Q120,IF(AND($D120&gt;=AJ$10,$D120&lt;=AJ$12),$Q120*(AJ$13+1-DAY($D120))/AJ$13,IF(AND($E120&gt;=AJ$10,$E120&lt;=AJ$12),$Q120*DAY($E120)/AJ$13,0))),2)</f>
        <v>0</v>
      </c>
      <c r="AK120" s="64">
        <f>ROUND(IF(AND($D120&lt;AK$10,$E120&gt;AK$12),$Q120,IF(AND($D120&gt;=AK$10,$D120&lt;=AK$12),$Q120*(AK$13+1-DAY($D120))/AK$13,IF(AND($E120&gt;=AK$10,$E120&lt;=AK$12),$Q120*DAY($E120)/AK$13,0))),2)</f>
        <v>0</v>
      </c>
      <c r="AL120" s="64">
        <f>ROUND(IF(AND($D120&lt;AL$10,$E120&gt;AL$12),$Q120,IF(AND($D120&gt;=AL$10,$D120&lt;=AL$12),$Q120*(AL$13+1-DAY($D120))/AL$13,IF(AND($E120&gt;=AL$10,$E120&lt;=AL$12),$Q120*DAY($E120)/AL$13,0))),2)</f>
        <v>0</v>
      </c>
      <c r="AM120" s="64">
        <f>ROUND(IF(AND($D120&lt;AM$10,$E120&gt;AM$12),$Q120,IF(AND($D120&gt;=AM$10,$D120&lt;=AM$12),$Q120*(AM$13+1-DAY($D120))/AM$13,IF(AND($E120&gt;=AM$10,$E120&lt;=AM$12),$Q120*DAY($E120)/AM$13,0))),2)</f>
        <v>0</v>
      </c>
      <c r="AN120" s="64">
        <f>ROUND(IF(AND($D120&lt;AN$10,$E120&gt;AN$12),$Q120,IF(AND($D120&gt;=AN$10,$D120&lt;=AN$12),$Q120*(AN$13+1-DAY($D120))/AN$13,IF(AND($E120&gt;=AN$10,$E120&lt;=AN$12),$Q120*DAY($E120)/AN$13,0))),2)</f>
        <v>0</v>
      </c>
      <c r="AO120" s="64">
        <f>ROUND(IF(AND($D120&lt;AO$10,$E120&gt;AO$12),$Q120,IF(AND($D120&gt;=AO$10,$D120&lt;=AO$12),$Q120*(AO$13+1-DAY($D120))/AO$13,IF(AND($E120&gt;=AO$10,$E120&lt;=AO$12),$Q120*DAY($E120)/AO$13,0))),2)</f>
        <v>0</v>
      </c>
      <c r="AP120" s="64">
        <f>ROUND(IF(AND($D120&lt;AP$10,$E120&gt;AP$12),$Q120,IF(AND($D120&gt;=AP$10,$D120&lt;=AP$12),$Q120*(AP$13+1-DAY($D120))/AP$13,IF(AND($E120&gt;=AP$10,$E120&lt;=AP$12),$Q120*DAY($E120)/AP$13,0))),2)</f>
        <v>0</v>
      </c>
      <c r="AQ120" s="64">
        <f>ROUND(IF(AND($D120&lt;AQ$10,$E120&gt;AQ$12),$Q120,IF(AND($D120&gt;=AQ$10,$D120&lt;=AQ$12),$Q120*(AQ$13+1-DAY($D120))/AQ$13,IF(AND($E120&gt;=AQ$10,$E120&lt;=AQ$12),$Q120*DAY($E120)/AQ$13,0))),2)</f>
        <v>0</v>
      </c>
      <c r="AR120" s="64">
        <f>ROUND(IF(AND($D120&lt;AR$10,$E120&gt;AR$12),$Q120,IF(AND($D120&gt;=AR$10,$D120&lt;=AR$12),$Q120*(AR$13+1-DAY($D120))/AR$13,IF(AND($E120&gt;=AR$10,$E120&lt;=AR$12),$Q120*DAY($E120)/AR$13,0))),2)</f>
        <v>0</v>
      </c>
      <c r="AS120" s="64">
        <f>ROUND(IF(AND($D120&lt;AS$10,$E120&gt;AS$12),$Q120,IF(AND($D120&gt;=AS$10,$D120&lt;=AS$12),$Q120*(AS$13+1-DAY($D120))/AS$13,IF(AND($E120&gt;=AS$10,$E120&lt;=AS$12),$Q120*DAY($E120)/AS$13,0))),2)</f>
        <v>0</v>
      </c>
      <c r="AT120" s="64">
        <f>ROUND(IF(AND($D120&lt;AT$10,$E120&gt;AT$12),$Q120,IF(AND($D120&gt;=AT$10,$D120&lt;=AT$12),$Q120*(AT$13+1-DAY($D120))/AT$13,IF(AND($E120&gt;=AT$10,$E120&lt;=AT$12),$Q120*DAY($E120)/AT$13,0))),2)</f>
        <v>0</v>
      </c>
      <c r="AU120" s="64">
        <f>ROUND(IF(AND($D120&lt;AU$10,$E120&gt;AU$12),$Q120,IF(AND($D120&gt;=AU$10,$D120&lt;=AU$12),$Q120*(AU$13+1-DAY($D120))/AU$13,IF(AND($E120&gt;=AU$10,$E120&lt;=AU$12),$Q120*DAY($E120)/AU$13,0))),2)</f>
        <v>0</v>
      </c>
      <c r="AV120" s="64">
        <f>ROUND(IF(AND($D120&lt;AV$10,$E120&gt;AV$12),$Q120,IF(AND($D120&gt;=AV$10,$D120&lt;=AV$12),$Q120*(AV$13+1-DAY($D120))/AV$13,IF(AND($E120&gt;=AV$10,$E120&lt;=AV$12),$Q120*DAY($E120)/AV$13,0))),2)</f>
        <v>0</v>
      </c>
      <c r="AW120" s="64">
        <f>ROUND(IF(AND($D120&lt;AW$10,$E120&gt;AW$12),$Q120,IF(AND($D120&gt;=AW$10,$D120&lt;=AW$12),$Q120*(AW$13+1-DAY($D120))/AW$13,IF(AND($E120&gt;=AW$10,$E120&lt;=AW$12),$Q120*DAY($E120)/AW$13,0))),2)</f>
        <v>17333.330000000002</v>
      </c>
      <c r="AX120" s="64">
        <f>ROUND(IF(AND($D120&lt;AX$10,$E120&gt;AX$12),$Q120,IF(AND($D120&gt;=AX$10,$D120&lt;=AX$12),$Q120*(AX$13+1-DAY($D120))/AX$13,IF(AND($E120&gt;=AX$10,$E120&lt;=AX$12),$Q120*DAY($E120)/AX$13,0))),2)</f>
        <v>17333.330000000002</v>
      </c>
      <c r="AY120" s="64">
        <f>ROUND(IF(AND($D120&lt;AY$10,$E120&gt;AY$12),$Q120,IF(AND($D120&gt;=AY$10,$D120&lt;=AY$12),$Q120*(AY$13+1-DAY($D120))/AY$13,IF(AND($E120&gt;=AY$10,$E120&lt;=AY$12),$Q120*DAY($E120)/AY$13,0))),2)</f>
        <v>17333.330000000002</v>
      </c>
      <c r="AZ120" s="64">
        <f>ROUND(IF(AND($D120&lt;AZ$10,$E120&gt;AZ$12),$Q120,IF(AND($D120&gt;=AZ$10,$D120&lt;=AZ$12),$Q120*(AZ$13+1-DAY($D120))/AZ$13,IF(AND($E120&gt;=AZ$10,$E120&lt;=AZ$12),$Q120*DAY($E120)/AZ$13,0))),2)</f>
        <v>17333.330000000002</v>
      </c>
      <c r="BA120" s="64">
        <f>ROUND(IF(AND($D120&lt;BA$10,$E120&gt;BA$12),$Q120,IF(AND($D120&gt;=BA$10,$D120&lt;=BA$12),$Q120*(BA$13+1-DAY($D120))/BA$13,IF(AND($E120&gt;=BA$10,$E120&lt;=BA$12),$Q120*DAY($E120)/BA$13,0))),2)</f>
        <v>17333.330000000002</v>
      </c>
      <c r="BB120" s="64">
        <f>ROUND(IF(AND($D120&lt;BB$10,$E120&gt;BB$12),$Q120,IF(AND($D120&gt;=BB$10,$D120&lt;=BB$12),$Q120*(BB$13+1-DAY($D120))/BB$13,IF(AND($E120&gt;=BB$10,$E120&lt;=BB$12),$Q120*DAY($E120)/BB$13,0))),2)</f>
        <v>17333.330000000002</v>
      </c>
      <c r="BC120" s="108"/>
      <c r="BD120" s="64">
        <f t="shared" si="201"/>
        <v>0</v>
      </c>
      <c r="BE120" s="64">
        <f t="shared" si="201"/>
        <v>0</v>
      </c>
      <c r="BF120" s="64">
        <f t="shared" si="201"/>
        <v>0</v>
      </c>
      <c r="BG120" s="64">
        <f t="shared" si="201"/>
        <v>0</v>
      </c>
      <c r="BH120" s="64">
        <f t="shared" si="201"/>
        <v>0</v>
      </c>
      <c r="BI120" s="64">
        <f t="shared" si="201"/>
        <v>0</v>
      </c>
      <c r="BJ120" s="64">
        <f t="shared" si="201"/>
        <v>0</v>
      </c>
      <c r="BK120" s="64">
        <f t="shared" si="201"/>
        <v>0</v>
      </c>
      <c r="BL120" s="64">
        <f t="shared" si="201"/>
        <v>0</v>
      </c>
      <c r="BM120" s="64">
        <f t="shared" si="201"/>
        <v>0</v>
      </c>
      <c r="BN120" s="64">
        <f t="shared" si="201"/>
        <v>51999.990000000005</v>
      </c>
      <c r="BO120" s="64">
        <f t="shared" si="201"/>
        <v>51999.990000000005</v>
      </c>
      <c r="BP120" s="65"/>
      <c r="BQ120" s="79">
        <f t="shared" si="121"/>
        <v>0</v>
      </c>
      <c r="BR120" s="79">
        <f t="shared" si="122"/>
        <v>0</v>
      </c>
      <c r="BS120" s="79">
        <f t="shared" si="123"/>
        <v>0</v>
      </c>
      <c r="BT120" s="79">
        <f t="shared" si="124"/>
        <v>0</v>
      </c>
      <c r="BU120" s="79">
        <f t="shared" si="125"/>
        <v>0</v>
      </c>
      <c r="BV120" s="79">
        <f t="shared" si="126"/>
        <v>0</v>
      </c>
      <c r="BW120" s="79">
        <f t="shared" si="127"/>
        <v>0</v>
      </c>
      <c r="BX120" s="79">
        <f t="shared" si="128"/>
        <v>0</v>
      </c>
      <c r="BY120" s="79">
        <f t="shared" si="129"/>
        <v>0</v>
      </c>
      <c r="BZ120" s="79">
        <f t="shared" si="130"/>
        <v>0</v>
      </c>
      <c r="CA120" s="79">
        <f t="shared" si="131"/>
        <v>0</v>
      </c>
      <c r="CB120" s="79">
        <f t="shared" si="132"/>
        <v>0</v>
      </c>
      <c r="CC120" s="79">
        <f t="shared" si="133"/>
        <v>0</v>
      </c>
      <c r="CD120" s="79">
        <f t="shared" si="134"/>
        <v>0</v>
      </c>
      <c r="CE120" s="79">
        <f t="shared" si="135"/>
        <v>0</v>
      </c>
      <c r="CF120" s="79">
        <f t="shared" si="136"/>
        <v>0</v>
      </c>
      <c r="CG120" s="79">
        <f t="shared" si="137"/>
        <v>0</v>
      </c>
      <c r="CH120" s="79">
        <f t="shared" si="138"/>
        <v>0</v>
      </c>
      <c r="CI120" s="79">
        <f t="shared" si="139"/>
        <v>0</v>
      </c>
      <c r="CJ120" s="79">
        <f t="shared" si="140"/>
        <v>0</v>
      </c>
      <c r="CK120" s="79">
        <f t="shared" si="141"/>
        <v>0</v>
      </c>
      <c r="CL120" s="79">
        <f t="shared" si="142"/>
        <v>0</v>
      </c>
      <c r="CM120" s="79">
        <f t="shared" si="143"/>
        <v>0</v>
      </c>
      <c r="CN120" s="79">
        <f t="shared" si="144"/>
        <v>0</v>
      </c>
      <c r="CO120" s="79">
        <f t="shared" si="145"/>
        <v>0</v>
      </c>
      <c r="CP120" s="79">
        <f t="shared" si="146"/>
        <v>0</v>
      </c>
      <c r="CQ120" s="79">
        <f t="shared" si="147"/>
        <v>0</v>
      </c>
      <c r="CR120" s="79">
        <f t="shared" si="148"/>
        <v>0</v>
      </c>
      <c r="CS120" s="79">
        <f t="shared" si="149"/>
        <v>0</v>
      </c>
      <c r="CT120" s="79">
        <f t="shared" si="150"/>
        <v>0</v>
      </c>
      <c r="CU120" s="79">
        <f t="shared" si="151"/>
        <v>1</v>
      </c>
      <c r="CV120" s="79">
        <f t="shared" si="152"/>
        <v>1</v>
      </c>
      <c r="CW120" s="79">
        <f t="shared" si="153"/>
        <v>1</v>
      </c>
      <c r="CX120" s="79">
        <f t="shared" si="154"/>
        <v>1</v>
      </c>
      <c r="CY120" s="79">
        <f t="shared" si="155"/>
        <v>1</v>
      </c>
      <c r="CZ120" s="79">
        <f t="shared" si="156"/>
        <v>1</v>
      </c>
      <c r="DB120" s="83">
        <f t="shared" si="157"/>
        <v>0</v>
      </c>
      <c r="DC120" s="83">
        <f t="shared" si="158"/>
        <v>0</v>
      </c>
      <c r="DD120" s="83">
        <f t="shared" si="159"/>
        <v>0</v>
      </c>
      <c r="DE120" s="83">
        <f t="shared" si="160"/>
        <v>0</v>
      </c>
      <c r="DF120" s="83">
        <f t="shared" si="161"/>
        <v>0</v>
      </c>
      <c r="DG120" s="83">
        <f t="shared" si="162"/>
        <v>0</v>
      </c>
      <c r="DH120" s="83">
        <f t="shared" si="163"/>
        <v>0</v>
      </c>
      <c r="DI120" s="83">
        <f t="shared" si="164"/>
        <v>0</v>
      </c>
      <c r="DJ120" s="83">
        <f t="shared" si="165"/>
        <v>0</v>
      </c>
      <c r="DK120" s="83">
        <f t="shared" si="166"/>
        <v>0</v>
      </c>
      <c r="DL120" s="83">
        <f t="shared" si="167"/>
        <v>1</v>
      </c>
      <c r="DM120" s="83">
        <f t="shared" si="168"/>
        <v>1</v>
      </c>
      <c r="DO120" s="83">
        <f t="shared" si="202"/>
        <v>0</v>
      </c>
      <c r="DP120" s="83">
        <f t="shared" si="200"/>
        <v>0</v>
      </c>
      <c r="DQ120" s="83">
        <f t="shared" si="200"/>
        <v>0</v>
      </c>
      <c r="DR120" s="83">
        <f t="shared" si="200"/>
        <v>0</v>
      </c>
      <c r="DS120" s="83">
        <f t="shared" si="200"/>
        <v>0</v>
      </c>
      <c r="DT120" s="83">
        <f t="shared" si="200"/>
        <v>0</v>
      </c>
      <c r="DU120" s="83">
        <f t="shared" si="200"/>
        <v>0</v>
      </c>
      <c r="DV120" s="83">
        <f t="shared" si="200"/>
        <v>0</v>
      </c>
      <c r="DW120" s="83">
        <f t="shared" si="200"/>
        <v>0</v>
      </c>
      <c r="DX120" s="83">
        <f t="shared" si="200"/>
        <v>0</v>
      </c>
      <c r="DY120" s="83">
        <f t="shared" si="200"/>
        <v>1</v>
      </c>
      <c r="DZ120" s="83">
        <f t="shared" si="200"/>
        <v>1</v>
      </c>
      <c r="EB120" s="115"/>
      <c r="EC120" s="36">
        <f t="shared" si="169"/>
        <v>0</v>
      </c>
      <c r="ED120" s="36">
        <f t="shared" si="185"/>
        <v>0</v>
      </c>
      <c r="EE120" s="36">
        <f t="shared" si="186"/>
        <v>0</v>
      </c>
      <c r="EF120" s="36">
        <f t="shared" si="187"/>
        <v>0</v>
      </c>
      <c r="EG120" s="36">
        <f t="shared" si="188"/>
        <v>0</v>
      </c>
      <c r="EH120" s="36">
        <f t="shared" si="189"/>
        <v>0</v>
      </c>
      <c r="EI120" s="36">
        <f t="shared" si="190"/>
        <v>0</v>
      </c>
      <c r="EJ120" s="36">
        <f t="shared" si="191"/>
        <v>0</v>
      </c>
      <c r="EK120" s="36">
        <f t="shared" si="192"/>
        <v>0</v>
      </c>
      <c r="EL120" s="36">
        <f t="shared" si="193"/>
        <v>1</v>
      </c>
      <c r="EM120" s="36">
        <f t="shared" si="194"/>
        <v>0</v>
      </c>
      <c r="EO120" s="115"/>
      <c r="EP120" s="36">
        <f t="shared" si="170"/>
        <v>0</v>
      </c>
      <c r="EQ120" s="36">
        <f t="shared" si="171"/>
        <v>0</v>
      </c>
      <c r="ER120" s="36">
        <f t="shared" si="172"/>
        <v>0</v>
      </c>
      <c r="ES120" s="36">
        <f t="shared" si="173"/>
        <v>0</v>
      </c>
      <c r="ET120" s="36">
        <f t="shared" si="174"/>
        <v>0</v>
      </c>
      <c r="EU120" s="36">
        <f t="shared" si="175"/>
        <v>0</v>
      </c>
      <c r="EV120" s="36">
        <f t="shared" si="176"/>
        <v>0</v>
      </c>
      <c r="EW120" s="36">
        <f t="shared" si="177"/>
        <v>0</v>
      </c>
      <c r="EX120" s="36">
        <f t="shared" si="178"/>
        <v>0</v>
      </c>
      <c r="EY120" s="36">
        <f t="shared" si="179"/>
        <v>0</v>
      </c>
      <c r="EZ120" s="36">
        <f t="shared" si="180"/>
        <v>0</v>
      </c>
    </row>
    <row r="121" spans="1:156" s="36" customFormat="1" ht="16" x14ac:dyDescent="0.2">
      <c r="A121" s="50"/>
      <c r="B121" s="56" t="s">
        <v>17</v>
      </c>
      <c r="C121" s="49" t="s">
        <v>94</v>
      </c>
      <c r="D121" s="57">
        <v>46569</v>
      </c>
      <c r="E121" s="57">
        <v>51500</v>
      </c>
      <c r="F121" s="58">
        <v>115000</v>
      </c>
      <c r="G121" s="56" t="s">
        <v>96</v>
      </c>
      <c r="H121" s="59">
        <v>80774</v>
      </c>
      <c r="I121" s="59" t="s">
        <v>15</v>
      </c>
      <c r="J121" s="60">
        <v>0.2</v>
      </c>
      <c r="K121" s="60">
        <v>0.1</v>
      </c>
      <c r="L121" s="61"/>
      <c r="M121" s="62">
        <f t="shared" si="196"/>
        <v>1</v>
      </c>
      <c r="N121" s="63">
        <f t="shared" si="197"/>
        <v>9583.3333333333339</v>
      </c>
      <c r="O121" s="63">
        <f t="shared" si="198"/>
        <v>958.33333333333348</v>
      </c>
      <c r="P121" s="63">
        <f t="shared" si="199"/>
        <v>1916.666666666667</v>
      </c>
      <c r="Q121" s="63">
        <f t="shared" si="120"/>
        <v>12458.33</v>
      </c>
      <c r="R121" s="111"/>
      <c r="S121" s="64">
        <f>ROUND(IF(AND($D121&lt;S$10,$E121&gt;S$12),$Q121,IF(AND($D121&gt;=S$10,$D121&lt;=S$12),$Q121*(S$13+1-DAY($D121))/S$13,IF(AND($E121&gt;=S$10,$E121&lt;=S$12),$Q121*DAY($E121)/S$13,0))),2)</f>
        <v>0</v>
      </c>
      <c r="T121" s="64">
        <f>ROUND(IF(AND($D121&lt;T$10,$E121&gt;T$12),$Q121,IF(AND($D121&gt;=T$10,$D121&lt;=T$12),$Q121*(T$13+1-DAY($D121))/T$13,IF(AND($E121&gt;=T$10,$E121&lt;=T$12),$Q121*DAY($E121)/T$13,0))),2)</f>
        <v>0</v>
      </c>
      <c r="U121" s="64">
        <f>ROUND(IF(AND($D121&lt;U$10,$E121&gt;U$12),$Q121,IF(AND($D121&gt;=U$10,$D121&lt;=U$12),$Q121*(U$13+1-DAY($D121))/U$13,IF(AND($E121&gt;=U$10,$E121&lt;=U$12),$Q121*DAY($E121)/U$13,0))),2)</f>
        <v>0</v>
      </c>
      <c r="V121" s="64">
        <f>ROUND(IF(AND($D121&lt;V$10,$E121&gt;V$12),$Q121,IF(AND($D121&gt;=V$10,$D121&lt;=V$12),$Q121*(V$13+1-DAY($D121))/V$13,IF(AND($E121&gt;=V$10,$E121&lt;=V$12),$Q121*DAY($E121)/V$13,0))),2)</f>
        <v>0</v>
      </c>
      <c r="W121" s="64">
        <f>ROUND(IF(AND($D121&lt;W$10,$E121&gt;W$12),$Q121,IF(AND($D121&gt;=W$10,$D121&lt;=W$12),$Q121*(W$13+1-DAY($D121))/W$13,IF(AND($E121&gt;=W$10,$E121&lt;=W$12),$Q121*DAY($E121)/W$13,0))),2)</f>
        <v>0</v>
      </c>
      <c r="X121" s="64">
        <f>ROUND(IF(AND($D121&lt;X$10,$E121&gt;X$12),$Q121,IF(AND($D121&gt;=X$10,$D121&lt;=X$12),$Q121*(X$13+1-DAY($D121))/X$13,IF(AND($E121&gt;=X$10,$E121&lt;=X$12),$Q121*DAY($E121)/X$13,0))),2)</f>
        <v>0</v>
      </c>
      <c r="Y121" s="64">
        <f>ROUND(IF(AND($D121&lt;Y$10,$E121&gt;Y$12),$Q121,IF(AND($D121&gt;=Y$10,$D121&lt;=Y$12),$Q121*(Y$13+1-DAY($D121))/Y$13,IF(AND($E121&gt;=Y$10,$E121&lt;=Y$12),$Q121*DAY($E121)/Y$13,0))),2)</f>
        <v>0</v>
      </c>
      <c r="Z121" s="64">
        <f>ROUND(IF(AND($D121&lt;Z$10,$E121&gt;Z$12),$Q121,IF(AND($D121&gt;=Z$10,$D121&lt;=Z$12),$Q121*(Z$13+1-DAY($D121))/Z$13,IF(AND($E121&gt;=Z$10,$E121&lt;=Z$12),$Q121*DAY($E121)/Z$13,0))),2)</f>
        <v>0</v>
      </c>
      <c r="AA121" s="64">
        <f>ROUND(IF(AND($D121&lt;AA$10,$E121&gt;AA$12),$Q121,IF(AND($D121&gt;=AA$10,$D121&lt;=AA$12),$Q121*(AA$13+1-DAY($D121))/AA$13,IF(AND($E121&gt;=AA$10,$E121&lt;=AA$12),$Q121*DAY($E121)/AA$13,0))),2)</f>
        <v>0</v>
      </c>
      <c r="AB121" s="64">
        <f>ROUND(IF(AND($D121&lt;AB$10,$E121&gt;AB$12),$Q121,IF(AND($D121&gt;=AB$10,$D121&lt;=AB$12),$Q121*(AB$13+1-DAY($D121))/AB$13,IF(AND($E121&gt;=AB$10,$E121&lt;=AB$12),$Q121*DAY($E121)/AB$13,0))),2)</f>
        <v>0</v>
      </c>
      <c r="AC121" s="64">
        <f>ROUND(IF(AND($D121&lt;AC$10,$E121&gt;AC$12),$Q121,IF(AND($D121&gt;=AC$10,$D121&lt;=AC$12),$Q121*(AC$13+1-DAY($D121))/AC$13,IF(AND($E121&gt;=AC$10,$E121&lt;=AC$12),$Q121*DAY($E121)/AC$13,0))),2)</f>
        <v>0</v>
      </c>
      <c r="AD121" s="64">
        <f>ROUND(IF(AND($D121&lt;AD$10,$E121&gt;AD$12),$Q121,IF(AND($D121&gt;=AD$10,$D121&lt;=AD$12),$Q121*(AD$13+1-DAY($D121))/AD$13,IF(AND($E121&gt;=AD$10,$E121&lt;=AD$12),$Q121*DAY($E121)/AD$13,0))),2)</f>
        <v>0</v>
      </c>
      <c r="AE121" s="64">
        <f>ROUND(IF(AND($D121&lt;AE$10,$E121&gt;AE$12),$Q121,IF(AND($D121&gt;=AE$10,$D121&lt;=AE$12),$Q121*(AE$13+1-DAY($D121))/AE$13,IF(AND($E121&gt;=AE$10,$E121&lt;=AE$12),$Q121*DAY($E121)/AE$13,0))),2)</f>
        <v>0</v>
      </c>
      <c r="AF121" s="64">
        <f>ROUND(IF(AND($D121&lt;AF$10,$E121&gt;AF$12),$Q121,IF(AND($D121&gt;=AF$10,$D121&lt;=AF$12),$Q121*(AF$13+1-DAY($D121))/AF$13,IF(AND($E121&gt;=AF$10,$E121&lt;=AF$12),$Q121*DAY($E121)/AF$13,0))),2)</f>
        <v>0</v>
      </c>
      <c r="AG121" s="64">
        <f>ROUND(IF(AND($D121&lt;AG$10,$E121&gt;AG$12),$Q121,IF(AND($D121&gt;=AG$10,$D121&lt;=AG$12),$Q121*(AG$13+1-DAY($D121))/AG$13,IF(AND($E121&gt;=AG$10,$E121&lt;=AG$12),$Q121*DAY($E121)/AG$13,0))),2)</f>
        <v>0</v>
      </c>
      <c r="AH121" s="64">
        <f>ROUND(IF(AND($D121&lt;AH$10,$E121&gt;AH$12),$Q121,IF(AND($D121&gt;=AH$10,$D121&lt;=AH$12),$Q121*(AH$13+1-DAY($D121))/AH$13,IF(AND($E121&gt;=AH$10,$E121&lt;=AH$12),$Q121*DAY($E121)/AH$13,0))),2)</f>
        <v>0</v>
      </c>
      <c r="AI121" s="64">
        <f>ROUND(IF(AND($D121&lt;AI$10,$E121&gt;AI$12),$Q121,IF(AND($D121&gt;=AI$10,$D121&lt;=AI$12),$Q121*(AI$13+1-DAY($D121))/AI$13,IF(AND($E121&gt;=AI$10,$E121&lt;=AI$12),$Q121*DAY($E121)/AI$13,0))),2)</f>
        <v>0</v>
      </c>
      <c r="AJ121" s="64">
        <f>ROUND(IF(AND($D121&lt;AJ$10,$E121&gt;AJ$12),$Q121,IF(AND($D121&gt;=AJ$10,$D121&lt;=AJ$12),$Q121*(AJ$13+1-DAY($D121))/AJ$13,IF(AND($E121&gt;=AJ$10,$E121&lt;=AJ$12),$Q121*DAY($E121)/AJ$13,0))),2)</f>
        <v>0</v>
      </c>
      <c r="AK121" s="64">
        <f>ROUND(IF(AND($D121&lt;AK$10,$E121&gt;AK$12),$Q121,IF(AND($D121&gt;=AK$10,$D121&lt;=AK$12),$Q121*(AK$13+1-DAY($D121))/AK$13,IF(AND($E121&gt;=AK$10,$E121&lt;=AK$12),$Q121*DAY($E121)/AK$13,0))),2)</f>
        <v>0</v>
      </c>
      <c r="AL121" s="64">
        <f>ROUND(IF(AND($D121&lt;AL$10,$E121&gt;AL$12),$Q121,IF(AND($D121&gt;=AL$10,$D121&lt;=AL$12),$Q121*(AL$13+1-DAY($D121))/AL$13,IF(AND($E121&gt;=AL$10,$E121&lt;=AL$12),$Q121*DAY($E121)/AL$13,0))),2)</f>
        <v>0</v>
      </c>
      <c r="AM121" s="64">
        <f>ROUND(IF(AND($D121&lt;AM$10,$E121&gt;AM$12),$Q121,IF(AND($D121&gt;=AM$10,$D121&lt;=AM$12),$Q121*(AM$13+1-DAY($D121))/AM$13,IF(AND($E121&gt;=AM$10,$E121&lt;=AM$12),$Q121*DAY($E121)/AM$13,0))),2)</f>
        <v>0</v>
      </c>
      <c r="AN121" s="64">
        <f>ROUND(IF(AND($D121&lt;AN$10,$E121&gt;AN$12),$Q121,IF(AND($D121&gt;=AN$10,$D121&lt;=AN$12),$Q121*(AN$13+1-DAY($D121))/AN$13,IF(AND($E121&gt;=AN$10,$E121&lt;=AN$12),$Q121*DAY($E121)/AN$13,0))),2)</f>
        <v>0</v>
      </c>
      <c r="AO121" s="64">
        <f>ROUND(IF(AND($D121&lt;AO$10,$E121&gt;AO$12),$Q121,IF(AND($D121&gt;=AO$10,$D121&lt;=AO$12),$Q121*(AO$13+1-DAY($D121))/AO$13,IF(AND($E121&gt;=AO$10,$E121&lt;=AO$12),$Q121*DAY($E121)/AO$13,0))),2)</f>
        <v>0</v>
      </c>
      <c r="AP121" s="64">
        <f>ROUND(IF(AND($D121&lt;AP$10,$E121&gt;AP$12),$Q121,IF(AND($D121&gt;=AP$10,$D121&lt;=AP$12),$Q121*(AP$13+1-DAY($D121))/AP$13,IF(AND($E121&gt;=AP$10,$E121&lt;=AP$12),$Q121*DAY($E121)/AP$13,0))),2)</f>
        <v>0</v>
      </c>
      <c r="AQ121" s="64">
        <f>ROUND(IF(AND($D121&lt;AQ$10,$E121&gt;AQ$12),$Q121,IF(AND($D121&gt;=AQ$10,$D121&lt;=AQ$12),$Q121*(AQ$13+1-DAY($D121))/AQ$13,IF(AND($E121&gt;=AQ$10,$E121&lt;=AQ$12),$Q121*DAY($E121)/AQ$13,0))),2)</f>
        <v>0</v>
      </c>
      <c r="AR121" s="64">
        <f>ROUND(IF(AND($D121&lt;AR$10,$E121&gt;AR$12),$Q121,IF(AND($D121&gt;=AR$10,$D121&lt;=AR$12),$Q121*(AR$13+1-DAY($D121))/AR$13,IF(AND($E121&gt;=AR$10,$E121&lt;=AR$12),$Q121*DAY($E121)/AR$13,0))),2)</f>
        <v>0</v>
      </c>
      <c r="AS121" s="64">
        <f>ROUND(IF(AND($D121&lt;AS$10,$E121&gt;AS$12),$Q121,IF(AND($D121&gt;=AS$10,$D121&lt;=AS$12),$Q121*(AS$13+1-DAY($D121))/AS$13,IF(AND($E121&gt;=AS$10,$E121&lt;=AS$12),$Q121*DAY($E121)/AS$13,0))),2)</f>
        <v>0</v>
      </c>
      <c r="AT121" s="64">
        <f>ROUND(IF(AND($D121&lt;AT$10,$E121&gt;AT$12),$Q121,IF(AND($D121&gt;=AT$10,$D121&lt;=AT$12),$Q121*(AT$13+1-DAY($D121))/AT$13,IF(AND($E121&gt;=AT$10,$E121&lt;=AT$12),$Q121*DAY($E121)/AT$13,0))),2)</f>
        <v>0</v>
      </c>
      <c r="AU121" s="64">
        <f>ROUND(IF(AND($D121&lt;AU$10,$E121&gt;AU$12),$Q121,IF(AND($D121&gt;=AU$10,$D121&lt;=AU$12),$Q121*(AU$13+1-DAY($D121))/AU$13,IF(AND($E121&gt;=AU$10,$E121&lt;=AU$12),$Q121*DAY($E121)/AU$13,0))),2)</f>
        <v>0</v>
      </c>
      <c r="AV121" s="64">
        <f>ROUND(IF(AND($D121&lt;AV$10,$E121&gt;AV$12),$Q121,IF(AND($D121&gt;=AV$10,$D121&lt;=AV$12),$Q121*(AV$13+1-DAY($D121))/AV$13,IF(AND($E121&gt;=AV$10,$E121&lt;=AV$12),$Q121*DAY($E121)/AV$13,0))),2)</f>
        <v>0</v>
      </c>
      <c r="AW121" s="64">
        <f>ROUND(IF(AND($D121&lt;AW$10,$E121&gt;AW$12),$Q121,IF(AND($D121&gt;=AW$10,$D121&lt;=AW$12),$Q121*(AW$13+1-DAY($D121))/AW$13,IF(AND($E121&gt;=AW$10,$E121&lt;=AW$12),$Q121*DAY($E121)/AW$13,0))),2)</f>
        <v>12458.33</v>
      </c>
      <c r="AX121" s="64">
        <f>ROUND(IF(AND($D121&lt;AX$10,$E121&gt;AX$12),$Q121,IF(AND($D121&gt;=AX$10,$D121&lt;=AX$12),$Q121*(AX$13+1-DAY($D121))/AX$13,IF(AND($E121&gt;=AX$10,$E121&lt;=AX$12),$Q121*DAY($E121)/AX$13,0))),2)</f>
        <v>12458.33</v>
      </c>
      <c r="AY121" s="64">
        <f>ROUND(IF(AND($D121&lt;AY$10,$E121&gt;AY$12),$Q121,IF(AND($D121&gt;=AY$10,$D121&lt;=AY$12),$Q121*(AY$13+1-DAY($D121))/AY$13,IF(AND($E121&gt;=AY$10,$E121&lt;=AY$12),$Q121*DAY($E121)/AY$13,0))),2)</f>
        <v>12458.33</v>
      </c>
      <c r="AZ121" s="64">
        <f>ROUND(IF(AND($D121&lt;AZ$10,$E121&gt;AZ$12),$Q121,IF(AND($D121&gt;=AZ$10,$D121&lt;=AZ$12),$Q121*(AZ$13+1-DAY($D121))/AZ$13,IF(AND($E121&gt;=AZ$10,$E121&lt;=AZ$12),$Q121*DAY($E121)/AZ$13,0))),2)</f>
        <v>12458.33</v>
      </c>
      <c r="BA121" s="64">
        <f>ROUND(IF(AND($D121&lt;BA$10,$E121&gt;BA$12),$Q121,IF(AND($D121&gt;=BA$10,$D121&lt;=BA$12),$Q121*(BA$13+1-DAY($D121))/BA$13,IF(AND($E121&gt;=BA$10,$E121&lt;=BA$12),$Q121*DAY($E121)/BA$13,0))),2)</f>
        <v>12458.33</v>
      </c>
      <c r="BB121" s="64">
        <f>ROUND(IF(AND($D121&lt;BB$10,$E121&gt;BB$12),$Q121,IF(AND($D121&gt;=BB$10,$D121&lt;=BB$12),$Q121*(BB$13+1-DAY($D121))/BB$13,IF(AND($E121&gt;=BB$10,$E121&lt;=BB$12),$Q121*DAY($E121)/BB$13,0))),2)</f>
        <v>12458.33</v>
      </c>
      <c r="BC121" s="108"/>
      <c r="BD121" s="64">
        <f t="shared" si="201"/>
        <v>0</v>
      </c>
      <c r="BE121" s="64">
        <f t="shared" si="201"/>
        <v>0</v>
      </c>
      <c r="BF121" s="64">
        <f t="shared" si="201"/>
        <v>0</v>
      </c>
      <c r="BG121" s="64">
        <f t="shared" si="201"/>
        <v>0</v>
      </c>
      <c r="BH121" s="64">
        <f t="shared" si="201"/>
        <v>0</v>
      </c>
      <c r="BI121" s="64">
        <f t="shared" si="201"/>
        <v>0</v>
      </c>
      <c r="BJ121" s="64">
        <f t="shared" si="201"/>
        <v>0</v>
      </c>
      <c r="BK121" s="64">
        <f t="shared" si="201"/>
        <v>0</v>
      </c>
      <c r="BL121" s="64">
        <f t="shared" si="201"/>
        <v>0</v>
      </c>
      <c r="BM121" s="64">
        <f t="shared" si="201"/>
        <v>0</v>
      </c>
      <c r="BN121" s="64">
        <f t="shared" si="201"/>
        <v>37374.99</v>
      </c>
      <c r="BO121" s="64">
        <f t="shared" si="201"/>
        <v>37374.99</v>
      </c>
      <c r="BP121" s="65"/>
      <c r="BQ121" s="79">
        <f t="shared" si="121"/>
        <v>0</v>
      </c>
      <c r="BR121" s="79">
        <f t="shared" si="122"/>
        <v>0</v>
      </c>
      <c r="BS121" s="79">
        <f t="shared" si="123"/>
        <v>0</v>
      </c>
      <c r="BT121" s="79">
        <f t="shared" si="124"/>
        <v>0</v>
      </c>
      <c r="BU121" s="79">
        <f t="shared" si="125"/>
        <v>0</v>
      </c>
      <c r="BV121" s="79">
        <f t="shared" si="126"/>
        <v>0</v>
      </c>
      <c r="BW121" s="79">
        <f t="shared" si="127"/>
        <v>0</v>
      </c>
      <c r="BX121" s="79">
        <f t="shared" si="128"/>
        <v>0</v>
      </c>
      <c r="BY121" s="79">
        <f t="shared" si="129"/>
        <v>0</v>
      </c>
      <c r="BZ121" s="79">
        <f t="shared" si="130"/>
        <v>0</v>
      </c>
      <c r="CA121" s="79">
        <f t="shared" si="131"/>
        <v>0</v>
      </c>
      <c r="CB121" s="79">
        <f t="shared" si="132"/>
        <v>0</v>
      </c>
      <c r="CC121" s="79">
        <f t="shared" si="133"/>
        <v>0</v>
      </c>
      <c r="CD121" s="79">
        <f t="shared" si="134"/>
        <v>0</v>
      </c>
      <c r="CE121" s="79">
        <f t="shared" si="135"/>
        <v>0</v>
      </c>
      <c r="CF121" s="79">
        <f t="shared" si="136"/>
        <v>0</v>
      </c>
      <c r="CG121" s="79">
        <f t="shared" si="137"/>
        <v>0</v>
      </c>
      <c r="CH121" s="79">
        <f t="shared" si="138"/>
        <v>0</v>
      </c>
      <c r="CI121" s="79">
        <f t="shared" si="139"/>
        <v>0</v>
      </c>
      <c r="CJ121" s="79">
        <f t="shared" si="140"/>
        <v>0</v>
      </c>
      <c r="CK121" s="79">
        <f t="shared" si="141"/>
        <v>0</v>
      </c>
      <c r="CL121" s="79">
        <f t="shared" si="142"/>
        <v>0</v>
      </c>
      <c r="CM121" s="79">
        <f t="shared" si="143"/>
        <v>0</v>
      </c>
      <c r="CN121" s="79">
        <f t="shared" si="144"/>
        <v>0</v>
      </c>
      <c r="CO121" s="79">
        <f t="shared" si="145"/>
        <v>0</v>
      </c>
      <c r="CP121" s="79">
        <f t="shared" si="146"/>
        <v>0</v>
      </c>
      <c r="CQ121" s="79">
        <f t="shared" si="147"/>
        <v>0</v>
      </c>
      <c r="CR121" s="79">
        <f t="shared" si="148"/>
        <v>0</v>
      </c>
      <c r="CS121" s="79">
        <f t="shared" si="149"/>
        <v>0</v>
      </c>
      <c r="CT121" s="79">
        <f t="shared" si="150"/>
        <v>0</v>
      </c>
      <c r="CU121" s="79">
        <f t="shared" si="151"/>
        <v>1</v>
      </c>
      <c r="CV121" s="79">
        <f t="shared" si="152"/>
        <v>1</v>
      </c>
      <c r="CW121" s="79">
        <f t="shared" si="153"/>
        <v>1</v>
      </c>
      <c r="CX121" s="79">
        <f t="shared" si="154"/>
        <v>1</v>
      </c>
      <c r="CY121" s="79">
        <f t="shared" si="155"/>
        <v>1</v>
      </c>
      <c r="CZ121" s="79">
        <f t="shared" si="156"/>
        <v>1</v>
      </c>
      <c r="DB121" s="83">
        <f t="shared" si="157"/>
        <v>0</v>
      </c>
      <c r="DC121" s="83">
        <f t="shared" si="158"/>
        <v>0</v>
      </c>
      <c r="DD121" s="83">
        <f t="shared" si="159"/>
        <v>0</v>
      </c>
      <c r="DE121" s="83">
        <f t="shared" si="160"/>
        <v>0</v>
      </c>
      <c r="DF121" s="83">
        <f t="shared" si="161"/>
        <v>0</v>
      </c>
      <c r="DG121" s="83">
        <f t="shared" si="162"/>
        <v>0</v>
      </c>
      <c r="DH121" s="83">
        <f t="shared" si="163"/>
        <v>0</v>
      </c>
      <c r="DI121" s="83">
        <f t="shared" si="164"/>
        <v>0</v>
      </c>
      <c r="DJ121" s="83">
        <f t="shared" si="165"/>
        <v>0</v>
      </c>
      <c r="DK121" s="83">
        <f t="shared" si="166"/>
        <v>0</v>
      </c>
      <c r="DL121" s="83">
        <f t="shared" si="167"/>
        <v>1</v>
      </c>
      <c r="DM121" s="83">
        <f t="shared" si="168"/>
        <v>1</v>
      </c>
      <c r="DO121" s="83">
        <f t="shared" si="202"/>
        <v>0</v>
      </c>
      <c r="DP121" s="83">
        <f t="shared" si="200"/>
        <v>0</v>
      </c>
      <c r="DQ121" s="83">
        <f t="shared" si="200"/>
        <v>0</v>
      </c>
      <c r="DR121" s="83">
        <f t="shared" si="200"/>
        <v>0</v>
      </c>
      <c r="DS121" s="83">
        <f t="shared" si="200"/>
        <v>0</v>
      </c>
      <c r="DT121" s="83">
        <f t="shared" si="200"/>
        <v>0</v>
      </c>
      <c r="DU121" s="83">
        <f t="shared" si="200"/>
        <v>0</v>
      </c>
      <c r="DV121" s="83">
        <f t="shared" si="200"/>
        <v>0</v>
      </c>
      <c r="DW121" s="83">
        <f t="shared" si="200"/>
        <v>0</v>
      </c>
      <c r="DX121" s="83">
        <f t="shared" si="200"/>
        <v>0</v>
      </c>
      <c r="DY121" s="83">
        <f t="shared" si="200"/>
        <v>1</v>
      </c>
      <c r="DZ121" s="83">
        <f t="shared" si="200"/>
        <v>1</v>
      </c>
      <c r="EB121" s="115"/>
      <c r="EC121" s="36">
        <f t="shared" si="169"/>
        <v>0</v>
      </c>
      <c r="ED121" s="36">
        <f t="shared" si="185"/>
        <v>0</v>
      </c>
      <c r="EE121" s="36">
        <f t="shared" si="186"/>
        <v>0</v>
      </c>
      <c r="EF121" s="36">
        <f t="shared" si="187"/>
        <v>0</v>
      </c>
      <c r="EG121" s="36">
        <f t="shared" si="188"/>
        <v>0</v>
      </c>
      <c r="EH121" s="36">
        <f t="shared" si="189"/>
        <v>0</v>
      </c>
      <c r="EI121" s="36">
        <f t="shared" si="190"/>
        <v>0</v>
      </c>
      <c r="EJ121" s="36">
        <f t="shared" si="191"/>
        <v>0</v>
      </c>
      <c r="EK121" s="36">
        <f t="shared" si="192"/>
        <v>0</v>
      </c>
      <c r="EL121" s="36">
        <f t="shared" si="193"/>
        <v>1</v>
      </c>
      <c r="EM121" s="36">
        <f t="shared" si="194"/>
        <v>0</v>
      </c>
      <c r="EO121" s="115"/>
      <c r="EP121" s="36">
        <f t="shared" si="170"/>
        <v>0</v>
      </c>
      <c r="EQ121" s="36">
        <f t="shared" si="171"/>
        <v>0</v>
      </c>
      <c r="ER121" s="36">
        <f t="shared" si="172"/>
        <v>0</v>
      </c>
      <c r="ES121" s="36">
        <f t="shared" si="173"/>
        <v>0</v>
      </c>
      <c r="ET121" s="36">
        <f t="shared" si="174"/>
        <v>0</v>
      </c>
      <c r="EU121" s="36">
        <f t="shared" si="175"/>
        <v>0</v>
      </c>
      <c r="EV121" s="36">
        <f t="shared" si="176"/>
        <v>0</v>
      </c>
      <c r="EW121" s="36">
        <f t="shared" si="177"/>
        <v>0</v>
      </c>
      <c r="EX121" s="36">
        <f t="shared" si="178"/>
        <v>0</v>
      </c>
      <c r="EY121" s="36">
        <f t="shared" si="179"/>
        <v>0</v>
      </c>
      <c r="EZ121" s="36">
        <f t="shared" si="180"/>
        <v>0</v>
      </c>
    </row>
    <row r="122" spans="1:156" s="36" customFormat="1" ht="16" x14ac:dyDescent="0.2">
      <c r="A122" s="50"/>
      <c r="B122" s="56" t="s">
        <v>17</v>
      </c>
      <c r="C122" s="49" t="s">
        <v>14</v>
      </c>
      <c r="D122" s="57">
        <v>46569</v>
      </c>
      <c r="E122" s="57">
        <v>51500</v>
      </c>
      <c r="F122" s="58">
        <v>75000</v>
      </c>
      <c r="G122" s="56" t="s">
        <v>85</v>
      </c>
      <c r="H122" s="59">
        <v>19550</v>
      </c>
      <c r="I122" s="59" t="s">
        <v>15</v>
      </c>
      <c r="J122" s="60">
        <v>0.2</v>
      </c>
      <c r="K122" s="60">
        <v>0.1</v>
      </c>
      <c r="L122" s="61"/>
      <c r="M122" s="62">
        <f t="shared" si="196"/>
        <v>1</v>
      </c>
      <c r="N122" s="63">
        <f t="shared" si="197"/>
        <v>6250</v>
      </c>
      <c r="O122" s="63">
        <f t="shared" si="198"/>
        <v>625</v>
      </c>
      <c r="P122" s="63">
        <f t="shared" si="199"/>
        <v>1250</v>
      </c>
      <c r="Q122" s="63">
        <f t="shared" si="120"/>
        <v>8125</v>
      </c>
      <c r="R122" s="111"/>
      <c r="S122" s="64">
        <f>ROUND(IF(AND($D122&lt;S$10,$E122&gt;S$12),$Q122,IF(AND($D122&gt;=S$10,$D122&lt;=S$12),$Q122*(S$13+1-DAY($D122))/S$13,IF(AND($E122&gt;=S$10,$E122&lt;=S$12),$Q122*DAY($E122)/S$13,0))),2)</f>
        <v>0</v>
      </c>
      <c r="T122" s="64">
        <f>ROUND(IF(AND($D122&lt;T$10,$E122&gt;T$12),$Q122,IF(AND($D122&gt;=T$10,$D122&lt;=T$12),$Q122*(T$13+1-DAY($D122))/T$13,IF(AND($E122&gt;=T$10,$E122&lt;=T$12),$Q122*DAY($E122)/T$13,0))),2)</f>
        <v>0</v>
      </c>
      <c r="U122" s="64">
        <f>ROUND(IF(AND($D122&lt;U$10,$E122&gt;U$12),$Q122,IF(AND($D122&gt;=U$10,$D122&lt;=U$12),$Q122*(U$13+1-DAY($D122))/U$13,IF(AND($E122&gt;=U$10,$E122&lt;=U$12),$Q122*DAY($E122)/U$13,0))),2)</f>
        <v>0</v>
      </c>
      <c r="V122" s="64">
        <f>ROUND(IF(AND($D122&lt;V$10,$E122&gt;V$12),$Q122,IF(AND($D122&gt;=V$10,$D122&lt;=V$12),$Q122*(V$13+1-DAY($D122))/V$13,IF(AND($E122&gt;=V$10,$E122&lt;=V$12),$Q122*DAY($E122)/V$13,0))),2)</f>
        <v>0</v>
      </c>
      <c r="W122" s="64">
        <f>ROUND(IF(AND($D122&lt;W$10,$E122&gt;W$12),$Q122,IF(AND($D122&gt;=W$10,$D122&lt;=W$12),$Q122*(W$13+1-DAY($D122))/W$13,IF(AND($E122&gt;=W$10,$E122&lt;=W$12),$Q122*DAY($E122)/W$13,0))),2)</f>
        <v>0</v>
      </c>
      <c r="X122" s="64">
        <f>ROUND(IF(AND($D122&lt;X$10,$E122&gt;X$12),$Q122,IF(AND($D122&gt;=X$10,$D122&lt;=X$12),$Q122*(X$13+1-DAY($D122))/X$13,IF(AND($E122&gt;=X$10,$E122&lt;=X$12),$Q122*DAY($E122)/X$13,0))),2)</f>
        <v>0</v>
      </c>
      <c r="Y122" s="64">
        <f>ROUND(IF(AND($D122&lt;Y$10,$E122&gt;Y$12),$Q122,IF(AND($D122&gt;=Y$10,$D122&lt;=Y$12),$Q122*(Y$13+1-DAY($D122))/Y$13,IF(AND($E122&gt;=Y$10,$E122&lt;=Y$12),$Q122*DAY($E122)/Y$13,0))),2)</f>
        <v>0</v>
      </c>
      <c r="Z122" s="64">
        <f>ROUND(IF(AND($D122&lt;Z$10,$E122&gt;Z$12),$Q122,IF(AND($D122&gt;=Z$10,$D122&lt;=Z$12),$Q122*(Z$13+1-DAY($D122))/Z$13,IF(AND($E122&gt;=Z$10,$E122&lt;=Z$12),$Q122*DAY($E122)/Z$13,0))),2)</f>
        <v>0</v>
      </c>
      <c r="AA122" s="64">
        <f>ROUND(IF(AND($D122&lt;AA$10,$E122&gt;AA$12),$Q122,IF(AND($D122&gt;=AA$10,$D122&lt;=AA$12),$Q122*(AA$13+1-DAY($D122))/AA$13,IF(AND($E122&gt;=AA$10,$E122&lt;=AA$12),$Q122*DAY($E122)/AA$13,0))),2)</f>
        <v>0</v>
      </c>
      <c r="AB122" s="64">
        <f>ROUND(IF(AND($D122&lt;AB$10,$E122&gt;AB$12),$Q122,IF(AND($D122&gt;=AB$10,$D122&lt;=AB$12),$Q122*(AB$13+1-DAY($D122))/AB$13,IF(AND($E122&gt;=AB$10,$E122&lt;=AB$12),$Q122*DAY($E122)/AB$13,0))),2)</f>
        <v>0</v>
      </c>
      <c r="AC122" s="64">
        <f>ROUND(IF(AND($D122&lt;AC$10,$E122&gt;AC$12),$Q122,IF(AND($D122&gt;=AC$10,$D122&lt;=AC$12),$Q122*(AC$13+1-DAY($D122))/AC$13,IF(AND($E122&gt;=AC$10,$E122&lt;=AC$12),$Q122*DAY($E122)/AC$13,0))),2)</f>
        <v>0</v>
      </c>
      <c r="AD122" s="64">
        <f>ROUND(IF(AND($D122&lt;AD$10,$E122&gt;AD$12),$Q122,IF(AND($D122&gt;=AD$10,$D122&lt;=AD$12),$Q122*(AD$13+1-DAY($D122))/AD$13,IF(AND($E122&gt;=AD$10,$E122&lt;=AD$12),$Q122*DAY($E122)/AD$13,0))),2)</f>
        <v>0</v>
      </c>
      <c r="AE122" s="64">
        <f>ROUND(IF(AND($D122&lt;AE$10,$E122&gt;AE$12),$Q122,IF(AND($D122&gt;=AE$10,$D122&lt;=AE$12),$Q122*(AE$13+1-DAY($D122))/AE$13,IF(AND($E122&gt;=AE$10,$E122&lt;=AE$12),$Q122*DAY($E122)/AE$13,0))),2)</f>
        <v>0</v>
      </c>
      <c r="AF122" s="64">
        <f>ROUND(IF(AND($D122&lt;AF$10,$E122&gt;AF$12),$Q122,IF(AND($D122&gt;=AF$10,$D122&lt;=AF$12),$Q122*(AF$13+1-DAY($D122))/AF$13,IF(AND($E122&gt;=AF$10,$E122&lt;=AF$12),$Q122*DAY($E122)/AF$13,0))),2)</f>
        <v>0</v>
      </c>
      <c r="AG122" s="64">
        <f>ROUND(IF(AND($D122&lt;AG$10,$E122&gt;AG$12),$Q122,IF(AND($D122&gt;=AG$10,$D122&lt;=AG$12),$Q122*(AG$13+1-DAY($D122))/AG$13,IF(AND($E122&gt;=AG$10,$E122&lt;=AG$12),$Q122*DAY($E122)/AG$13,0))),2)</f>
        <v>0</v>
      </c>
      <c r="AH122" s="64">
        <f>ROUND(IF(AND($D122&lt;AH$10,$E122&gt;AH$12),$Q122,IF(AND($D122&gt;=AH$10,$D122&lt;=AH$12),$Q122*(AH$13+1-DAY($D122))/AH$13,IF(AND($E122&gt;=AH$10,$E122&lt;=AH$12),$Q122*DAY($E122)/AH$13,0))),2)</f>
        <v>0</v>
      </c>
      <c r="AI122" s="64">
        <f>ROUND(IF(AND($D122&lt;AI$10,$E122&gt;AI$12),$Q122,IF(AND($D122&gt;=AI$10,$D122&lt;=AI$12),$Q122*(AI$13+1-DAY($D122))/AI$13,IF(AND($E122&gt;=AI$10,$E122&lt;=AI$12),$Q122*DAY($E122)/AI$13,0))),2)</f>
        <v>0</v>
      </c>
      <c r="AJ122" s="64">
        <f>ROUND(IF(AND($D122&lt;AJ$10,$E122&gt;AJ$12),$Q122,IF(AND($D122&gt;=AJ$10,$D122&lt;=AJ$12),$Q122*(AJ$13+1-DAY($D122))/AJ$13,IF(AND($E122&gt;=AJ$10,$E122&lt;=AJ$12),$Q122*DAY($E122)/AJ$13,0))),2)</f>
        <v>0</v>
      </c>
      <c r="AK122" s="64">
        <f>ROUND(IF(AND($D122&lt;AK$10,$E122&gt;AK$12),$Q122,IF(AND($D122&gt;=AK$10,$D122&lt;=AK$12),$Q122*(AK$13+1-DAY($D122))/AK$13,IF(AND($E122&gt;=AK$10,$E122&lt;=AK$12),$Q122*DAY($E122)/AK$13,0))),2)</f>
        <v>0</v>
      </c>
      <c r="AL122" s="64">
        <f>ROUND(IF(AND($D122&lt;AL$10,$E122&gt;AL$12),$Q122,IF(AND($D122&gt;=AL$10,$D122&lt;=AL$12),$Q122*(AL$13+1-DAY($D122))/AL$13,IF(AND($E122&gt;=AL$10,$E122&lt;=AL$12),$Q122*DAY($E122)/AL$13,0))),2)</f>
        <v>0</v>
      </c>
      <c r="AM122" s="64">
        <f>ROUND(IF(AND($D122&lt;AM$10,$E122&gt;AM$12),$Q122,IF(AND($D122&gt;=AM$10,$D122&lt;=AM$12),$Q122*(AM$13+1-DAY($D122))/AM$13,IF(AND($E122&gt;=AM$10,$E122&lt;=AM$12),$Q122*DAY($E122)/AM$13,0))),2)</f>
        <v>0</v>
      </c>
      <c r="AN122" s="64">
        <f>ROUND(IF(AND($D122&lt;AN$10,$E122&gt;AN$12),$Q122,IF(AND($D122&gt;=AN$10,$D122&lt;=AN$12),$Q122*(AN$13+1-DAY($D122))/AN$13,IF(AND($E122&gt;=AN$10,$E122&lt;=AN$12),$Q122*DAY($E122)/AN$13,0))),2)</f>
        <v>0</v>
      </c>
      <c r="AO122" s="64">
        <f>ROUND(IF(AND($D122&lt;AO$10,$E122&gt;AO$12),$Q122,IF(AND($D122&gt;=AO$10,$D122&lt;=AO$12),$Q122*(AO$13+1-DAY($D122))/AO$13,IF(AND($E122&gt;=AO$10,$E122&lt;=AO$12),$Q122*DAY($E122)/AO$13,0))),2)</f>
        <v>0</v>
      </c>
      <c r="AP122" s="64">
        <f>ROUND(IF(AND($D122&lt;AP$10,$E122&gt;AP$12),$Q122,IF(AND($D122&gt;=AP$10,$D122&lt;=AP$12),$Q122*(AP$13+1-DAY($D122))/AP$13,IF(AND($E122&gt;=AP$10,$E122&lt;=AP$12),$Q122*DAY($E122)/AP$13,0))),2)</f>
        <v>0</v>
      </c>
      <c r="AQ122" s="64">
        <f>ROUND(IF(AND($D122&lt;AQ$10,$E122&gt;AQ$12),$Q122,IF(AND($D122&gt;=AQ$10,$D122&lt;=AQ$12),$Q122*(AQ$13+1-DAY($D122))/AQ$13,IF(AND($E122&gt;=AQ$10,$E122&lt;=AQ$12),$Q122*DAY($E122)/AQ$13,0))),2)</f>
        <v>0</v>
      </c>
      <c r="AR122" s="64">
        <f>ROUND(IF(AND($D122&lt;AR$10,$E122&gt;AR$12),$Q122,IF(AND($D122&gt;=AR$10,$D122&lt;=AR$12),$Q122*(AR$13+1-DAY($D122))/AR$13,IF(AND($E122&gt;=AR$10,$E122&lt;=AR$12),$Q122*DAY($E122)/AR$13,0))),2)</f>
        <v>0</v>
      </c>
      <c r="AS122" s="64">
        <f>ROUND(IF(AND($D122&lt;AS$10,$E122&gt;AS$12),$Q122,IF(AND($D122&gt;=AS$10,$D122&lt;=AS$12),$Q122*(AS$13+1-DAY($D122))/AS$13,IF(AND($E122&gt;=AS$10,$E122&lt;=AS$12),$Q122*DAY($E122)/AS$13,0))),2)</f>
        <v>0</v>
      </c>
      <c r="AT122" s="64">
        <f>ROUND(IF(AND($D122&lt;AT$10,$E122&gt;AT$12),$Q122,IF(AND($D122&gt;=AT$10,$D122&lt;=AT$12),$Q122*(AT$13+1-DAY($D122))/AT$13,IF(AND($E122&gt;=AT$10,$E122&lt;=AT$12),$Q122*DAY($E122)/AT$13,0))),2)</f>
        <v>0</v>
      </c>
      <c r="AU122" s="64">
        <f>ROUND(IF(AND($D122&lt;AU$10,$E122&gt;AU$12),$Q122,IF(AND($D122&gt;=AU$10,$D122&lt;=AU$12),$Q122*(AU$13+1-DAY($D122))/AU$13,IF(AND($E122&gt;=AU$10,$E122&lt;=AU$12),$Q122*DAY($E122)/AU$13,0))),2)</f>
        <v>0</v>
      </c>
      <c r="AV122" s="64">
        <f>ROUND(IF(AND($D122&lt;AV$10,$E122&gt;AV$12),$Q122,IF(AND($D122&gt;=AV$10,$D122&lt;=AV$12),$Q122*(AV$13+1-DAY($D122))/AV$13,IF(AND($E122&gt;=AV$10,$E122&lt;=AV$12),$Q122*DAY($E122)/AV$13,0))),2)</f>
        <v>0</v>
      </c>
      <c r="AW122" s="64">
        <f>ROUND(IF(AND($D122&lt;AW$10,$E122&gt;AW$12),$Q122,IF(AND($D122&gt;=AW$10,$D122&lt;=AW$12),$Q122*(AW$13+1-DAY($D122))/AW$13,IF(AND($E122&gt;=AW$10,$E122&lt;=AW$12),$Q122*DAY($E122)/AW$13,0))),2)</f>
        <v>8125</v>
      </c>
      <c r="AX122" s="64">
        <f>ROUND(IF(AND($D122&lt;AX$10,$E122&gt;AX$12),$Q122,IF(AND($D122&gt;=AX$10,$D122&lt;=AX$12),$Q122*(AX$13+1-DAY($D122))/AX$13,IF(AND($E122&gt;=AX$10,$E122&lt;=AX$12),$Q122*DAY($E122)/AX$13,0))),2)</f>
        <v>8125</v>
      </c>
      <c r="AY122" s="64">
        <f>ROUND(IF(AND($D122&lt;AY$10,$E122&gt;AY$12),$Q122,IF(AND($D122&gt;=AY$10,$D122&lt;=AY$12),$Q122*(AY$13+1-DAY($D122))/AY$13,IF(AND($E122&gt;=AY$10,$E122&lt;=AY$12),$Q122*DAY($E122)/AY$13,0))),2)</f>
        <v>8125</v>
      </c>
      <c r="AZ122" s="64">
        <f>ROUND(IF(AND($D122&lt;AZ$10,$E122&gt;AZ$12),$Q122,IF(AND($D122&gt;=AZ$10,$D122&lt;=AZ$12),$Q122*(AZ$13+1-DAY($D122))/AZ$13,IF(AND($E122&gt;=AZ$10,$E122&lt;=AZ$12),$Q122*DAY($E122)/AZ$13,0))),2)</f>
        <v>8125</v>
      </c>
      <c r="BA122" s="64">
        <f>ROUND(IF(AND($D122&lt;BA$10,$E122&gt;BA$12),$Q122,IF(AND($D122&gt;=BA$10,$D122&lt;=BA$12),$Q122*(BA$13+1-DAY($D122))/BA$13,IF(AND($E122&gt;=BA$10,$E122&lt;=BA$12),$Q122*DAY($E122)/BA$13,0))),2)</f>
        <v>8125</v>
      </c>
      <c r="BB122" s="64">
        <f>ROUND(IF(AND($D122&lt;BB$10,$E122&gt;BB$12),$Q122,IF(AND($D122&gt;=BB$10,$D122&lt;=BB$12),$Q122*(BB$13+1-DAY($D122))/BB$13,IF(AND($E122&gt;=BB$10,$E122&lt;=BB$12),$Q122*DAY($E122)/BB$13,0))),2)</f>
        <v>8125</v>
      </c>
      <c r="BC122" s="108"/>
      <c r="BD122" s="64">
        <f t="shared" si="201"/>
        <v>0</v>
      </c>
      <c r="BE122" s="64">
        <f t="shared" si="201"/>
        <v>0</v>
      </c>
      <c r="BF122" s="64">
        <f t="shared" si="201"/>
        <v>0</v>
      </c>
      <c r="BG122" s="64">
        <f t="shared" si="201"/>
        <v>0</v>
      </c>
      <c r="BH122" s="64">
        <f t="shared" si="201"/>
        <v>0</v>
      </c>
      <c r="BI122" s="64">
        <f t="shared" si="201"/>
        <v>0</v>
      </c>
      <c r="BJ122" s="64">
        <f t="shared" si="201"/>
        <v>0</v>
      </c>
      <c r="BK122" s="64">
        <f t="shared" si="201"/>
        <v>0</v>
      </c>
      <c r="BL122" s="64">
        <f t="shared" si="201"/>
        <v>0</v>
      </c>
      <c r="BM122" s="64">
        <f t="shared" si="201"/>
        <v>0</v>
      </c>
      <c r="BN122" s="64">
        <f t="shared" si="201"/>
        <v>24375</v>
      </c>
      <c r="BO122" s="64">
        <f t="shared" si="201"/>
        <v>24375</v>
      </c>
      <c r="BP122" s="65"/>
      <c r="BQ122" s="79">
        <f t="shared" si="121"/>
        <v>0</v>
      </c>
      <c r="BR122" s="79">
        <f t="shared" si="122"/>
        <v>0</v>
      </c>
      <c r="BS122" s="79">
        <f t="shared" si="123"/>
        <v>0</v>
      </c>
      <c r="BT122" s="79">
        <f t="shared" si="124"/>
        <v>0</v>
      </c>
      <c r="BU122" s="79">
        <f t="shared" si="125"/>
        <v>0</v>
      </c>
      <c r="BV122" s="79">
        <f t="shared" si="126"/>
        <v>0</v>
      </c>
      <c r="BW122" s="79">
        <f t="shared" si="127"/>
        <v>0</v>
      </c>
      <c r="BX122" s="79">
        <f t="shared" si="128"/>
        <v>0</v>
      </c>
      <c r="BY122" s="79">
        <f t="shared" si="129"/>
        <v>0</v>
      </c>
      <c r="BZ122" s="79">
        <f t="shared" si="130"/>
        <v>0</v>
      </c>
      <c r="CA122" s="79">
        <f t="shared" si="131"/>
        <v>0</v>
      </c>
      <c r="CB122" s="79">
        <f t="shared" si="132"/>
        <v>0</v>
      </c>
      <c r="CC122" s="79">
        <f t="shared" si="133"/>
        <v>0</v>
      </c>
      <c r="CD122" s="79">
        <f t="shared" si="134"/>
        <v>0</v>
      </c>
      <c r="CE122" s="79">
        <f t="shared" si="135"/>
        <v>0</v>
      </c>
      <c r="CF122" s="79">
        <f t="shared" si="136"/>
        <v>0</v>
      </c>
      <c r="CG122" s="79">
        <f t="shared" si="137"/>
        <v>0</v>
      </c>
      <c r="CH122" s="79">
        <f t="shared" si="138"/>
        <v>0</v>
      </c>
      <c r="CI122" s="79">
        <f t="shared" si="139"/>
        <v>0</v>
      </c>
      <c r="CJ122" s="79">
        <f t="shared" si="140"/>
        <v>0</v>
      </c>
      <c r="CK122" s="79">
        <f t="shared" si="141"/>
        <v>0</v>
      </c>
      <c r="CL122" s="79">
        <f t="shared" si="142"/>
        <v>0</v>
      </c>
      <c r="CM122" s="79">
        <f t="shared" si="143"/>
        <v>0</v>
      </c>
      <c r="CN122" s="79">
        <f t="shared" si="144"/>
        <v>0</v>
      </c>
      <c r="CO122" s="79">
        <f t="shared" si="145"/>
        <v>0</v>
      </c>
      <c r="CP122" s="79">
        <f t="shared" si="146"/>
        <v>0</v>
      </c>
      <c r="CQ122" s="79">
        <f t="shared" si="147"/>
        <v>0</v>
      </c>
      <c r="CR122" s="79">
        <f t="shared" si="148"/>
        <v>0</v>
      </c>
      <c r="CS122" s="79">
        <f t="shared" si="149"/>
        <v>0</v>
      </c>
      <c r="CT122" s="79">
        <f t="shared" si="150"/>
        <v>0</v>
      </c>
      <c r="CU122" s="79">
        <f t="shared" si="151"/>
        <v>1</v>
      </c>
      <c r="CV122" s="79">
        <f t="shared" si="152"/>
        <v>1</v>
      </c>
      <c r="CW122" s="79">
        <f t="shared" si="153"/>
        <v>1</v>
      </c>
      <c r="CX122" s="79">
        <f t="shared" si="154"/>
        <v>1</v>
      </c>
      <c r="CY122" s="79">
        <f t="shared" si="155"/>
        <v>1</v>
      </c>
      <c r="CZ122" s="79">
        <f t="shared" si="156"/>
        <v>1</v>
      </c>
      <c r="DB122" s="83">
        <f t="shared" si="157"/>
        <v>0</v>
      </c>
      <c r="DC122" s="83">
        <f t="shared" si="158"/>
        <v>0</v>
      </c>
      <c r="DD122" s="83">
        <f t="shared" si="159"/>
        <v>0</v>
      </c>
      <c r="DE122" s="83">
        <f t="shared" si="160"/>
        <v>0</v>
      </c>
      <c r="DF122" s="83">
        <f t="shared" si="161"/>
        <v>0</v>
      </c>
      <c r="DG122" s="83">
        <f t="shared" si="162"/>
        <v>0</v>
      </c>
      <c r="DH122" s="83">
        <f t="shared" si="163"/>
        <v>0</v>
      </c>
      <c r="DI122" s="83">
        <f t="shared" si="164"/>
        <v>0</v>
      </c>
      <c r="DJ122" s="83">
        <f t="shared" si="165"/>
        <v>0</v>
      </c>
      <c r="DK122" s="83">
        <f t="shared" si="166"/>
        <v>0</v>
      </c>
      <c r="DL122" s="83">
        <f t="shared" si="167"/>
        <v>1</v>
      </c>
      <c r="DM122" s="83">
        <f t="shared" si="168"/>
        <v>1</v>
      </c>
      <c r="DO122" s="83">
        <f t="shared" si="202"/>
        <v>0</v>
      </c>
      <c r="DP122" s="83">
        <f t="shared" si="200"/>
        <v>0</v>
      </c>
      <c r="DQ122" s="83">
        <f t="shared" si="200"/>
        <v>0</v>
      </c>
      <c r="DR122" s="83">
        <f t="shared" si="200"/>
        <v>0</v>
      </c>
      <c r="DS122" s="83">
        <f t="shared" si="200"/>
        <v>0</v>
      </c>
      <c r="DT122" s="83">
        <f t="shared" si="200"/>
        <v>0</v>
      </c>
      <c r="DU122" s="83">
        <f t="shared" si="200"/>
        <v>0</v>
      </c>
      <c r="DV122" s="83">
        <f t="shared" si="200"/>
        <v>0</v>
      </c>
      <c r="DW122" s="83">
        <f t="shared" si="200"/>
        <v>0</v>
      </c>
      <c r="DX122" s="83">
        <f t="shared" si="200"/>
        <v>0</v>
      </c>
      <c r="DY122" s="83">
        <f t="shared" si="200"/>
        <v>1</v>
      </c>
      <c r="DZ122" s="83">
        <f t="shared" si="200"/>
        <v>1</v>
      </c>
      <c r="EB122" s="115"/>
      <c r="EC122" s="36">
        <f t="shared" si="169"/>
        <v>0</v>
      </c>
      <c r="ED122" s="36">
        <f t="shared" si="185"/>
        <v>0</v>
      </c>
      <c r="EE122" s="36">
        <f t="shared" si="186"/>
        <v>0</v>
      </c>
      <c r="EF122" s="36">
        <f t="shared" si="187"/>
        <v>0</v>
      </c>
      <c r="EG122" s="36">
        <f t="shared" si="188"/>
        <v>0</v>
      </c>
      <c r="EH122" s="36">
        <f t="shared" si="189"/>
        <v>0</v>
      </c>
      <c r="EI122" s="36">
        <f t="shared" si="190"/>
        <v>0</v>
      </c>
      <c r="EJ122" s="36">
        <f t="shared" si="191"/>
        <v>0</v>
      </c>
      <c r="EK122" s="36">
        <f t="shared" si="192"/>
        <v>0</v>
      </c>
      <c r="EL122" s="36">
        <f t="shared" si="193"/>
        <v>1</v>
      </c>
      <c r="EM122" s="36">
        <f t="shared" si="194"/>
        <v>0</v>
      </c>
      <c r="EO122" s="115"/>
      <c r="EP122" s="36">
        <f t="shared" si="170"/>
        <v>0</v>
      </c>
      <c r="EQ122" s="36">
        <f t="shared" si="171"/>
        <v>0</v>
      </c>
      <c r="ER122" s="36">
        <f t="shared" si="172"/>
        <v>0</v>
      </c>
      <c r="ES122" s="36">
        <f t="shared" si="173"/>
        <v>0</v>
      </c>
      <c r="ET122" s="36">
        <f t="shared" si="174"/>
        <v>0</v>
      </c>
      <c r="EU122" s="36">
        <f t="shared" si="175"/>
        <v>0</v>
      </c>
      <c r="EV122" s="36">
        <f t="shared" si="176"/>
        <v>0</v>
      </c>
      <c r="EW122" s="36">
        <f t="shared" si="177"/>
        <v>0</v>
      </c>
      <c r="EX122" s="36">
        <f t="shared" si="178"/>
        <v>0</v>
      </c>
      <c r="EY122" s="36">
        <f t="shared" si="179"/>
        <v>0</v>
      </c>
      <c r="EZ122" s="36">
        <f t="shared" si="180"/>
        <v>0</v>
      </c>
    </row>
    <row r="123" spans="1:156" s="36" customFormat="1" ht="16" x14ac:dyDescent="0.2">
      <c r="A123" s="50"/>
      <c r="B123" s="56" t="s">
        <v>17</v>
      </c>
      <c r="C123" s="49" t="s">
        <v>14</v>
      </c>
      <c r="D123" s="57">
        <v>46569</v>
      </c>
      <c r="E123" s="57">
        <v>51500</v>
      </c>
      <c r="F123" s="58">
        <v>75000</v>
      </c>
      <c r="G123" s="56" t="s">
        <v>85</v>
      </c>
      <c r="H123" s="59">
        <v>45640</v>
      </c>
      <c r="I123" s="59" t="s">
        <v>15</v>
      </c>
      <c r="J123" s="60">
        <v>0.2</v>
      </c>
      <c r="K123" s="60">
        <v>0.1</v>
      </c>
      <c r="L123" s="61"/>
      <c r="M123" s="62">
        <f t="shared" si="196"/>
        <v>1</v>
      </c>
      <c r="N123" s="63">
        <f t="shared" si="197"/>
        <v>6250</v>
      </c>
      <c r="O123" s="63">
        <f t="shared" si="198"/>
        <v>625</v>
      </c>
      <c r="P123" s="63">
        <f t="shared" si="199"/>
        <v>1250</v>
      </c>
      <c r="Q123" s="63">
        <f t="shared" si="120"/>
        <v>8125</v>
      </c>
      <c r="R123" s="111"/>
      <c r="S123" s="64">
        <f>ROUND(IF(AND($D123&lt;S$10,$E123&gt;S$12),$Q123,IF(AND($D123&gt;=S$10,$D123&lt;=S$12),$Q123*(S$13+1-DAY($D123))/S$13,IF(AND($E123&gt;=S$10,$E123&lt;=S$12),$Q123*DAY($E123)/S$13,0))),2)</f>
        <v>0</v>
      </c>
      <c r="T123" s="64">
        <f>ROUND(IF(AND($D123&lt;T$10,$E123&gt;T$12),$Q123,IF(AND($D123&gt;=T$10,$D123&lt;=T$12),$Q123*(T$13+1-DAY($D123))/T$13,IF(AND($E123&gt;=T$10,$E123&lt;=T$12),$Q123*DAY($E123)/T$13,0))),2)</f>
        <v>0</v>
      </c>
      <c r="U123" s="64">
        <f>ROUND(IF(AND($D123&lt;U$10,$E123&gt;U$12),$Q123,IF(AND($D123&gt;=U$10,$D123&lt;=U$12),$Q123*(U$13+1-DAY($D123))/U$13,IF(AND($E123&gt;=U$10,$E123&lt;=U$12),$Q123*DAY($E123)/U$13,0))),2)</f>
        <v>0</v>
      </c>
      <c r="V123" s="64">
        <f>ROUND(IF(AND($D123&lt;V$10,$E123&gt;V$12),$Q123,IF(AND($D123&gt;=V$10,$D123&lt;=V$12),$Q123*(V$13+1-DAY($D123))/V$13,IF(AND($E123&gt;=V$10,$E123&lt;=V$12),$Q123*DAY($E123)/V$13,0))),2)</f>
        <v>0</v>
      </c>
      <c r="W123" s="64">
        <f>ROUND(IF(AND($D123&lt;W$10,$E123&gt;W$12),$Q123,IF(AND($D123&gt;=W$10,$D123&lt;=W$12),$Q123*(W$13+1-DAY($D123))/W$13,IF(AND($E123&gt;=W$10,$E123&lt;=W$12),$Q123*DAY($E123)/W$13,0))),2)</f>
        <v>0</v>
      </c>
      <c r="X123" s="64">
        <f>ROUND(IF(AND($D123&lt;X$10,$E123&gt;X$12),$Q123,IF(AND($D123&gt;=X$10,$D123&lt;=X$12),$Q123*(X$13+1-DAY($D123))/X$13,IF(AND($E123&gt;=X$10,$E123&lt;=X$12),$Q123*DAY($E123)/X$13,0))),2)</f>
        <v>0</v>
      </c>
      <c r="Y123" s="64">
        <f>ROUND(IF(AND($D123&lt;Y$10,$E123&gt;Y$12),$Q123,IF(AND($D123&gt;=Y$10,$D123&lt;=Y$12),$Q123*(Y$13+1-DAY($D123))/Y$13,IF(AND($E123&gt;=Y$10,$E123&lt;=Y$12),$Q123*DAY($E123)/Y$13,0))),2)</f>
        <v>0</v>
      </c>
      <c r="Z123" s="64">
        <f>ROUND(IF(AND($D123&lt;Z$10,$E123&gt;Z$12),$Q123,IF(AND($D123&gt;=Z$10,$D123&lt;=Z$12),$Q123*(Z$13+1-DAY($D123))/Z$13,IF(AND($E123&gt;=Z$10,$E123&lt;=Z$12),$Q123*DAY($E123)/Z$13,0))),2)</f>
        <v>0</v>
      </c>
      <c r="AA123" s="64">
        <f>ROUND(IF(AND($D123&lt;AA$10,$E123&gt;AA$12),$Q123,IF(AND($D123&gt;=AA$10,$D123&lt;=AA$12),$Q123*(AA$13+1-DAY($D123))/AA$13,IF(AND($E123&gt;=AA$10,$E123&lt;=AA$12),$Q123*DAY($E123)/AA$13,0))),2)</f>
        <v>0</v>
      </c>
      <c r="AB123" s="64">
        <f>ROUND(IF(AND($D123&lt;AB$10,$E123&gt;AB$12),$Q123,IF(AND($D123&gt;=AB$10,$D123&lt;=AB$12),$Q123*(AB$13+1-DAY($D123))/AB$13,IF(AND($E123&gt;=AB$10,$E123&lt;=AB$12),$Q123*DAY($E123)/AB$13,0))),2)</f>
        <v>0</v>
      </c>
      <c r="AC123" s="64">
        <f>ROUND(IF(AND($D123&lt;AC$10,$E123&gt;AC$12),$Q123,IF(AND($D123&gt;=AC$10,$D123&lt;=AC$12),$Q123*(AC$13+1-DAY($D123))/AC$13,IF(AND($E123&gt;=AC$10,$E123&lt;=AC$12),$Q123*DAY($E123)/AC$13,0))),2)</f>
        <v>0</v>
      </c>
      <c r="AD123" s="64">
        <f>ROUND(IF(AND($D123&lt;AD$10,$E123&gt;AD$12),$Q123,IF(AND($D123&gt;=AD$10,$D123&lt;=AD$12),$Q123*(AD$13+1-DAY($D123))/AD$13,IF(AND($E123&gt;=AD$10,$E123&lt;=AD$12),$Q123*DAY($E123)/AD$13,0))),2)</f>
        <v>0</v>
      </c>
      <c r="AE123" s="64">
        <f>ROUND(IF(AND($D123&lt;AE$10,$E123&gt;AE$12),$Q123,IF(AND($D123&gt;=AE$10,$D123&lt;=AE$12),$Q123*(AE$13+1-DAY($D123))/AE$13,IF(AND($E123&gt;=AE$10,$E123&lt;=AE$12),$Q123*DAY($E123)/AE$13,0))),2)</f>
        <v>0</v>
      </c>
      <c r="AF123" s="64">
        <f>ROUND(IF(AND($D123&lt;AF$10,$E123&gt;AF$12),$Q123,IF(AND($D123&gt;=AF$10,$D123&lt;=AF$12),$Q123*(AF$13+1-DAY($D123))/AF$13,IF(AND($E123&gt;=AF$10,$E123&lt;=AF$12),$Q123*DAY($E123)/AF$13,0))),2)</f>
        <v>0</v>
      </c>
      <c r="AG123" s="64">
        <f>ROUND(IF(AND($D123&lt;AG$10,$E123&gt;AG$12),$Q123,IF(AND($D123&gt;=AG$10,$D123&lt;=AG$12),$Q123*(AG$13+1-DAY($D123))/AG$13,IF(AND($E123&gt;=AG$10,$E123&lt;=AG$12),$Q123*DAY($E123)/AG$13,0))),2)</f>
        <v>0</v>
      </c>
      <c r="AH123" s="64">
        <f>ROUND(IF(AND($D123&lt;AH$10,$E123&gt;AH$12),$Q123,IF(AND($D123&gt;=AH$10,$D123&lt;=AH$12),$Q123*(AH$13+1-DAY($D123))/AH$13,IF(AND($E123&gt;=AH$10,$E123&lt;=AH$12),$Q123*DAY($E123)/AH$13,0))),2)</f>
        <v>0</v>
      </c>
      <c r="AI123" s="64">
        <f>ROUND(IF(AND($D123&lt;AI$10,$E123&gt;AI$12),$Q123,IF(AND($D123&gt;=AI$10,$D123&lt;=AI$12),$Q123*(AI$13+1-DAY($D123))/AI$13,IF(AND($E123&gt;=AI$10,$E123&lt;=AI$12),$Q123*DAY($E123)/AI$13,0))),2)</f>
        <v>0</v>
      </c>
      <c r="AJ123" s="64">
        <f>ROUND(IF(AND($D123&lt;AJ$10,$E123&gt;AJ$12),$Q123,IF(AND($D123&gt;=AJ$10,$D123&lt;=AJ$12),$Q123*(AJ$13+1-DAY($D123))/AJ$13,IF(AND($E123&gt;=AJ$10,$E123&lt;=AJ$12),$Q123*DAY($E123)/AJ$13,0))),2)</f>
        <v>0</v>
      </c>
      <c r="AK123" s="64">
        <f>ROUND(IF(AND($D123&lt;AK$10,$E123&gt;AK$12),$Q123,IF(AND($D123&gt;=AK$10,$D123&lt;=AK$12),$Q123*(AK$13+1-DAY($D123))/AK$13,IF(AND($E123&gt;=AK$10,$E123&lt;=AK$12),$Q123*DAY($E123)/AK$13,0))),2)</f>
        <v>0</v>
      </c>
      <c r="AL123" s="64">
        <f>ROUND(IF(AND($D123&lt;AL$10,$E123&gt;AL$12),$Q123,IF(AND($D123&gt;=AL$10,$D123&lt;=AL$12),$Q123*(AL$13+1-DAY($D123))/AL$13,IF(AND($E123&gt;=AL$10,$E123&lt;=AL$12),$Q123*DAY($E123)/AL$13,0))),2)</f>
        <v>0</v>
      </c>
      <c r="AM123" s="64">
        <f>ROUND(IF(AND($D123&lt;AM$10,$E123&gt;AM$12),$Q123,IF(AND($D123&gt;=AM$10,$D123&lt;=AM$12),$Q123*(AM$13+1-DAY($D123))/AM$13,IF(AND($E123&gt;=AM$10,$E123&lt;=AM$12),$Q123*DAY($E123)/AM$13,0))),2)</f>
        <v>0</v>
      </c>
      <c r="AN123" s="64">
        <f>ROUND(IF(AND($D123&lt;AN$10,$E123&gt;AN$12),$Q123,IF(AND($D123&gt;=AN$10,$D123&lt;=AN$12),$Q123*(AN$13+1-DAY($D123))/AN$13,IF(AND($E123&gt;=AN$10,$E123&lt;=AN$12),$Q123*DAY($E123)/AN$13,0))),2)</f>
        <v>0</v>
      </c>
      <c r="AO123" s="64">
        <f>ROUND(IF(AND($D123&lt;AO$10,$E123&gt;AO$12),$Q123,IF(AND($D123&gt;=AO$10,$D123&lt;=AO$12),$Q123*(AO$13+1-DAY($D123))/AO$13,IF(AND($E123&gt;=AO$10,$E123&lt;=AO$12),$Q123*DAY($E123)/AO$13,0))),2)</f>
        <v>0</v>
      </c>
      <c r="AP123" s="64">
        <f>ROUND(IF(AND($D123&lt;AP$10,$E123&gt;AP$12),$Q123,IF(AND($D123&gt;=AP$10,$D123&lt;=AP$12),$Q123*(AP$13+1-DAY($D123))/AP$13,IF(AND($E123&gt;=AP$10,$E123&lt;=AP$12),$Q123*DAY($E123)/AP$13,0))),2)</f>
        <v>0</v>
      </c>
      <c r="AQ123" s="64">
        <f>ROUND(IF(AND($D123&lt;AQ$10,$E123&gt;AQ$12),$Q123,IF(AND($D123&gt;=AQ$10,$D123&lt;=AQ$12),$Q123*(AQ$13+1-DAY($D123))/AQ$13,IF(AND($E123&gt;=AQ$10,$E123&lt;=AQ$12),$Q123*DAY($E123)/AQ$13,0))),2)</f>
        <v>0</v>
      </c>
      <c r="AR123" s="64">
        <f>ROUND(IF(AND($D123&lt;AR$10,$E123&gt;AR$12),$Q123,IF(AND($D123&gt;=AR$10,$D123&lt;=AR$12),$Q123*(AR$13+1-DAY($D123))/AR$13,IF(AND($E123&gt;=AR$10,$E123&lt;=AR$12),$Q123*DAY($E123)/AR$13,0))),2)</f>
        <v>0</v>
      </c>
      <c r="AS123" s="64">
        <f>ROUND(IF(AND($D123&lt;AS$10,$E123&gt;AS$12),$Q123,IF(AND($D123&gt;=AS$10,$D123&lt;=AS$12),$Q123*(AS$13+1-DAY($D123))/AS$13,IF(AND($E123&gt;=AS$10,$E123&lt;=AS$12),$Q123*DAY($E123)/AS$13,0))),2)</f>
        <v>0</v>
      </c>
      <c r="AT123" s="64">
        <f>ROUND(IF(AND($D123&lt;AT$10,$E123&gt;AT$12),$Q123,IF(AND($D123&gt;=AT$10,$D123&lt;=AT$12),$Q123*(AT$13+1-DAY($D123))/AT$13,IF(AND($E123&gt;=AT$10,$E123&lt;=AT$12),$Q123*DAY($E123)/AT$13,0))),2)</f>
        <v>0</v>
      </c>
      <c r="AU123" s="64">
        <f>ROUND(IF(AND($D123&lt;AU$10,$E123&gt;AU$12),$Q123,IF(AND($D123&gt;=AU$10,$D123&lt;=AU$12),$Q123*(AU$13+1-DAY($D123))/AU$13,IF(AND($E123&gt;=AU$10,$E123&lt;=AU$12),$Q123*DAY($E123)/AU$13,0))),2)</f>
        <v>0</v>
      </c>
      <c r="AV123" s="64">
        <f>ROUND(IF(AND($D123&lt;AV$10,$E123&gt;AV$12),$Q123,IF(AND($D123&gt;=AV$10,$D123&lt;=AV$12),$Q123*(AV$13+1-DAY($D123))/AV$13,IF(AND($E123&gt;=AV$10,$E123&lt;=AV$12),$Q123*DAY($E123)/AV$13,0))),2)</f>
        <v>0</v>
      </c>
      <c r="AW123" s="64">
        <f>ROUND(IF(AND($D123&lt;AW$10,$E123&gt;AW$12),$Q123,IF(AND($D123&gt;=AW$10,$D123&lt;=AW$12),$Q123*(AW$13+1-DAY($D123))/AW$13,IF(AND($E123&gt;=AW$10,$E123&lt;=AW$12),$Q123*DAY($E123)/AW$13,0))),2)</f>
        <v>8125</v>
      </c>
      <c r="AX123" s="64">
        <f>ROUND(IF(AND($D123&lt;AX$10,$E123&gt;AX$12),$Q123,IF(AND($D123&gt;=AX$10,$D123&lt;=AX$12),$Q123*(AX$13+1-DAY($D123))/AX$13,IF(AND($E123&gt;=AX$10,$E123&lt;=AX$12),$Q123*DAY($E123)/AX$13,0))),2)</f>
        <v>8125</v>
      </c>
      <c r="AY123" s="64">
        <f>ROUND(IF(AND($D123&lt;AY$10,$E123&gt;AY$12),$Q123,IF(AND($D123&gt;=AY$10,$D123&lt;=AY$12),$Q123*(AY$13+1-DAY($D123))/AY$13,IF(AND($E123&gt;=AY$10,$E123&lt;=AY$12),$Q123*DAY($E123)/AY$13,0))),2)</f>
        <v>8125</v>
      </c>
      <c r="AZ123" s="64">
        <f>ROUND(IF(AND($D123&lt;AZ$10,$E123&gt;AZ$12),$Q123,IF(AND($D123&gt;=AZ$10,$D123&lt;=AZ$12),$Q123*(AZ$13+1-DAY($D123))/AZ$13,IF(AND($E123&gt;=AZ$10,$E123&lt;=AZ$12),$Q123*DAY($E123)/AZ$13,0))),2)</f>
        <v>8125</v>
      </c>
      <c r="BA123" s="64">
        <f>ROUND(IF(AND($D123&lt;BA$10,$E123&gt;BA$12),$Q123,IF(AND($D123&gt;=BA$10,$D123&lt;=BA$12),$Q123*(BA$13+1-DAY($D123))/BA$13,IF(AND($E123&gt;=BA$10,$E123&lt;=BA$12),$Q123*DAY($E123)/BA$13,0))),2)</f>
        <v>8125</v>
      </c>
      <c r="BB123" s="64">
        <f>ROUND(IF(AND($D123&lt;BB$10,$E123&gt;BB$12),$Q123,IF(AND($D123&gt;=BB$10,$D123&lt;=BB$12),$Q123*(BB$13+1-DAY($D123))/BB$13,IF(AND($E123&gt;=BB$10,$E123&lt;=BB$12),$Q123*DAY($E123)/BB$13,0))),2)</f>
        <v>8125</v>
      </c>
      <c r="BC123" s="108"/>
      <c r="BD123" s="64">
        <f t="shared" si="201"/>
        <v>0</v>
      </c>
      <c r="BE123" s="64">
        <f t="shared" si="201"/>
        <v>0</v>
      </c>
      <c r="BF123" s="64">
        <f t="shared" si="201"/>
        <v>0</v>
      </c>
      <c r="BG123" s="64">
        <f t="shared" si="201"/>
        <v>0</v>
      </c>
      <c r="BH123" s="64">
        <f t="shared" si="201"/>
        <v>0</v>
      </c>
      <c r="BI123" s="64">
        <f t="shared" si="201"/>
        <v>0</v>
      </c>
      <c r="BJ123" s="64">
        <f t="shared" si="201"/>
        <v>0</v>
      </c>
      <c r="BK123" s="64">
        <f t="shared" si="201"/>
        <v>0</v>
      </c>
      <c r="BL123" s="64">
        <f t="shared" si="201"/>
        <v>0</v>
      </c>
      <c r="BM123" s="64">
        <f t="shared" si="201"/>
        <v>0</v>
      </c>
      <c r="BN123" s="64">
        <f t="shared" si="201"/>
        <v>24375</v>
      </c>
      <c r="BO123" s="64">
        <f t="shared" si="201"/>
        <v>24375</v>
      </c>
      <c r="BP123" s="65"/>
      <c r="BQ123" s="79">
        <f t="shared" si="121"/>
        <v>0</v>
      </c>
      <c r="BR123" s="79">
        <f t="shared" si="122"/>
        <v>0</v>
      </c>
      <c r="BS123" s="79">
        <f t="shared" si="123"/>
        <v>0</v>
      </c>
      <c r="BT123" s="79">
        <f t="shared" si="124"/>
        <v>0</v>
      </c>
      <c r="BU123" s="79">
        <f t="shared" si="125"/>
        <v>0</v>
      </c>
      <c r="BV123" s="79">
        <f t="shared" si="126"/>
        <v>0</v>
      </c>
      <c r="BW123" s="79">
        <f t="shared" si="127"/>
        <v>0</v>
      </c>
      <c r="BX123" s="79">
        <f t="shared" si="128"/>
        <v>0</v>
      </c>
      <c r="BY123" s="79">
        <f t="shared" si="129"/>
        <v>0</v>
      </c>
      <c r="BZ123" s="79">
        <f t="shared" si="130"/>
        <v>0</v>
      </c>
      <c r="CA123" s="79">
        <f t="shared" si="131"/>
        <v>0</v>
      </c>
      <c r="CB123" s="79">
        <f t="shared" si="132"/>
        <v>0</v>
      </c>
      <c r="CC123" s="79">
        <f t="shared" si="133"/>
        <v>0</v>
      </c>
      <c r="CD123" s="79">
        <f t="shared" si="134"/>
        <v>0</v>
      </c>
      <c r="CE123" s="79">
        <f t="shared" si="135"/>
        <v>0</v>
      </c>
      <c r="CF123" s="79">
        <f t="shared" si="136"/>
        <v>0</v>
      </c>
      <c r="CG123" s="79">
        <f t="shared" si="137"/>
        <v>0</v>
      </c>
      <c r="CH123" s="79">
        <f t="shared" si="138"/>
        <v>0</v>
      </c>
      <c r="CI123" s="79">
        <f t="shared" si="139"/>
        <v>0</v>
      </c>
      <c r="CJ123" s="79">
        <f t="shared" si="140"/>
        <v>0</v>
      </c>
      <c r="CK123" s="79">
        <f t="shared" si="141"/>
        <v>0</v>
      </c>
      <c r="CL123" s="79">
        <f t="shared" si="142"/>
        <v>0</v>
      </c>
      <c r="CM123" s="79">
        <f t="shared" si="143"/>
        <v>0</v>
      </c>
      <c r="CN123" s="79">
        <f t="shared" si="144"/>
        <v>0</v>
      </c>
      <c r="CO123" s="79">
        <f t="shared" si="145"/>
        <v>0</v>
      </c>
      <c r="CP123" s="79">
        <f t="shared" si="146"/>
        <v>0</v>
      </c>
      <c r="CQ123" s="79">
        <f t="shared" si="147"/>
        <v>0</v>
      </c>
      <c r="CR123" s="79">
        <f t="shared" si="148"/>
        <v>0</v>
      </c>
      <c r="CS123" s="79">
        <f t="shared" si="149"/>
        <v>0</v>
      </c>
      <c r="CT123" s="79">
        <f t="shared" si="150"/>
        <v>0</v>
      </c>
      <c r="CU123" s="79">
        <f t="shared" si="151"/>
        <v>1</v>
      </c>
      <c r="CV123" s="79">
        <f t="shared" si="152"/>
        <v>1</v>
      </c>
      <c r="CW123" s="79">
        <f t="shared" si="153"/>
        <v>1</v>
      </c>
      <c r="CX123" s="79">
        <f t="shared" si="154"/>
        <v>1</v>
      </c>
      <c r="CY123" s="79">
        <f t="shared" si="155"/>
        <v>1</v>
      </c>
      <c r="CZ123" s="79">
        <f t="shared" si="156"/>
        <v>1</v>
      </c>
      <c r="DB123" s="83">
        <f t="shared" si="157"/>
        <v>0</v>
      </c>
      <c r="DC123" s="83">
        <f t="shared" si="158"/>
        <v>0</v>
      </c>
      <c r="DD123" s="83">
        <f t="shared" si="159"/>
        <v>0</v>
      </c>
      <c r="DE123" s="83">
        <f t="shared" si="160"/>
        <v>0</v>
      </c>
      <c r="DF123" s="83">
        <f t="shared" si="161"/>
        <v>0</v>
      </c>
      <c r="DG123" s="83">
        <f t="shared" si="162"/>
        <v>0</v>
      </c>
      <c r="DH123" s="83">
        <f t="shared" si="163"/>
        <v>0</v>
      </c>
      <c r="DI123" s="83">
        <f t="shared" si="164"/>
        <v>0</v>
      </c>
      <c r="DJ123" s="83">
        <f t="shared" si="165"/>
        <v>0</v>
      </c>
      <c r="DK123" s="83">
        <f t="shared" si="166"/>
        <v>0</v>
      </c>
      <c r="DL123" s="83">
        <f t="shared" si="167"/>
        <v>1</v>
      </c>
      <c r="DM123" s="83">
        <f t="shared" si="168"/>
        <v>1</v>
      </c>
      <c r="DO123" s="83">
        <f t="shared" si="202"/>
        <v>0</v>
      </c>
      <c r="DP123" s="83">
        <f t="shared" si="200"/>
        <v>0</v>
      </c>
      <c r="DQ123" s="83">
        <f t="shared" si="200"/>
        <v>0</v>
      </c>
      <c r="DR123" s="83">
        <f t="shared" si="200"/>
        <v>0</v>
      </c>
      <c r="DS123" s="83">
        <f t="shared" si="200"/>
        <v>0</v>
      </c>
      <c r="DT123" s="83">
        <f t="shared" si="200"/>
        <v>0</v>
      </c>
      <c r="DU123" s="83">
        <f t="shared" si="200"/>
        <v>0</v>
      </c>
      <c r="DV123" s="83">
        <f t="shared" si="200"/>
        <v>0</v>
      </c>
      <c r="DW123" s="83">
        <f t="shared" si="200"/>
        <v>0</v>
      </c>
      <c r="DX123" s="83">
        <f t="shared" si="200"/>
        <v>0</v>
      </c>
      <c r="DY123" s="83">
        <f t="shared" si="200"/>
        <v>1</v>
      </c>
      <c r="DZ123" s="83">
        <f t="shared" si="200"/>
        <v>1</v>
      </c>
      <c r="EB123" s="115"/>
      <c r="EC123" s="36">
        <f t="shared" si="169"/>
        <v>0</v>
      </c>
      <c r="ED123" s="36">
        <f t="shared" si="185"/>
        <v>0</v>
      </c>
      <c r="EE123" s="36">
        <f t="shared" si="186"/>
        <v>0</v>
      </c>
      <c r="EF123" s="36">
        <f t="shared" si="187"/>
        <v>0</v>
      </c>
      <c r="EG123" s="36">
        <f t="shared" si="188"/>
        <v>0</v>
      </c>
      <c r="EH123" s="36">
        <f t="shared" si="189"/>
        <v>0</v>
      </c>
      <c r="EI123" s="36">
        <f t="shared" si="190"/>
        <v>0</v>
      </c>
      <c r="EJ123" s="36">
        <f t="shared" si="191"/>
        <v>0</v>
      </c>
      <c r="EK123" s="36">
        <f t="shared" si="192"/>
        <v>0</v>
      </c>
      <c r="EL123" s="36">
        <f t="shared" si="193"/>
        <v>1</v>
      </c>
      <c r="EM123" s="36">
        <f t="shared" si="194"/>
        <v>0</v>
      </c>
      <c r="EO123" s="115"/>
      <c r="EP123" s="36">
        <f t="shared" si="170"/>
        <v>0</v>
      </c>
      <c r="EQ123" s="36">
        <f t="shared" si="171"/>
        <v>0</v>
      </c>
      <c r="ER123" s="36">
        <f t="shared" si="172"/>
        <v>0</v>
      </c>
      <c r="ES123" s="36">
        <f t="shared" si="173"/>
        <v>0</v>
      </c>
      <c r="ET123" s="36">
        <f t="shared" si="174"/>
        <v>0</v>
      </c>
      <c r="EU123" s="36">
        <f t="shared" si="175"/>
        <v>0</v>
      </c>
      <c r="EV123" s="36">
        <f t="shared" si="176"/>
        <v>0</v>
      </c>
      <c r="EW123" s="36">
        <f t="shared" si="177"/>
        <v>0</v>
      </c>
      <c r="EX123" s="36">
        <f t="shared" si="178"/>
        <v>0</v>
      </c>
      <c r="EY123" s="36">
        <f t="shared" si="179"/>
        <v>0</v>
      </c>
      <c r="EZ123" s="36">
        <f t="shared" si="180"/>
        <v>0</v>
      </c>
    </row>
    <row r="124" spans="1:156" s="36" customFormat="1" ht="16" x14ac:dyDescent="0.2">
      <c r="A124" s="50"/>
      <c r="B124" s="56" t="s">
        <v>17</v>
      </c>
      <c r="C124" s="49" t="s">
        <v>69</v>
      </c>
      <c r="D124" s="57">
        <v>46593</v>
      </c>
      <c r="E124" s="57">
        <v>51500</v>
      </c>
      <c r="F124" s="58">
        <v>125000</v>
      </c>
      <c r="G124" s="56" t="s">
        <v>80</v>
      </c>
      <c r="H124" s="59">
        <v>70856</v>
      </c>
      <c r="I124" s="59" t="s">
        <v>15</v>
      </c>
      <c r="J124" s="60">
        <v>0.2</v>
      </c>
      <c r="K124" s="60">
        <v>0.1</v>
      </c>
      <c r="L124" s="61"/>
      <c r="M124" s="62">
        <f t="shared" si="196"/>
        <v>1</v>
      </c>
      <c r="N124" s="63">
        <f t="shared" si="197"/>
        <v>10416.666666666666</v>
      </c>
      <c r="O124" s="63">
        <f t="shared" si="198"/>
        <v>1041.6666666666667</v>
      </c>
      <c r="P124" s="63">
        <f t="shared" si="199"/>
        <v>2083.3333333333335</v>
      </c>
      <c r="Q124" s="63">
        <f t="shared" si="120"/>
        <v>13541.67</v>
      </c>
      <c r="R124" s="111"/>
      <c r="S124" s="64">
        <f>ROUND(IF(AND($D124&lt;S$10,$E124&gt;S$12),$Q124,IF(AND($D124&gt;=S$10,$D124&lt;=S$12),$Q124*(S$13+1-DAY($D124))/S$13,IF(AND($E124&gt;=S$10,$E124&lt;=S$12),$Q124*DAY($E124)/S$13,0))),2)</f>
        <v>0</v>
      </c>
      <c r="T124" s="64">
        <f>ROUND(IF(AND($D124&lt;T$10,$E124&gt;T$12),$Q124,IF(AND($D124&gt;=T$10,$D124&lt;=T$12),$Q124*(T$13+1-DAY($D124))/T$13,IF(AND($E124&gt;=T$10,$E124&lt;=T$12),$Q124*DAY($E124)/T$13,0))),2)</f>
        <v>0</v>
      </c>
      <c r="U124" s="64">
        <f>ROUND(IF(AND($D124&lt;U$10,$E124&gt;U$12),$Q124,IF(AND($D124&gt;=U$10,$D124&lt;=U$12),$Q124*(U$13+1-DAY($D124))/U$13,IF(AND($E124&gt;=U$10,$E124&lt;=U$12),$Q124*DAY($E124)/U$13,0))),2)</f>
        <v>0</v>
      </c>
      <c r="V124" s="64">
        <f>ROUND(IF(AND($D124&lt;V$10,$E124&gt;V$12),$Q124,IF(AND($D124&gt;=V$10,$D124&lt;=V$12),$Q124*(V$13+1-DAY($D124))/V$13,IF(AND($E124&gt;=V$10,$E124&lt;=V$12),$Q124*DAY($E124)/V$13,0))),2)</f>
        <v>0</v>
      </c>
      <c r="W124" s="64">
        <f>ROUND(IF(AND($D124&lt;W$10,$E124&gt;W$12),$Q124,IF(AND($D124&gt;=W$10,$D124&lt;=W$12),$Q124*(W$13+1-DAY($D124))/W$13,IF(AND($E124&gt;=W$10,$E124&lt;=W$12),$Q124*DAY($E124)/W$13,0))),2)</f>
        <v>0</v>
      </c>
      <c r="X124" s="64">
        <f>ROUND(IF(AND($D124&lt;X$10,$E124&gt;X$12),$Q124,IF(AND($D124&gt;=X$10,$D124&lt;=X$12),$Q124*(X$13+1-DAY($D124))/X$13,IF(AND($E124&gt;=X$10,$E124&lt;=X$12),$Q124*DAY($E124)/X$13,0))),2)</f>
        <v>0</v>
      </c>
      <c r="Y124" s="64">
        <f>ROUND(IF(AND($D124&lt;Y$10,$E124&gt;Y$12),$Q124,IF(AND($D124&gt;=Y$10,$D124&lt;=Y$12),$Q124*(Y$13+1-DAY($D124))/Y$13,IF(AND($E124&gt;=Y$10,$E124&lt;=Y$12),$Q124*DAY($E124)/Y$13,0))),2)</f>
        <v>0</v>
      </c>
      <c r="Z124" s="64">
        <f>ROUND(IF(AND($D124&lt;Z$10,$E124&gt;Z$12),$Q124,IF(AND($D124&gt;=Z$10,$D124&lt;=Z$12),$Q124*(Z$13+1-DAY($D124))/Z$13,IF(AND($E124&gt;=Z$10,$E124&lt;=Z$12),$Q124*DAY($E124)/Z$13,0))),2)</f>
        <v>0</v>
      </c>
      <c r="AA124" s="64">
        <f>ROUND(IF(AND($D124&lt;AA$10,$E124&gt;AA$12),$Q124,IF(AND($D124&gt;=AA$10,$D124&lt;=AA$12),$Q124*(AA$13+1-DAY($D124))/AA$13,IF(AND($E124&gt;=AA$10,$E124&lt;=AA$12),$Q124*DAY($E124)/AA$13,0))),2)</f>
        <v>0</v>
      </c>
      <c r="AB124" s="64">
        <f>ROUND(IF(AND($D124&lt;AB$10,$E124&gt;AB$12),$Q124,IF(AND($D124&gt;=AB$10,$D124&lt;=AB$12),$Q124*(AB$13+1-DAY($D124))/AB$13,IF(AND($E124&gt;=AB$10,$E124&lt;=AB$12),$Q124*DAY($E124)/AB$13,0))),2)</f>
        <v>0</v>
      </c>
      <c r="AC124" s="64">
        <f>ROUND(IF(AND($D124&lt;AC$10,$E124&gt;AC$12),$Q124,IF(AND($D124&gt;=AC$10,$D124&lt;=AC$12),$Q124*(AC$13+1-DAY($D124))/AC$13,IF(AND($E124&gt;=AC$10,$E124&lt;=AC$12),$Q124*DAY($E124)/AC$13,0))),2)</f>
        <v>0</v>
      </c>
      <c r="AD124" s="64">
        <f>ROUND(IF(AND($D124&lt;AD$10,$E124&gt;AD$12),$Q124,IF(AND($D124&gt;=AD$10,$D124&lt;=AD$12),$Q124*(AD$13+1-DAY($D124))/AD$13,IF(AND($E124&gt;=AD$10,$E124&lt;=AD$12),$Q124*DAY($E124)/AD$13,0))),2)</f>
        <v>0</v>
      </c>
      <c r="AE124" s="64">
        <f>ROUND(IF(AND($D124&lt;AE$10,$E124&gt;AE$12),$Q124,IF(AND($D124&gt;=AE$10,$D124&lt;=AE$12),$Q124*(AE$13+1-DAY($D124))/AE$13,IF(AND($E124&gt;=AE$10,$E124&lt;=AE$12),$Q124*DAY($E124)/AE$13,0))),2)</f>
        <v>0</v>
      </c>
      <c r="AF124" s="64">
        <f>ROUND(IF(AND($D124&lt;AF$10,$E124&gt;AF$12),$Q124,IF(AND($D124&gt;=AF$10,$D124&lt;=AF$12),$Q124*(AF$13+1-DAY($D124))/AF$13,IF(AND($E124&gt;=AF$10,$E124&lt;=AF$12),$Q124*DAY($E124)/AF$13,0))),2)</f>
        <v>0</v>
      </c>
      <c r="AG124" s="64">
        <f>ROUND(IF(AND($D124&lt;AG$10,$E124&gt;AG$12),$Q124,IF(AND($D124&gt;=AG$10,$D124&lt;=AG$12),$Q124*(AG$13+1-DAY($D124))/AG$13,IF(AND($E124&gt;=AG$10,$E124&lt;=AG$12),$Q124*DAY($E124)/AG$13,0))),2)</f>
        <v>0</v>
      </c>
      <c r="AH124" s="64">
        <f>ROUND(IF(AND($D124&lt;AH$10,$E124&gt;AH$12),$Q124,IF(AND($D124&gt;=AH$10,$D124&lt;=AH$12),$Q124*(AH$13+1-DAY($D124))/AH$13,IF(AND($E124&gt;=AH$10,$E124&lt;=AH$12),$Q124*DAY($E124)/AH$13,0))),2)</f>
        <v>0</v>
      </c>
      <c r="AI124" s="64">
        <f>ROUND(IF(AND($D124&lt;AI$10,$E124&gt;AI$12),$Q124,IF(AND($D124&gt;=AI$10,$D124&lt;=AI$12),$Q124*(AI$13+1-DAY($D124))/AI$13,IF(AND($E124&gt;=AI$10,$E124&lt;=AI$12),$Q124*DAY($E124)/AI$13,0))),2)</f>
        <v>0</v>
      </c>
      <c r="AJ124" s="64">
        <f>ROUND(IF(AND($D124&lt;AJ$10,$E124&gt;AJ$12),$Q124,IF(AND($D124&gt;=AJ$10,$D124&lt;=AJ$12),$Q124*(AJ$13+1-DAY($D124))/AJ$13,IF(AND($E124&gt;=AJ$10,$E124&lt;=AJ$12),$Q124*DAY($E124)/AJ$13,0))),2)</f>
        <v>0</v>
      </c>
      <c r="AK124" s="64">
        <f>ROUND(IF(AND($D124&lt;AK$10,$E124&gt;AK$12),$Q124,IF(AND($D124&gt;=AK$10,$D124&lt;=AK$12),$Q124*(AK$13+1-DAY($D124))/AK$13,IF(AND($E124&gt;=AK$10,$E124&lt;=AK$12),$Q124*DAY($E124)/AK$13,0))),2)</f>
        <v>0</v>
      </c>
      <c r="AL124" s="64">
        <f>ROUND(IF(AND($D124&lt;AL$10,$E124&gt;AL$12),$Q124,IF(AND($D124&gt;=AL$10,$D124&lt;=AL$12),$Q124*(AL$13+1-DAY($D124))/AL$13,IF(AND($E124&gt;=AL$10,$E124&lt;=AL$12),$Q124*DAY($E124)/AL$13,0))),2)</f>
        <v>0</v>
      </c>
      <c r="AM124" s="64">
        <f>ROUND(IF(AND($D124&lt;AM$10,$E124&gt;AM$12),$Q124,IF(AND($D124&gt;=AM$10,$D124&lt;=AM$12),$Q124*(AM$13+1-DAY($D124))/AM$13,IF(AND($E124&gt;=AM$10,$E124&lt;=AM$12),$Q124*DAY($E124)/AM$13,0))),2)</f>
        <v>0</v>
      </c>
      <c r="AN124" s="64">
        <f>ROUND(IF(AND($D124&lt;AN$10,$E124&gt;AN$12),$Q124,IF(AND($D124&gt;=AN$10,$D124&lt;=AN$12),$Q124*(AN$13+1-DAY($D124))/AN$13,IF(AND($E124&gt;=AN$10,$E124&lt;=AN$12),$Q124*DAY($E124)/AN$13,0))),2)</f>
        <v>0</v>
      </c>
      <c r="AO124" s="64">
        <f>ROUND(IF(AND($D124&lt;AO$10,$E124&gt;AO$12),$Q124,IF(AND($D124&gt;=AO$10,$D124&lt;=AO$12),$Q124*(AO$13+1-DAY($D124))/AO$13,IF(AND($E124&gt;=AO$10,$E124&lt;=AO$12),$Q124*DAY($E124)/AO$13,0))),2)</f>
        <v>0</v>
      </c>
      <c r="AP124" s="64">
        <f>ROUND(IF(AND($D124&lt;AP$10,$E124&gt;AP$12),$Q124,IF(AND($D124&gt;=AP$10,$D124&lt;=AP$12),$Q124*(AP$13+1-DAY($D124))/AP$13,IF(AND($E124&gt;=AP$10,$E124&lt;=AP$12),$Q124*DAY($E124)/AP$13,0))),2)</f>
        <v>0</v>
      </c>
      <c r="AQ124" s="64">
        <f>ROUND(IF(AND($D124&lt;AQ$10,$E124&gt;AQ$12),$Q124,IF(AND($D124&gt;=AQ$10,$D124&lt;=AQ$12),$Q124*(AQ$13+1-DAY($D124))/AQ$13,IF(AND($E124&gt;=AQ$10,$E124&lt;=AQ$12),$Q124*DAY($E124)/AQ$13,0))),2)</f>
        <v>0</v>
      </c>
      <c r="AR124" s="64">
        <f>ROUND(IF(AND($D124&lt;AR$10,$E124&gt;AR$12),$Q124,IF(AND($D124&gt;=AR$10,$D124&lt;=AR$12),$Q124*(AR$13+1-DAY($D124))/AR$13,IF(AND($E124&gt;=AR$10,$E124&lt;=AR$12),$Q124*DAY($E124)/AR$13,0))),2)</f>
        <v>0</v>
      </c>
      <c r="AS124" s="64">
        <f>ROUND(IF(AND($D124&lt;AS$10,$E124&gt;AS$12),$Q124,IF(AND($D124&gt;=AS$10,$D124&lt;=AS$12),$Q124*(AS$13+1-DAY($D124))/AS$13,IF(AND($E124&gt;=AS$10,$E124&lt;=AS$12),$Q124*DAY($E124)/AS$13,0))),2)</f>
        <v>0</v>
      </c>
      <c r="AT124" s="64">
        <f>ROUND(IF(AND($D124&lt;AT$10,$E124&gt;AT$12),$Q124,IF(AND($D124&gt;=AT$10,$D124&lt;=AT$12),$Q124*(AT$13+1-DAY($D124))/AT$13,IF(AND($E124&gt;=AT$10,$E124&lt;=AT$12),$Q124*DAY($E124)/AT$13,0))),2)</f>
        <v>0</v>
      </c>
      <c r="AU124" s="64">
        <f>ROUND(IF(AND($D124&lt;AU$10,$E124&gt;AU$12),$Q124,IF(AND($D124&gt;=AU$10,$D124&lt;=AU$12),$Q124*(AU$13+1-DAY($D124))/AU$13,IF(AND($E124&gt;=AU$10,$E124&lt;=AU$12),$Q124*DAY($E124)/AU$13,0))),2)</f>
        <v>0</v>
      </c>
      <c r="AV124" s="64">
        <f>ROUND(IF(AND($D124&lt;AV$10,$E124&gt;AV$12),$Q124,IF(AND($D124&gt;=AV$10,$D124&lt;=AV$12),$Q124*(AV$13+1-DAY($D124))/AV$13,IF(AND($E124&gt;=AV$10,$E124&lt;=AV$12),$Q124*DAY($E124)/AV$13,0))),2)</f>
        <v>0</v>
      </c>
      <c r="AW124" s="64">
        <f>ROUND(IF(AND($D124&lt;AW$10,$E124&gt;AW$12),$Q124,IF(AND($D124&gt;=AW$10,$D124&lt;=AW$12),$Q124*(AW$13+1-DAY($D124))/AW$13,IF(AND($E124&gt;=AW$10,$E124&lt;=AW$12),$Q124*DAY($E124)/AW$13,0))),2)</f>
        <v>3057.8</v>
      </c>
      <c r="AX124" s="64">
        <f>ROUND(IF(AND($D124&lt;AX$10,$E124&gt;AX$12),$Q124,IF(AND($D124&gt;=AX$10,$D124&lt;=AX$12),$Q124*(AX$13+1-DAY($D124))/AX$13,IF(AND($E124&gt;=AX$10,$E124&lt;=AX$12),$Q124*DAY($E124)/AX$13,0))),2)</f>
        <v>13541.67</v>
      </c>
      <c r="AY124" s="64">
        <f>ROUND(IF(AND($D124&lt;AY$10,$E124&gt;AY$12),$Q124,IF(AND($D124&gt;=AY$10,$D124&lt;=AY$12),$Q124*(AY$13+1-DAY($D124))/AY$13,IF(AND($E124&gt;=AY$10,$E124&lt;=AY$12),$Q124*DAY($E124)/AY$13,0))),2)</f>
        <v>13541.67</v>
      </c>
      <c r="AZ124" s="64">
        <f>ROUND(IF(AND($D124&lt;AZ$10,$E124&gt;AZ$12),$Q124,IF(AND($D124&gt;=AZ$10,$D124&lt;=AZ$12),$Q124*(AZ$13+1-DAY($D124))/AZ$13,IF(AND($E124&gt;=AZ$10,$E124&lt;=AZ$12),$Q124*DAY($E124)/AZ$13,0))),2)</f>
        <v>13541.67</v>
      </c>
      <c r="BA124" s="64">
        <f>ROUND(IF(AND($D124&lt;BA$10,$E124&gt;BA$12),$Q124,IF(AND($D124&gt;=BA$10,$D124&lt;=BA$12),$Q124*(BA$13+1-DAY($D124))/BA$13,IF(AND($E124&gt;=BA$10,$E124&lt;=BA$12),$Q124*DAY($E124)/BA$13,0))),2)</f>
        <v>13541.67</v>
      </c>
      <c r="BB124" s="64">
        <f>ROUND(IF(AND($D124&lt;BB$10,$E124&gt;BB$12),$Q124,IF(AND($D124&gt;=BB$10,$D124&lt;=BB$12),$Q124*(BB$13+1-DAY($D124))/BB$13,IF(AND($E124&gt;=BB$10,$E124&lt;=BB$12),$Q124*DAY($E124)/BB$13,0))),2)</f>
        <v>13541.67</v>
      </c>
      <c r="BC124" s="108"/>
      <c r="BD124" s="64">
        <f t="shared" si="201"/>
        <v>0</v>
      </c>
      <c r="BE124" s="64">
        <f t="shared" si="201"/>
        <v>0</v>
      </c>
      <c r="BF124" s="64">
        <f t="shared" si="201"/>
        <v>0</v>
      </c>
      <c r="BG124" s="64">
        <f t="shared" si="201"/>
        <v>0</v>
      </c>
      <c r="BH124" s="64">
        <f t="shared" si="201"/>
        <v>0</v>
      </c>
      <c r="BI124" s="64">
        <f t="shared" si="201"/>
        <v>0</v>
      </c>
      <c r="BJ124" s="64">
        <f t="shared" si="201"/>
        <v>0</v>
      </c>
      <c r="BK124" s="64">
        <f t="shared" si="201"/>
        <v>0</v>
      </c>
      <c r="BL124" s="64">
        <f t="shared" si="201"/>
        <v>0</v>
      </c>
      <c r="BM124" s="64">
        <f t="shared" si="201"/>
        <v>0</v>
      </c>
      <c r="BN124" s="64">
        <f t="shared" si="201"/>
        <v>30141.14</v>
      </c>
      <c r="BO124" s="64">
        <f t="shared" si="201"/>
        <v>40625.01</v>
      </c>
      <c r="BP124" s="65"/>
      <c r="BQ124" s="79">
        <f t="shared" si="121"/>
        <v>0</v>
      </c>
      <c r="BR124" s="79">
        <f t="shared" si="122"/>
        <v>0</v>
      </c>
      <c r="BS124" s="79">
        <f t="shared" si="123"/>
        <v>0</v>
      </c>
      <c r="BT124" s="79">
        <f t="shared" si="124"/>
        <v>0</v>
      </c>
      <c r="BU124" s="79">
        <f t="shared" si="125"/>
        <v>0</v>
      </c>
      <c r="BV124" s="79">
        <f t="shared" si="126"/>
        <v>0</v>
      </c>
      <c r="BW124" s="79">
        <f t="shared" si="127"/>
        <v>0</v>
      </c>
      <c r="BX124" s="79">
        <f t="shared" si="128"/>
        <v>0</v>
      </c>
      <c r="BY124" s="79">
        <f t="shared" si="129"/>
        <v>0</v>
      </c>
      <c r="BZ124" s="79">
        <f t="shared" si="130"/>
        <v>0</v>
      </c>
      <c r="CA124" s="79">
        <f t="shared" si="131"/>
        <v>0</v>
      </c>
      <c r="CB124" s="79">
        <f t="shared" si="132"/>
        <v>0</v>
      </c>
      <c r="CC124" s="79">
        <f t="shared" si="133"/>
        <v>0</v>
      </c>
      <c r="CD124" s="79">
        <f t="shared" si="134"/>
        <v>0</v>
      </c>
      <c r="CE124" s="79">
        <f t="shared" si="135"/>
        <v>0</v>
      </c>
      <c r="CF124" s="79">
        <f t="shared" si="136"/>
        <v>0</v>
      </c>
      <c r="CG124" s="79">
        <f t="shared" si="137"/>
        <v>0</v>
      </c>
      <c r="CH124" s="79">
        <f t="shared" si="138"/>
        <v>0</v>
      </c>
      <c r="CI124" s="79">
        <f t="shared" si="139"/>
        <v>0</v>
      </c>
      <c r="CJ124" s="79">
        <f t="shared" si="140"/>
        <v>0</v>
      </c>
      <c r="CK124" s="79">
        <f t="shared" si="141"/>
        <v>0</v>
      </c>
      <c r="CL124" s="79">
        <f t="shared" si="142"/>
        <v>0</v>
      </c>
      <c r="CM124" s="79">
        <f t="shared" si="143"/>
        <v>0</v>
      </c>
      <c r="CN124" s="79">
        <f t="shared" si="144"/>
        <v>0</v>
      </c>
      <c r="CO124" s="79">
        <f t="shared" si="145"/>
        <v>0</v>
      </c>
      <c r="CP124" s="79">
        <f t="shared" si="146"/>
        <v>0</v>
      </c>
      <c r="CQ124" s="79">
        <f t="shared" si="147"/>
        <v>0</v>
      </c>
      <c r="CR124" s="79">
        <f t="shared" si="148"/>
        <v>0</v>
      </c>
      <c r="CS124" s="79">
        <f t="shared" si="149"/>
        <v>0</v>
      </c>
      <c r="CT124" s="79">
        <f t="shared" si="150"/>
        <v>0</v>
      </c>
      <c r="CU124" s="79">
        <f t="shared" si="151"/>
        <v>0.22580671364757818</v>
      </c>
      <c r="CV124" s="79">
        <f t="shared" si="152"/>
        <v>1</v>
      </c>
      <c r="CW124" s="79">
        <f t="shared" si="153"/>
        <v>1</v>
      </c>
      <c r="CX124" s="79">
        <f t="shared" si="154"/>
        <v>1</v>
      </c>
      <c r="CY124" s="79">
        <f t="shared" si="155"/>
        <v>1</v>
      </c>
      <c r="CZ124" s="79">
        <f t="shared" si="156"/>
        <v>1</v>
      </c>
      <c r="DB124" s="83">
        <f t="shared" si="157"/>
        <v>0</v>
      </c>
      <c r="DC124" s="83">
        <f t="shared" si="158"/>
        <v>0</v>
      </c>
      <c r="DD124" s="83">
        <f t="shared" si="159"/>
        <v>0</v>
      </c>
      <c r="DE124" s="83">
        <f t="shared" si="160"/>
        <v>0</v>
      </c>
      <c r="DF124" s="83">
        <f t="shared" si="161"/>
        <v>0</v>
      </c>
      <c r="DG124" s="83">
        <f t="shared" si="162"/>
        <v>0</v>
      </c>
      <c r="DH124" s="83">
        <f t="shared" si="163"/>
        <v>0</v>
      </c>
      <c r="DI124" s="83">
        <f t="shared" si="164"/>
        <v>0</v>
      </c>
      <c r="DJ124" s="83">
        <f t="shared" si="165"/>
        <v>0</v>
      </c>
      <c r="DK124" s="83">
        <f t="shared" si="166"/>
        <v>0</v>
      </c>
      <c r="DL124" s="83">
        <f t="shared" si="167"/>
        <v>1</v>
      </c>
      <c r="DM124" s="83">
        <f t="shared" si="168"/>
        <v>1</v>
      </c>
      <c r="DO124" s="83">
        <f t="shared" si="202"/>
        <v>0</v>
      </c>
      <c r="DP124" s="83">
        <f t="shared" si="200"/>
        <v>0</v>
      </c>
      <c r="DQ124" s="83">
        <f t="shared" si="200"/>
        <v>0</v>
      </c>
      <c r="DR124" s="83">
        <f t="shared" si="200"/>
        <v>0</v>
      </c>
      <c r="DS124" s="83">
        <f t="shared" si="200"/>
        <v>0</v>
      </c>
      <c r="DT124" s="83">
        <f t="shared" si="200"/>
        <v>0</v>
      </c>
      <c r="DU124" s="83">
        <f t="shared" si="200"/>
        <v>0</v>
      </c>
      <c r="DV124" s="83">
        <f t="shared" si="200"/>
        <v>0</v>
      </c>
      <c r="DW124" s="83">
        <f t="shared" si="200"/>
        <v>0</v>
      </c>
      <c r="DX124" s="83">
        <f t="shared" si="200"/>
        <v>0</v>
      </c>
      <c r="DY124" s="83">
        <f t="shared" si="200"/>
        <v>1</v>
      </c>
      <c r="DZ124" s="83">
        <f t="shared" si="200"/>
        <v>1</v>
      </c>
      <c r="EB124" s="115"/>
      <c r="EC124" s="36">
        <f t="shared" si="169"/>
        <v>0</v>
      </c>
      <c r="ED124" s="36">
        <f t="shared" si="185"/>
        <v>0</v>
      </c>
      <c r="EE124" s="36">
        <f t="shared" si="186"/>
        <v>0</v>
      </c>
      <c r="EF124" s="36">
        <f t="shared" si="187"/>
        <v>0</v>
      </c>
      <c r="EG124" s="36">
        <f t="shared" si="188"/>
        <v>0</v>
      </c>
      <c r="EH124" s="36">
        <f t="shared" si="189"/>
        <v>0</v>
      </c>
      <c r="EI124" s="36">
        <f t="shared" si="190"/>
        <v>0</v>
      </c>
      <c r="EJ124" s="36">
        <f t="shared" si="191"/>
        <v>0</v>
      </c>
      <c r="EK124" s="36">
        <f t="shared" si="192"/>
        <v>0</v>
      </c>
      <c r="EL124" s="36">
        <f t="shared" si="193"/>
        <v>1</v>
      </c>
      <c r="EM124" s="36">
        <f t="shared" si="194"/>
        <v>0</v>
      </c>
      <c r="EO124" s="115"/>
      <c r="EP124" s="36">
        <f t="shared" si="170"/>
        <v>0</v>
      </c>
      <c r="EQ124" s="36">
        <f t="shared" si="171"/>
        <v>0</v>
      </c>
      <c r="ER124" s="36">
        <f t="shared" si="172"/>
        <v>0</v>
      </c>
      <c r="ES124" s="36">
        <f t="shared" si="173"/>
        <v>0</v>
      </c>
      <c r="ET124" s="36">
        <f t="shared" si="174"/>
        <v>0</v>
      </c>
      <c r="EU124" s="36">
        <f t="shared" si="175"/>
        <v>0</v>
      </c>
      <c r="EV124" s="36">
        <f t="shared" si="176"/>
        <v>0</v>
      </c>
      <c r="EW124" s="36">
        <f t="shared" si="177"/>
        <v>0</v>
      </c>
      <c r="EX124" s="36">
        <f t="shared" si="178"/>
        <v>0</v>
      </c>
      <c r="EY124" s="36">
        <f t="shared" si="179"/>
        <v>0</v>
      </c>
      <c r="EZ124" s="36">
        <f t="shared" si="180"/>
        <v>0</v>
      </c>
    </row>
    <row r="125" spans="1:156" s="36" customFormat="1" ht="16" x14ac:dyDescent="0.2">
      <c r="A125" s="50"/>
      <c r="B125" s="56" t="s">
        <v>17</v>
      </c>
      <c r="C125" s="49" t="s">
        <v>69</v>
      </c>
      <c r="D125" s="57">
        <v>46600</v>
      </c>
      <c r="E125" s="57">
        <v>51500</v>
      </c>
      <c r="F125" s="58">
        <v>160000</v>
      </c>
      <c r="G125" s="56" t="s">
        <v>79</v>
      </c>
      <c r="H125" s="59">
        <v>33241</v>
      </c>
      <c r="I125" s="59" t="s">
        <v>15</v>
      </c>
      <c r="J125" s="60">
        <v>0.2</v>
      </c>
      <c r="K125" s="60">
        <v>0.1</v>
      </c>
      <c r="L125" s="61"/>
      <c r="M125" s="62">
        <f t="shared" si="196"/>
        <v>1</v>
      </c>
      <c r="N125" s="63">
        <f t="shared" si="197"/>
        <v>13333.333333333334</v>
      </c>
      <c r="O125" s="63">
        <f t="shared" si="198"/>
        <v>1333.3333333333335</v>
      </c>
      <c r="P125" s="63">
        <f t="shared" si="199"/>
        <v>2666.666666666667</v>
      </c>
      <c r="Q125" s="63">
        <f t="shared" si="120"/>
        <v>17333.330000000002</v>
      </c>
      <c r="R125" s="111"/>
      <c r="S125" s="64">
        <f>ROUND(IF(AND($D125&lt;S$10,$E125&gt;S$12),$Q125,IF(AND($D125&gt;=S$10,$D125&lt;=S$12),$Q125*(S$13+1-DAY($D125))/S$13,IF(AND($E125&gt;=S$10,$E125&lt;=S$12),$Q125*DAY($E125)/S$13,0))),2)</f>
        <v>0</v>
      </c>
      <c r="T125" s="64">
        <f>ROUND(IF(AND($D125&lt;T$10,$E125&gt;T$12),$Q125,IF(AND($D125&gt;=T$10,$D125&lt;=T$12),$Q125*(T$13+1-DAY($D125))/T$13,IF(AND($E125&gt;=T$10,$E125&lt;=T$12),$Q125*DAY($E125)/T$13,0))),2)</f>
        <v>0</v>
      </c>
      <c r="U125" s="64">
        <f>ROUND(IF(AND($D125&lt;U$10,$E125&gt;U$12),$Q125,IF(AND($D125&gt;=U$10,$D125&lt;=U$12),$Q125*(U$13+1-DAY($D125))/U$13,IF(AND($E125&gt;=U$10,$E125&lt;=U$12),$Q125*DAY($E125)/U$13,0))),2)</f>
        <v>0</v>
      </c>
      <c r="V125" s="64">
        <f>ROUND(IF(AND($D125&lt;V$10,$E125&gt;V$12),$Q125,IF(AND($D125&gt;=V$10,$D125&lt;=V$12),$Q125*(V$13+1-DAY($D125))/V$13,IF(AND($E125&gt;=V$10,$E125&lt;=V$12),$Q125*DAY($E125)/V$13,0))),2)</f>
        <v>0</v>
      </c>
      <c r="W125" s="64">
        <f>ROUND(IF(AND($D125&lt;W$10,$E125&gt;W$12),$Q125,IF(AND($D125&gt;=W$10,$D125&lt;=W$12),$Q125*(W$13+1-DAY($D125))/W$13,IF(AND($E125&gt;=W$10,$E125&lt;=W$12),$Q125*DAY($E125)/W$13,0))),2)</f>
        <v>0</v>
      </c>
      <c r="X125" s="64">
        <f>ROUND(IF(AND($D125&lt;X$10,$E125&gt;X$12),$Q125,IF(AND($D125&gt;=X$10,$D125&lt;=X$12),$Q125*(X$13+1-DAY($D125))/X$13,IF(AND($E125&gt;=X$10,$E125&lt;=X$12),$Q125*DAY($E125)/X$13,0))),2)</f>
        <v>0</v>
      </c>
      <c r="Y125" s="64">
        <f>ROUND(IF(AND($D125&lt;Y$10,$E125&gt;Y$12),$Q125,IF(AND($D125&gt;=Y$10,$D125&lt;=Y$12),$Q125*(Y$13+1-DAY($D125))/Y$13,IF(AND($E125&gt;=Y$10,$E125&lt;=Y$12),$Q125*DAY($E125)/Y$13,0))),2)</f>
        <v>0</v>
      </c>
      <c r="Z125" s="64">
        <f>ROUND(IF(AND($D125&lt;Z$10,$E125&gt;Z$12),$Q125,IF(AND($D125&gt;=Z$10,$D125&lt;=Z$12),$Q125*(Z$13+1-DAY($D125))/Z$13,IF(AND($E125&gt;=Z$10,$E125&lt;=Z$12),$Q125*DAY($E125)/Z$13,0))),2)</f>
        <v>0</v>
      </c>
      <c r="AA125" s="64">
        <f>ROUND(IF(AND($D125&lt;AA$10,$E125&gt;AA$12),$Q125,IF(AND($D125&gt;=AA$10,$D125&lt;=AA$12),$Q125*(AA$13+1-DAY($D125))/AA$13,IF(AND($E125&gt;=AA$10,$E125&lt;=AA$12),$Q125*DAY($E125)/AA$13,0))),2)</f>
        <v>0</v>
      </c>
      <c r="AB125" s="64">
        <f>ROUND(IF(AND($D125&lt;AB$10,$E125&gt;AB$12),$Q125,IF(AND($D125&gt;=AB$10,$D125&lt;=AB$12),$Q125*(AB$13+1-DAY($D125))/AB$13,IF(AND($E125&gt;=AB$10,$E125&lt;=AB$12),$Q125*DAY($E125)/AB$13,0))),2)</f>
        <v>0</v>
      </c>
      <c r="AC125" s="64">
        <f>ROUND(IF(AND($D125&lt;AC$10,$E125&gt;AC$12),$Q125,IF(AND($D125&gt;=AC$10,$D125&lt;=AC$12),$Q125*(AC$13+1-DAY($D125))/AC$13,IF(AND($E125&gt;=AC$10,$E125&lt;=AC$12),$Q125*DAY($E125)/AC$13,0))),2)</f>
        <v>0</v>
      </c>
      <c r="AD125" s="64">
        <f>ROUND(IF(AND($D125&lt;AD$10,$E125&gt;AD$12),$Q125,IF(AND($D125&gt;=AD$10,$D125&lt;=AD$12),$Q125*(AD$13+1-DAY($D125))/AD$13,IF(AND($E125&gt;=AD$10,$E125&lt;=AD$12),$Q125*DAY($E125)/AD$13,0))),2)</f>
        <v>0</v>
      </c>
      <c r="AE125" s="64">
        <f>ROUND(IF(AND($D125&lt;AE$10,$E125&gt;AE$12),$Q125,IF(AND($D125&gt;=AE$10,$D125&lt;=AE$12),$Q125*(AE$13+1-DAY($D125))/AE$13,IF(AND($E125&gt;=AE$10,$E125&lt;=AE$12),$Q125*DAY($E125)/AE$13,0))),2)</f>
        <v>0</v>
      </c>
      <c r="AF125" s="64">
        <f>ROUND(IF(AND($D125&lt;AF$10,$E125&gt;AF$12),$Q125,IF(AND($D125&gt;=AF$10,$D125&lt;=AF$12),$Q125*(AF$13+1-DAY($D125))/AF$13,IF(AND($E125&gt;=AF$10,$E125&lt;=AF$12),$Q125*DAY($E125)/AF$13,0))),2)</f>
        <v>0</v>
      </c>
      <c r="AG125" s="64">
        <f>ROUND(IF(AND($D125&lt;AG$10,$E125&gt;AG$12),$Q125,IF(AND($D125&gt;=AG$10,$D125&lt;=AG$12),$Q125*(AG$13+1-DAY($D125))/AG$13,IF(AND($E125&gt;=AG$10,$E125&lt;=AG$12),$Q125*DAY($E125)/AG$13,0))),2)</f>
        <v>0</v>
      </c>
      <c r="AH125" s="64">
        <f>ROUND(IF(AND($D125&lt;AH$10,$E125&gt;AH$12),$Q125,IF(AND($D125&gt;=AH$10,$D125&lt;=AH$12),$Q125*(AH$13+1-DAY($D125))/AH$13,IF(AND($E125&gt;=AH$10,$E125&lt;=AH$12),$Q125*DAY($E125)/AH$13,0))),2)</f>
        <v>0</v>
      </c>
      <c r="AI125" s="64">
        <f>ROUND(IF(AND($D125&lt;AI$10,$E125&gt;AI$12),$Q125,IF(AND($D125&gt;=AI$10,$D125&lt;=AI$12),$Q125*(AI$13+1-DAY($D125))/AI$13,IF(AND($E125&gt;=AI$10,$E125&lt;=AI$12),$Q125*DAY($E125)/AI$13,0))),2)</f>
        <v>0</v>
      </c>
      <c r="AJ125" s="64">
        <f>ROUND(IF(AND($D125&lt;AJ$10,$E125&gt;AJ$12),$Q125,IF(AND($D125&gt;=AJ$10,$D125&lt;=AJ$12),$Q125*(AJ$13+1-DAY($D125))/AJ$13,IF(AND($E125&gt;=AJ$10,$E125&lt;=AJ$12),$Q125*DAY($E125)/AJ$13,0))),2)</f>
        <v>0</v>
      </c>
      <c r="AK125" s="64">
        <f>ROUND(IF(AND($D125&lt;AK$10,$E125&gt;AK$12),$Q125,IF(AND($D125&gt;=AK$10,$D125&lt;=AK$12),$Q125*(AK$13+1-DAY($D125))/AK$13,IF(AND($E125&gt;=AK$10,$E125&lt;=AK$12),$Q125*DAY($E125)/AK$13,0))),2)</f>
        <v>0</v>
      </c>
      <c r="AL125" s="64">
        <f>ROUND(IF(AND($D125&lt;AL$10,$E125&gt;AL$12),$Q125,IF(AND($D125&gt;=AL$10,$D125&lt;=AL$12),$Q125*(AL$13+1-DAY($D125))/AL$13,IF(AND($E125&gt;=AL$10,$E125&lt;=AL$12),$Q125*DAY($E125)/AL$13,0))),2)</f>
        <v>0</v>
      </c>
      <c r="AM125" s="64">
        <f>ROUND(IF(AND($D125&lt;AM$10,$E125&gt;AM$12),$Q125,IF(AND($D125&gt;=AM$10,$D125&lt;=AM$12),$Q125*(AM$13+1-DAY($D125))/AM$13,IF(AND($E125&gt;=AM$10,$E125&lt;=AM$12),$Q125*DAY($E125)/AM$13,0))),2)</f>
        <v>0</v>
      </c>
      <c r="AN125" s="64">
        <f>ROUND(IF(AND($D125&lt;AN$10,$E125&gt;AN$12),$Q125,IF(AND($D125&gt;=AN$10,$D125&lt;=AN$12),$Q125*(AN$13+1-DAY($D125))/AN$13,IF(AND($E125&gt;=AN$10,$E125&lt;=AN$12),$Q125*DAY($E125)/AN$13,0))),2)</f>
        <v>0</v>
      </c>
      <c r="AO125" s="64">
        <f>ROUND(IF(AND($D125&lt;AO$10,$E125&gt;AO$12),$Q125,IF(AND($D125&gt;=AO$10,$D125&lt;=AO$12),$Q125*(AO$13+1-DAY($D125))/AO$13,IF(AND($E125&gt;=AO$10,$E125&lt;=AO$12),$Q125*DAY($E125)/AO$13,0))),2)</f>
        <v>0</v>
      </c>
      <c r="AP125" s="64">
        <f>ROUND(IF(AND($D125&lt;AP$10,$E125&gt;AP$12),$Q125,IF(AND($D125&gt;=AP$10,$D125&lt;=AP$12),$Q125*(AP$13+1-DAY($D125))/AP$13,IF(AND($E125&gt;=AP$10,$E125&lt;=AP$12),$Q125*DAY($E125)/AP$13,0))),2)</f>
        <v>0</v>
      </c>
      <c r="AQ125" s="64">
        <f>ROUND(IF(AND($D125&lt;AQ$10,$E125&gt;AQ$12),$Q125,IF(AND($D125&gt;=AQ$10,$D125&lt;=AQ$12),$Q125*(AQ$13+1-DAY($D125))/AQ$13,IF(AND($E125&gt;=AQ$10,$E125&lt;=AQ$12),$Q125*DAY($E125)/AQ$13,0))),2)</f>
        <v>0</v>
      </c>
      <c r="AR125" s="64">
        <f>ROUND(IF(AND($D125&lt;AR$10,$E125&gt;AR$12),$Q125,IF(AND($D125&gt;=AR$10,$D125&lt;=AR$12),$Q125*(AR$13+1-DAY($D125))/AR$13,IF(AND($E125&gt;=AR$10,$E125&lt;=AR$12),$Q125*DAY($E125)/AR$13,0))),2)</f>
        <v>0</v>
      </c>
      <c r="AS125" s="64">
        <f>ROUND(IF(AND($D125&lt;AS$10,$E125&gt;AS$12),$Q125,IF(AND($D125&gt;=AS$10,$D125&lt;=AS$12),$Q125*(AS$13+1-DAY($D125))/AS$13,IF(AND($E125&gt;=AS$10,$E125&lt;=AS$12),$Q125*DAY($E125)/AS$13,0))),2)</f>
        <v>0</v>
      </c>
      <c r="AT125" s="64">
        <f>ROUND(IF(AND($D125&lt;AT$10,$E125&gt;AT$12),$Q125,IF(AND($D125&gt;=AT$10,$D125&lt;=AT$12),$Q125*(AT$13+1-DAY($D125))/AT$13,IF(AND($E125&gt;=AT$10,$E125&lt;=AT$12),$Q125*DAY($E125)/AT$13,0))),2)</f>
        <v>0</v>
      </c>
      <c r="AU125" s="64">
        <f>ROUND(IF(AND($D125&lt;AU$10,$E125&gt;AU$12),$Q125,IF(AND($D125&gt;=AU$10,$D125&lt;=AU$12),$Q125*(AU$13+1-DAY($D125))/AU$13,IF(AND($E125&gt;=AU$10,$E125&lt;=AU$12),$Q125*DAY($E125)/AU$13,0))),2)</f>
        <v>0</v>
      </c>
      <c r="AV125" s="64">
        <f>ROUND(IF(AND($D125&lt;AV$10,$E125&gt;AV$12),$Q125,IF(AND($D125&gt;=AV$10,$D125&lt;=AV$12),$Q125*(AV$13+1-DAY($D125))/AV$13,IF(AND($E125&gt;=AV$10,$E125&lt;=AV$12),$Q125*DAY($E125)/AV$13,0))),2)</f>
        <v>0</v>
      </c>
      <c r="AW125" s="64">
        <f>ROUND(IF(AND($D125&lt;AW$10,$E125&gt;AW$12),$Q125,IF(AND($D125&gt;=AW$10,$D125&lt;=AW$12),$Q125*(AW$13+1-DAY($D125))/AW$13,IF(AND($E125&gt;=AW$10,$E125&lt;=AW$12),$Q125*DAY($E125)/AW$13,0))),2)</f>
        <v>0</v>
      </c>
      <c r="AX125" s="64">
        <f>ROUND(IF(AND($D125&lt;AX$10,$E125&gt;AX$12),$Q125,IF(AND($D125&gt;=AX$10,$D125&lt;=AX$12),$Q125*(AX$13+1-DAY($D125))/AX$13,IF(AND($E125&gt;=AX$10,$E125&lt;=AX$12),$Q125*DAY($E125)/AX$13,0))),2)</f>
        <v>17333.330000000002</v>
      </c>
      <c r="AY125" s="64">
        <f>ROUND(IF(AND($D125&lt;AY$10,$E125&gt;AY$12),$Q125,IF(AND($D125&gt;=AY$10,$D125&lt;=AY$12),$Q125*(AY$13+1-DAY($D125))/AY$13,IF(AND($E125&gt;=AY$10,$E125&lt;=AY$12),$Q125*DAY($E125)/AY$13,0))),2)</f>
        <v>17333.330000000002</v>
      </c>
      <c r="AZ125" s="64">
        <f>ROUND(IF(AND($D125&lt;AZ$10,$E125&gt;AZ$12),$Q125,IF(AND($D125&gt;=AZ$10,$D125&lt;=AZ$12),$Q125*(AZ$13+1-DAY($D125))/AZ$13,IF(AND($E125&gt;=AZ$10,$E125&lt;=AZ$12),$Q125*DAY($E125)/AZ$13,0))),2)</f>
        <v>17333.330000000002</v>
      </c>
      <c r="BA125" s="64">
        <f>ROUND(IF(AND($D125&lt;BA$10,$E125&gt;BA$12),$Q125,IF(AND($D125&gt;=BA$10,$D125&lt;=BA$12),$Q125*(BA$13+1-DAY($D125))/BA$13,IF(AND($E125&gt;=BA$10,$E125&lt;=BA$12),$Q125*DAY($E125)/BA$13,0))),2)</f>
        <v>17333.330000000002</v>
      </c>
      <c r="BB125" s="64">
        <f>ROUND(IF(AND($D125&lt;BB$10,$E125&gt;BB$12),$Q125,IF(AND($D125&gt;=BB$10,$D125&lt;=BB$12),$Q125*(BB$13+1-DAY($D125))/BB$13,IF(AND($E125&gt;=BB$10,$E125&lt;=BB$12),$Q125*DAY($E125)/BB$13,0))),2)</f>
        <v>17333.330000000002</v>
      </c>
      <c r="BC125" s="108"/>
      <c r="BD125" s="64">
        <f t="shared" si="201"/>
        <v>0</v>
      </c>
      <c r="BE125" s="64">
        <f t="shared" si="201"/>
        <v>0</v>
      </c>
      <c r="BF125" s="64">
        <f t="shared" si="201"/>
        <v>0</v>
      </c>
      <c r="BG125" s="64">
        <f t="shared" si="201"/>
        <v>0</v>
      </c>
      <c r="BH125" s="64">
        <f t="shared" si="201"/>
        <v>0</v>
      </c>
      <c r="BI125" s="64">
        <f t="shared" si="201"/>
        <v>0</v>
      </c>
      <c r="BJ125" s="64">
        <f t="shared" si="201"/>
        <v>0</v>
      </c>
      <c r="BK125" s="64">
        <f t="shared" si="201"/>
        <v>0</v>
      </c>
      <c r="BL125" s="64">
        <f t="shared" si="201"/>
        <v>0</v>
      </c>
      <c r="BM125" s="64">
        <f t="shared" si="201"/>
        <v>0</v>
      </c>
      <c r="BN125" s="64">
        <f t="shared" si="201"/>
        <v>34666.660000000003</v>
      </c>
      <c r="BO125" s="64">
        <f t="shared" si="201"/>
        <v>51999.990000000005</v>
      </c>
      <c r="BP125" s="65"/>
      <c r="BQ125" s="79">
        <f t="shared" si="121"/>
        <v>0</v>
      </c>
      <c r="BR125" s="79">
        <f t="shared" si="122"/>
        <v>0</v>
      </c>
      <c r="BS125" s="79">
        <f t="shared" si="123"/>
        <v>0</v>
      </c>
      <c r="BT125" s="79">
        <f t="shared" si="124"/>
        <v>0</v>
      </c>
      <c r="BU125" s="79">
        <f t="shared" si="125"/>
        <v>0</v>
      </c>
      <c r="BV125" s="79">
        <f t="shared" si="126"/>
        <v>0</v>
      </c>
      <c r="BW125" s="79">
        <f t="shared" si="127"/>
        <v>0</v>
      </c>
      <c r="BX125" s="79">
        <f t="shared" si="128"/>
        <v>0</v>
      </c>
      <c r="BY125" s="79">
        <f t="shared" si="129"/>
        <v>0</v>
      </c>
      <c r="BZ125" s="79">
        <f t="shared" si="130"/>
        <v>0</v>
      </c>
      <c r="CA125" s="79">
        <f t="shared" si="131"/>
        <v>0</v>
      </c>
      <c r="CB125" s="79">
        <f t="shared" si="132"/>
        <v>0</v>
      </c>
      <c r="CC125" s="79">
        <f t="shared" si="133"/>
        <v>0</v>
      </c>
      <c r="CD125" s="79">
        <f t="shared" si="134"/>
        <v>0</v>
      </c>
      <c r="CE125" s="79">
        <f t="shared" si="135"/>
        <v>0</v>
      </c>
      <c r="CF125" s="79">
        <f t="shared" si="136"/>
        <v>0</v>
      </c>
      <c r="CG125" s="79">
        <f t="shared" si="137"/>
        <v>0</v>
      </c>
      <c r="CH125" s="79">
        <f t="shared" si="138"/>
        <v>0</v>
      </c>
      <c r="CI125" s="79">
        <f t="shared" si="139"/>
        <v>0</v>
      </c>
      <c r="CJ125" s="79">
        <f t="shared" si="140"/>
        <v>0</v>
      </c>
      <c r="CK125" s="79">
        <f t="shared" si="141"/>
        <v>0</v>
      </c>
      <c r="CL125" s="79">
        <f t="shared" si="142"/>
        <v>0</v>
      </c>
      <c r="CM125" s="79">
        <f t="shared" si="143"/>
        <v>0</v>
      </c>
      <c r="CN125" s="79">
        <f t="shared" si="144"/>
        <v>0</v>
      </c>
      <c r="CO125" s="79">
        <f t="shared" si="145"/>
        <v>0</v>
      </c>
      <c r="CP125" s="79">
        <f t="shared" si="146"/>
        <v>0</v>
      </c>
      <c r="CQ125" s="79">
        <f t="shared" si="147"/>
        <v>0</v>
      </c>
      <c r="CR125" s="79">
        <f t="shared" si="148"/>
        <v>0</v>
      </c>
      <c r="CS125" s="79">
        <f t="shared" si="149"/>
        <v>0</v>
      </c>
      <c r="CT125" s="79">
        <f t="shared" si="150"/>
        <v>0</v>
      </c>
      <c r="CU125" s="79">
        <f t="shared" si="151"/>
        <v>0</v>
      </c>
      <c r="CV125" s="79">
        <f t="shared" si="152"/>
        <v>1</v>
      </c>
      <c r="CW125" s="79">
        <f t="shared" si="153"/>
        <v>1</v>
      </c>
      <c r="CX125" s="79">
        <f t="shared" si="154"/>
        <v>1</v>
      </c>
      <c r="CY125" s="79">
        <f t="shared" si="155"/>
        <v>1</v>
      </c>
      <c r="CZ125" s="79">
        <f t="shared" si="156"/>
        <v>1</v>
      </c>
      <c r="DB125" s="83">
        <f t="shared" si="157"/>
        <v>0</v>
      </c>
      <c r="DC125" s="83">
        <f t="shared" si="158"/>
        <v>0</v>
      </c>
      <c r="DD125" s="83">
        <f t="shared" si="159"/>
        <v>0</v>
      </c>
      <c r="DE125" s="83">
        <f t="shared" si="160"/>
        <v>0</v>
      </c>
      <c r="DF125" s="83">
        <f t="shared" si="161"/>
        <v>0</v>
      </c>
      <c r="DG125" s="83">
        <f t="shared" si="162"/>
        <v>0</v>
      </c>
      <c r="DH125" s="83">
        <f t="shared" si="163"/>
        <v>0</v>
      </c>
      <c r="DI125" s="83">
        <f t="shared" si="164"/>
        <v>0</v>
      </c>
      <c r="DJ125" s="83">
        <f t="shared" si="165"/>
        <v>0</v>
      </c>
      <c r="DK125" s="83">
        <f t="shared" si="166"/>
        <v>0</v>
      </c>
      <c r="DL125" s="83">
        <f t="shared" si="167"/>
        <v>1</v>
      </c>
      <c r="DM125" s="83">
        <f t="shared" si="168"/>
        <v>1</v>
      </c>
      <c r="DO125" s="83">
        <f t="shared" si="202"/>
        <v>0</v>
      </c>
      <c r="DP125" s="83">
        <f t="shared" si="200"/>
        <v>0</v>
      </c>
      <c r="DQ125" s="83">
        <f t="shared" si="200"/>
        <v>0</v>
      </c>
      <c r="DR125" s="83">
        <f t="shared" si="200"/>
        <v>0</v>
      </c>
      <c r="DS125" s="83">
        <f t="shared" si="200"/>
        <v>0</v>
      </c>
      <c r="DT125" s="83">
        <f t="shared" si="200"/>
        <v>0</v>
      </c>
      <c r="DU125" s="83">
        <f t="shared" si="200"/>
        <v>0</v>
      </c>
      <c r="DV125" s="83">
        <f t="shared" si="200"/>
        <v>0</v>
      </c>
      <c r="DW125" s="83">
        <f t="shared" si="200"/>
        <v>0</v>
      </c>
      <c r="DX125" s="83">
        <f t="shared" si="200"/>
        <v>0</v>
      </c>
      <c r="DY125" s="83">
        <f t="shared" si="200"/>
        <v>1</v>
      </c>
      <c r="DZ125" s="83">
        <f t="shared" si="200"/>
        <v>1</v>
      </c>
      <c r="EB125" s="115"/>
      <c r="EC125" s="36">
        <f t="shared" si="169"/>
        <v>0</v>
      </c>
      <c r="ED125" s="36">
        <f t="shared" si="185"/>
        <v>0</v>
      </c>
      <c r="EE125" s="36">
        <f t="shared" si="186"/>
        <v>0</v>
      </c>
      <c r="EF125" s="36">
        <f t="shared" si="187"/>
        <v>0</v>
      </c>
      <c r="EG125" s="36">
        <f t="shared" si="188"/>
        <v>0</v>
      </c>
      <c r="EH125" s="36">
        <f t="shared" si="189"/>
        <v>0</v>
      </c>
      <c r="EI125" s="36">
        <f t="shared" si="190"/>
        <v>0</v>
      </c>
      <c r="EJ125" s="36">
        <f t="shared" si="191"/>
        <v>0</v>
      </c>
      <c r="EK125" s="36">
        <f t="shared" si="192"/>
        <v>0</v>
      </c>
      <c r="EL125" s="36">
        <f t="shared" si="193"/>
        <v>1</v>
      </c>
      <c r="EM125" s="36">
        <f t="shared" si="194"/>
        <v>0</v>
      </c>
      <c r="EO125" s="115"/>
      <c r="EP125" s="36">
        <f t="shared" si="170"/>
        <v>0</v>
      </c>
      <c r="EQ125" s="36">
        <f t="shared" si="171"/>
        <v>0</v>
      </c>
      <c r="ER125" s="36">
        <f t="shared" si="172"/>
        <v>0</v>
      </c>
      <c r="ES125" s="36">
        <f t="shared" si="173"/>
        <v>0</v>
      </c>
      <c r="ET125" s="36">
        <f t="shared" si="174"/>
        <v>0</v>
      </c>
      <c r="EU125" s="36">
        <f t="shared" si="175"/>
        <v>0</v>
      </c>
      <c r="EV125" s="36">
        <f t="shared" si="176"/>
        <v>0</v>
      </c>
      <c r="EW125" s="36">
        <f t="shared" si="177"/>
        <v>0</v>
      </c>
      <c r="EX125" s="36">
        <f t="shared" si="178"/>
        <v>0</v>
      </c>
      <c r="EY125" s="36">
        <f t="shared" si="179"/>
        <v>0</v>
      </c>
      <c r="EZ125" s="36">
        <f t="shared" si="180"/>
        <v>0</v>
      </c>
    </row>
    <row r="126" spans="1:156" s="36" customFormat="1" ht="16" x14ac:dyDescent="0.2">
      <c r="A126" s="50"/>
      <c r="B126" s="56" t="s">
        <v>17</v>
      </c>
      <c r="C126" s="49" t="s">
        <v>69</v>
      </c>
      <c r="D126" s="57">
        <v>46600</v>
      </c>
      <c r="E126" s="57">
        <v>51500</v>
      </c>
      <c r="F126" s="58">
        <v>125000</v>
      </c>
      <c r="G126" s="56" t="s">
        <v>80</v>
      </c>
      <c r="H126" s="59">
        <v>46993</v>
      </c>
      <c r="I126" s="59" t="s">
        <v>15</v>
      </c>
      <c r="J126" s="60">
        <v>0.2</v>
      </c>
      <c r="K126" s="60">
        <v>0.1</v>
      </c>
      <c r="L126" s="61"/>
      <c r="M126" s="62">
        <f t="shared" si="196"/>
        <v>1</v>
      </c>
      <c r="N126" s="63">
        <f t="shared" si="197"/>
        <v>10416.666666666666</v>
      </c>
      <c r="O126" s="63">
        <f t="shared" si="198"/>
        <v>1041.6666666666667</v>
      </c>
      <c r="P126" s="63">
        <f t="shared" si="199"/>
        <v>2083.3333333333335</v>
      </c>
      <c r="Q126" s="63">
        <f t="shared" si="120"/>
        <v>13541.67</v>
      </c>
      <c r="R126" s="111"/>
      <c r="S126" s="64">
        <f>ROUND(IF(AND($D126&lt;S$10,$E126&gt;S$12),$Q126,IF(AND($D126&gt;=S$10,$D126&lt;=S$12),$Q126*(S$13+1-DAY($D126))/S$13,IF(AND($E126&gt;=S$10,$E126&lt;=S$12),$Q126*DAY($E126)/S$13,0))),2)</f>
        <v>0</v>
      </c>
      <c r="T126" s="64">
        <f>ROUND(IF(AND($D126&lt;T$10,$E126&gt;T$12),$Q126,IF(AND($D126&gt;=T$10,$D126&lt;=T$12),$Q126*(T$13+1-DAY($D126))/T$13,IF(AND($E126&gt;=T$10,$E126&lt;=T$12),$Q126*DAY($E126)/T$13,0))),2)</f>
        <v>0</v>
      </c>
      <c r="U126" s="64">
        <f>ROUND(IF(AND($D126&lt;U$10,$E126&gt;U$12),$Q126,IF(AND($D126&gt;=U$10,$D126&lt;=U$12),$Q126*(U$13+1-DAY($D126))/U$13,IF(AND($E126&gt;=U$10,$E126&lt;=U$12),$Q126*DAY($E126)/U$13,0))),2)</f>
        <v>0</v>
      </c>
      <c r="V126" s="64">
        <f>ROUND(IF(AND($D126&lt;V$10,$E126&gt;V$12),$Q126,IF(AND($D126&gt;=V$10,$D126&lt;=V$12),$Q126*(V$13+1-DAY($D126))/V$13,IF(AND($E126&gt;=V$10,$E126&lt;=V$12),$Q126*DAY($E126)/V$13,0))),2)</f>
        <v>0</v>
      </c>
      <c r="W126" s="64">
        <f>ROUND(IF(AND($D126&lt;W$10,$E126&gt;W$12),$Q126,IF(AND($D126&gt;=W$10,$D126&lt;=W$12),$Q126*(W$13+1-DAY($D126))/W$13,IF(AND($E126&gt;=W$10,$E126&lt;=W$12),$Q126*DAY($E126)/W$13,0))),2)</f>
        <v>0</v>
      </c>
      <c r="X126" s="64">
        <f>ROUND(IF(AND($D126&lt;X$10,$E126&gt;X$12),$Q126,IF(AND($D126&gt;=X$10,$D126&lt;=X$12),$Q126*(X$13+1-DAY($D126))/X$13,IF(AND($E126&gt;=X$10,$E126&lt;=X$12),$Q126*DAY($E126)/X$13,0))),2)</f>
        <v>0</v>
      </c>
      <c r="Y126" s="64">
        <f>ROUND(IF(AND($D126&lt;Y$10,$E126&gt;Y$12),$Q126,IF(AND($D126&gt;=Y$10,$D126&lt;=Y$12),$Q126*(Y$13+1-DAY($D126))/Y$13,IF(AND($E126&gt;=Y$10,$E126&lt;=Y$12),$Q126*DAY($E126)/Y$13,0))),2)</f>
        <v>0</v>
      </c>
      <c r="Z126" s="64">
        <f>ROUND(IF(AND($D126&lt;Z$10,$E126&gt;Z$12),$Q126,IF(AND($D126&gt;=Z$10,$D126&lt;=Z$12),$Q126*(Z$13+1-DAY($D126))/Z$13,IF(AND($E126&gt;=Z$10,$E126&lt;=Z$12),$Q126*DAY($E126)/Z$13,0))),2)</f>
        <v>0</v>
      </c>
      <c r="AA126" s="64">
        <f>ROUND(IF(AND($D126&lt;AA$10,$E126&gt;AA$12),$Q126,IF(AND($D126&gt;=AA$10,$D126&lt;=AA$12),$Q126*(AA$13+1-DAY($D126))/AA$13,IF(AND($E126&gt;=AA$10,$E126&lt;=AA$12),$Q126*DAY($E126)/AA$13,0))),2)</f>
        <v>0</v>
      </c>
      <c r="AB126" s="64">
        <f>ROUND(IF(AND($D126&lt;AB$10,$E126&gt;AB$12),$Q126,IF(AND($D126&gt;=AB$10,$D126&lt;=AB$12),$Q126*(AB$13+1-DAY($D126))/AB$13,IF(AND($E126&gt;=AB$10,$E126&lt;=AB$12),$Q126*DAY($E126)/AB$13,0))),2)</f>
        <v>0</v>
      </c>
      <c r="AC126" s="64">
        <f>ROUND(IF(AND($D126&lt;AC$10,$E126&gt;AC$12),$Q126,IF(AND($D126&gt;=AC$10,$D126&lt;=AC$12),$Q126*(AC$13+1-DAY($D126))/AC$13,IF(AND($E126&gt;=AC$10,$E126&lt;=AC$12),$Q126*DAY($E126)/AC$13,0))),2)</f>
        <v>0</v>
      </c>
      <c r="AD126" s="64">
        <f>ROUND(IF(AND($D126&lt;AD$10,$E126&gt;AD$12),$Q126,IF(AND($D126&gt;=AD$10,$D126&lt;=AD$12),$Q126*(AD$13+1-DAY($D126))/AD$13,IF(AND($E126&gt;=AD$10,$E126&lt;=AD$12),$Q126*DAY($E126)/AD$13,0))),2)</f>
        <v>0</v>
      </c>
      <c r="AE126" s="64">
        <f>ROUND(IF(AND($D126&lt;AE$10,$E126&gt;AE$12),$Q126,IF(AND($D126&gt;=AE$10,$D126&lt;=AE$12),$Q126*(AE$13+1-DAY($D126))/AE$13,IF(AND($E126&gt;=AE$10,$E126&lt;=AE$12),$Q126*DAY($E126)/AE$13,0))),2)</f>
        <v>0</v>
      </c>
      <c r="AF126" s="64">
        <f>ROUND(IF(AND($D126&lt;AF$10,$E126&gt;AF$12),$Q126,IF(AND($D126&gt;=AF$10,$D126&lt;=AF$12),$Q126*(AF$13+1-DAY($D126))/AF$13,IF(AND($E126&gt;=AF$10,$E126&lt;=AF$12),$Q126*DAY($E126)/AF$13,0))),2)</f>
        <v>0</v>
      </c>
      <c r="AG126" s="64">
        <f>ROUND(IF(AND($D126&lt;AG$10,$E126&gt;AG$12),$Q126,IF(AND($D126&gt;=AG$10,$D126&lt;=AG$12),$Q126*(AG$13+1-DAY($D126))/AG$13,IF(AND($E126&gt;=AG$10,$E126&lt;=AG$12),$Q126*DAY($E126)/AG$13,0))),2)</f>
        <v>0</v>
      </c>
      <c r="AH126" s="64">
        <f>ROUND(IF(AND($D126&lt;AH$10,$E126&gt;AH$12),$Q126,IF(AND($D126&gt;=AH$10,$D126&lt;=AH$12),$Q126*(AH$13+1-DAY($D126))/AH$13,IF(AND($E126&gt;=AH$10,$E126&lt;=AH$12),$Q126*DAY($E126)/AH$13,0))),2)</f>
        <v>0</v>
      </c>
      <c r="AI126" s="64">
        <f>ROUND(IF(AND($D126&lt;AI$10,$E126&gt;AI$12),$Q126,IF(AND($D126&gt;=AI$10,$D126&lt;=AI$12),$Q126*(AI$13+1-DAY($D126))/AI$13,IF(AND($E126&gt;=AI$10,$E126&lt;=AI$12),$Q126*DAY($E126)/AI$13,0))),2)</f>
        <v>0</v>
      </c>
      <c r="AJ126" s="64">
        <f>ROUND(IF(AND($D126&lt;AJ$10,$E126&gt;AJ$12),$Q126,IF(AND($D126&gt;=AJ$10,$D126&lt;=AJ$12),$Q126*(AJ$13+1-DAY($D126))/AJ$13,IF(AND($E126&gt;=AJ$10,$E126&lt;=AJ$12),$Q126*DAY($E126)/AJ$13,0))),2)</f>
        <v>0</v>
      </c>
      <c r="AK126" s="64">
        <f>ROUND(IF(AND($D126&lt;AK$10,$E126&gt;AK$12),$Q126,IF(AND($D126&gt;=AK$10,$D126&lt;=AK$12),$Q126*(AK$13+1-DAY($D126))/AK$13,IF(AND($E126&gt;=AK$10,$E126&lt;=AK$12),$Q126*DAY($E126)/AK$13,0))),2)</f>
        <v>0</v>
      </c>
      <c r="AL126" s="64">
        <f>ROUND(IF(AND($D126&lt;AL$10,$E126&gt;AL$12),$Q126,IF(AND($D126&gt;=AL$10,$D126&lt;=AL$12),$Q126*(AL$13+1-DAY($D126))/AL$13,IF(AND($E126&gt;=AL$10,$E126&lt;=AL$12),$Q126*DAY($E126)/AL$13,0))),2)</f>
        <v>0</v>
      </c>
      <c r="AM126" s="64">
        <f>ROUND(IF(AND($D126&lt;AM$10,$E126&gt;AM$12),$Q126,IF(AND($D126&gt;=AM$10,$D126&lt;=AM$12),$Q126*(AM$13+1-DAY($D126))/AM$13,IF(AND($E126&gt;=AM$10,$E126&lt;=AM$12),$Q126*DAY($E126)/AM$13,0))),2)</f>
        <v>0</v>
      </c>
      <c r="AN126" s="64">
        <f>ROUND(IF(AND($D126&lt;AN$10,$E126&gt;AN$12),$Q126,IF(AND($D126&gt;=AN$10,$D126&lt;=AN$12),$Q126*(AN$13+1-DAY($D126))/AN$13,IF(AND($E126&gt;=AN$10,$E126&lt;=AN$12),$Q126*DAY($E126)/AN$13,0))),2)</f>
        <v>0</v>
      </c>
      <c r="AO126" s="64">
        <f>ROUND(IF(AND($D126&lt;AO$10,$E126&gt;AO$12),$Q126,IF(AND($D126&gt;=AO$10,$D126&lt;=AO$12),$Q126*(AO$13+1-DAY($D126))/AO$13,IF(AND($E126&gt;=AO$10,$E126&lt;=AO$12),$Q126*DAY($E126)/AO$13,0))),2)</f>
        <v>0</v>
      </c>
      <c r="AP126" s="64">
        <f>ROUND(IF(AND($D126&lt;AP$10,$E126&gt;AP$12),$Q126,IF(AND($D126&gt;=AP$10,$D126&lt;=AP$12),$Q126*(AP$13+1-DAY($D126))/AP$13,IF(AND($E126&gt;=AP$10,$E126&lt;=AP$12),$Q126*DAY($E126)/AP$13,0))),2)</f>
        <v>0</v>
      </c>
      <c r="AQ126" s="64">
        <f>ROUND(IF(AND($D126&lt;AQ$10,$E126&gt;AQ$12),$Q126,IF(AND($D126&gt;=AQ$10,$D126&lt;=AQ$12),$Q126*(AQ$13+1-DAY($D126))/AQ$13,IF(AND($E126&gt;=AQ$10,$E126&lt;=AQ$12),$Q126*DAY($E126)/AQ$13,0))),2)</f>
        <v>0</v>
      </c>
      <c r="AR126" s="64">
        <f>ROUND(IF(AND($D126&lt;AR$10,$E126&gt;AR$12),$Q126,IF(AND($D126&gt;=AR$10,$D126&lt;=AR$12),$Q126*(AR$13+1-DAY($D126))/AR$13,IF(AND($E126&gt;=AR$10,$E126&lt;=AR$12),$Q126*DAY($E126)/AR$13,0))),2)</f>
        <v>0</v>
      </c>
      <c r="AS126" s="64">
        <f>ROUND(IF(AND($D126&lt;AS$10,$E126&gt;AS$12),$Q126,IF(AND($D126&gt;=AS$10,$D126&lt;=AS$12),$Q126*(AS$13+1-DAY($D126))/AS$13,IF(AND($E126&gt;=AS$10,$E126&lt;=AS$12),$Q126*DAY($E126)/AS$13,0))),2)</f>
        <v>0</v>
      </c>
      <c r="AT126" s="64">
        <f>ROUND(IF(AND($D126&lt;AT$10,$E126&gt;AT$12),$Q126,IF(AND($D126&gt;=AT$10,$D126&lt;=AT$12),$Q126*(AT$13+1-DAY($D126))/AT$13,IF(AND($E126&gt;=AT$10,$E126&lt;=AT$12),$Q126*DAY($E126)/AT$13,0))),2)</f>
        <v>0</v>
      </c>
      <c r="AU126" s="64">
        <f>ROUND(IF(AND($D126&lt;AU$10,$E126&gt;AU$12),$Q126,IF(AND($D126&gt;=AU$10,$D126&lt;=AU$12),$Q126*(AU$13+1-DAY($D126))/AU$13,IF(AND($E126&gt;=AU$10,$E126&lt;=AU$12),$Q126*DAY($E126)/AU$13,0))),2)</f>
        <v>0</v>
      </c>
      <c r="AV126" s="64">
        <f>ROUND(IF(AND($D126&lt;AV$10,$E126&gt;AV$12),$Q126,IF(AND($D126&gt;=AV$10,$D126&lt;=AV$12),$Q126*(AV$13+1-DAY($D126))/AV$13,IF(AND($E126&gt;=AV$10,$E126&lt;=AV$12),$Q126*DAY($E126)/AV$13,0))),2)</f>
        <v>0</v>
      </c>
      <c r="AW126" s="64">
        <f>ROUND(IF(AND($D126&lt;AW$10,$E126&gt;AW$12),$Q126,IF(AND($D126&gt;=AW$10,$D126&lt;=AW$12),$Q126*(AW$13+1-DAY($D126))/AW$13,IF(AND($E126&gt;=AW$10,$E126&lt;=AW$12),$Q126*DAY($E126)/AW$13,0))),2)</f>
        <v>0</v>
      </c>
      <c r="AX126" s="64">
        <f>ROUND(IF(AND($D126&lt;AX$10,$E126&gt;AX$12),$Q126,IF(AND($D126&gt;=AX$10,$D126&lt;=AX$12),$Q126*(AX$13+1-DAY($D126))/AX$13,IF(AND($E126&gt;=AX$10,$E126&lt;=AX$12),$Q126*DAY($E126)/AX$13,0))),2)</f>
        <v>13541.67</v>
      </c>
      <c r="AY126" s="64">
        <f>ROUND(IF(AND($D126&lt;AY$10,$E126&gt;AY$12),$Q126,IF(AND($D126&gt;=AY$10,$D126&lt;=AY$12),$Q126*(AY$13+1-DAY($D126))/AY$13,IF(AND($E126&gt;=AY$10,$E126&lt;=AY$12),$Q126*DAY($E126)/AY$13,0))),2)</f>
        <v>13541.67</v>
      </c>
      <c r="AZ126" s="64">
        <f>ROUND(IF(AND($D126&lt;AZ$10,$E126&gt;AZ$12),$Q126,IF(AND($D126&gt;=AZ$10,$D126&lt;=AZ$12),$Q126*(AZ$13+1-DAY($D126))/AZ$13,IF(AND($E126&gt;=AZ$10,$E126&lt;=AZ$12),$Q126*DAY($E126)/AZ$13,0))),2)</f>
        <v>13541.67</v>
      </c>
      <c r="BA126" s="64">
        <f>ROUND(IF(AND($D126&lt;BA$10,$E126&gt;BA$12),$Q126,IF(AND($D126&gt;=BA$10,$D126&lt;=BA$12),$Q126*(BA$13+1-DAY($D126))/BA$13,IF(AND($E126&gt;=BA$10,$E126&lt;=BA$12),$Q126*DAY($E126)/BA$13,0))),2)</f>
        <v>13541.67</v>
      </c>
      <c r="BB126" s="64">
        <f>ROUND(IF(AND($D126&lt;BB$10,$E126&gt;BB$12),$Q126,IF(AND($D126&gt;=BB$10,$D126&lt;=BB$12),$Q126*(BB$13+1-DAY($D126))/BB$13,IF(AND($E126&gt;=BB$10,$E126&lt;=BB$12),$Q126*DAY($E126)/BB$13,0))),2)</f>
        <v>13541.67</v>
      </c>
      <c r="BC126" s="108"/>
      <c r="BD126" s="64">
        <f t="shared" si="201"/>
        <v>0</v>
      </c>
      <c r="BE126" s="64">
        <f t="shared" si="201"/>
        <v>0</v>
      </c>
      <c r="BF126" s="64">
        <f t="shared" si="201"/>
        <v>0</v>
      </c>
      <c r="BG126" s="64">
        <f t="shared" si="201"/>
        <v>0</v>
      </c>
      <c r="BH126" s="64">
        <f t="shared" si="201"/>
        <v>0</v>
      </c>
      <c r="BI126" s="64">
        <f t="shared" si="201"/>
        <v>0</v>
      </c>
      <c r="BJ126" s="64">
        <f t="shared" si="201"/>
        <v>0</v>
      </c>
      <c r="BK126" s="64">
        <f t="shared" si="201"/>
        <v>0</v>
      </c>
      <c r="BL126" s="64">
        <f t="shared" si="201"/>
        <v>0</v>
      </c>
      <c r="BM126" s="64">
        <f t="shared" si="201"/>
        <v>0</v>
      </c>
      <c r="BN126" s="64">
        <f t="shared" si="201"/>
        <v>27083.34</v>
      </c>
      <c r="BO126" s="64">
        <f t="shared" si="201"/>
        <v>40625.01</v>
      </c>
      <c r="BP126" s="65"/>
      <c r="BQ126" s="79">
        <f t="shared" si="121"/>
        <v>0</v>
      </c>
      <c r="BR126" s="79">
        <f t="shared" si="122"/>
        <v>0</v>
      </c>
      <c r="BS126" s="79">
        <f t="shared" si="123"/>
        <v>0</v>
      </c>
      <c r="BT126" s="79">
        <f t="shared" si="124"/>
        <v>0</v>
      </c>
      <c r="BU126" s="79">
        <f t="shared" si="125"/>
        <v>0</v>
      </c>
      <c r="BV126" s="79">
        <f t="shared" si="126"/>
        <v>0</v>
      </c>
      <c r="BW126" s="79">
        <f t="shared" si="127"/>
        <v>0</v>
      </c>
      <c r="BX126" s="79">
        <f t="shared" si="128"/>
        <v>0</v>
      </c>
      <c r="BY126" s="79">
        <f t="shared" si="129"/>
        <v>0</v>
      </c>
      <c r="BZ126" s="79">
        <f t="shared" si="130"/>
        <v>0</v>
      </c>
      <c r="CA126" s="79">
        <f t="shared" si="131"/>
        <v>0</v>
      </c>
      <c r="CB126" s="79">
        <f t="shared" si="132"/>
        <v>0</v>
      </c>
      <c r="CC126" s="79">
        <f t="shared" si="133"/>
        <v>0</v>
      </c>
      <c r="CD126" s="79">
        <f t="shared" si="134"/>
        <v>0</v>
      </c>
      <c r="CE126" s="79">
        <f t="shared" si="135"/>
        <v>0</v>
      </c>
      <c r="CF126" s="79">
        <f t="shared" si="136"/>
        <v>0</v>
      </c>
      <c r="CG126" s="79">
        <f t="shared" si="137"/>
        <v>0</v>
      </c>
      <c r="CH126" s="79">
        <f t="shared" si="138"/>
        <v>0</v>
      </c>
      <c r="CI126" s="79">
        <f t="shared" si="139"/>
        <v>0</v>
      </c>
      <c r="CJ126" s="79">
        <f t="shared" si="140"/>
        <v>0</v>
      </c>
      <c r="CK126" s="79">
        <f t="shared" si="141"/>
        <v>0</v>
      </c>
      <c r="CL126" s="79">
        <f t="shared" si="142"/>
        <v>0</v>
      </c>
      <c r="CM126" s="79">
        <f t="shared" si="143"/>
        <v>0</v>
      </c>
      <c r="CN126" s="79">
        <f t="shared" si="144"/>
        <v>0</v>
      </c>
      <c r="CO126" s="79">
        <f t="shared" si="145"/>
        <v>0</v>
      </c>
      <c r="CP126" s="79">
        <f t="shared" si="146"/>
        <v>0</v>
      </c>
      <c r="CQ126" s="79">
        <f t="shared" si="147"/>
        <v>0</v>
      </c>
      <c r="CR126" s="79">
        <f t="shared" si="148"/>
        <v>0</v>
      </c>
      <c r="CS126" s="79">
        <f t="shared" si="149"/>
        <v>0</v>
      </c>
      <c r="CT126" s="79">
        <f t="shared" si="150"/>
        <v>0</v>
      </c>
      <c r="CU126" s="79">
        <f t="shared" si="151"/>
        <v>0</v>
      </c>
      <c r="CV126" s="79">
        <f t="shared" si="152"/>
        <v>1</v>
      </c>
      <c r="CW126" s="79">
        <f t="shared" si="153"/>
        <v>1</v>
      </c>
      <c r="CX126" s="79">
        <f t="shared" si="154"/>
        <v>1</v>
      </c>
      <c r="CY126" s="79">
        <f t="shared" si="155"/>
        <v>1</v>
      </c>
      <c r="CZ126" s="79">
        <f t="shared" si="156"/>
        <v>1</v>
      </c>
      <c r="DB126" s="83">
        <f t="shared" si="157"/>
        <v>0</v>
      </c>
      <c r="DC126" s="83">
        <f t="shared" si="158"/>
        <v>0</v>
      </c>
      <c r="DD126" s="83">
        <f t="shared" si="159"/>
        <v>0</v>
      </c>
      <c r="DE126" s="83">
        <f t="shared" si="160"/>
        <v>0</v>
      </c>
      <c r="DF126" s="83">
        <f t="shared" si="161"/>
        <v>0</v>
      </c>
      <c r="DG126" s="83">
        <f t="shared" si="162"/>
        <v>0</v>
      </c>
      <c r="DH126" s="83">
        <f t="shared" si="163"/>
        <v>0</v>
      </c>
      <c r="DI126" s="83">
        <f t="shared" si="164"/>
        <v>0</v>
      </c>
      <c r="DJ126" s="83">
        <f t="shared" si="165"/>
        <v>0</v>
      </c>
      <c r="DK126" s="83">
        <f t="shared" si="166"/>
        <v>0</v>
      </c>
      <c r="DL126" s="83">
        <f t="shared" si="167"/>
        <v>1</v>
      </c>
      <c r="DM126" s="83">
        <f t="shared" si="168"/>
        <v>1</v>
      </c>
      <c r="DO126" s="83">
        <f t="shared" si="202"/>
        <v>0</v>
      </c>
      <c r="DP126" s="83">
        <f t="shared" si="200"/>
        <v>0</v>
      </c>
      <c r="DQ126" s="83">
        <f t="shared" si="200"/>
        <v>0</v>
      </c>
      <c r="DR126" s="83">
        <f t="shared" si="200"/>
        <v>0</v>
      </c>
      <c r="DS126" s="83">
        <f t="shared" si="200"/>
        <v>0</v>
      </c>
      <c r="DT126" s="83">
        <f t="shared" si="200"/>
        <v>0</v>
      </c>
      <c r="DU126" s="83">
        <f t="shared" si="200"/>
        <v>0</v>
      </c>
      <c r="DV126" s="83">
        <f t="shared" si="200"/>
        <v>0</v>
      </c>
      <c r="DW126" s="83">
        <f t="shared" si="200"/>
        <v>0</v>
      </c>
      <c r="DX126" s="83">
        <f t="shared" si="200"/>
        <v>0</v>
      </c>
      <c r="DY126" s="83">
        <f t="shared" si="200"/>
        <v>1</v>
      </c>
      <c r="DZ126" s="83">
        <f t="shared" si="200"/>
        <v>1</v>
      </c>
      <c r="EB126" s="115"/>
      <c r="EC126" s="36">
        <f t="shared" si="169"/>
        <v>0</v>
      </c>
      <c r="ED126" s="36">
        <f t="shared" si="185"/>
        <v>0</v>
      </c>
      <c r="EE126" s="36">
        <f t="shared" si="186"/>
        <v>0</v>
      </c>
      <c r="EF126" s="36">
        <f t="shared" si="187"/>
        <v>0</v>
      </c>
      <c r="EG126" s="36">
        <f t="shared" si="188"/>
        <v>0</v>
      </c>
      <c r="EH126" s="36">
        <f t="shared" si="189"/>
        <v>0</v>
      </c>
      <c r="EI126" s="36">
        <f t="shared" si="190"/>
        <v>0</v>
      </c>
      <c r="EJ126" s="36">
        <f t="shared" si="191"/>
        <v>0</v>
      </c>
      <c r="EK126" s="36">
        <f t="shared" si="192"/>
        <v>0</v>
      </c>
      <c r="EL126" s="36">
        <f t="shared" si="193"/>
        <v>1</v>
      </c>
      <c r="EM126" s="36">
        <f t="shared" si="194"/>
        <v>0</v>
      </c>
      <c r="EO126" s="115"/>
      <c r="EP126" s="36">
        <f t="shared" si="170"/>
        <v>0</v>
      </c>
      <c r="EQ126" s="36">
        <f t="shared" si="171"/>
        <v>0</v>
      </c>
      <c r="ER126" s="36">
        <f t="shared" si="172"/>
        <v>0</v>
      </c>
      <c r="ES126" s="36">
        <f t="shared" si="173"/>
        <v>0</v>
      </c>
      <c r="ET126" s="36">
        <f t="shared" si="174"/>
        <v>0</v>
      </c>
      <c r="EU126" s="36">
        <f t="shared" si="175"/>
        <v>0</v>
      </c>
      <c r="EV126" s="36">
        <f t="shared" si="176"/>
        <v>0</v>
      </c>
      <c r="EW126" s="36">
        <f t="shared" si="177"/>
        <v>0</v>
      </c>
      <c r="EX126" s="36">
        <f t="shared" si="178"/>
        <v>0</v>
      </c>
      <c r="EY126" s="36">
        <f t="shared" si="179"/>
        <v>0</v>
      </c>
      <c r="EZ126" s="36">
        <f t="shared" si="180"/>
        <v>0</v>
      </c>
    </row>
    <row r="127" spans="1:156" s="36" customFormat="1" ht="16" x14ac:dyDescent="0.2">
      <c r="A127" s="50"/>
      <c r="B127" s="56" t="s">
        <v>17</v>
      </c>
      <c r="C127" s="49" t="s">
        <v>69</v>
      </c>
      <c r="D127" s="57">
        <v>46614</v>
      </c>
      <c r="E127" s="57">
        <v>51500</v>
      </c>
      <c r="F127" s="58">
        <v>160000</v>
      </c>
      <c r="G127" s="56" t="s">
        <v>79</v>
      </c>
      <c r="H127" s="59">
        <v>40933</v>
      </c>
      <c r="I127" s="59" t="s">
        <v>15</v>
      </c>
      <c r="J127" s="60">
        <v>0.2</v>
      </c>
      <c r="K127" s="60">
        <v>0.1</v>
      </c>
      <c r="L127" s="61"/>
      <c r="M127" s="62">
        <f t="shared" si="196"/>
        <v>1</v>
      </c>
      <c r="N127" s="63">
        <f t="shared" si="197"/>
        <v>13333.333333333334</v>
      </c>
      <c r="O127" s="63">
        <f t="shared" si="198"/>
        <v>1333.3333333333335</v>
      </c>
      <c r="P127" s="63">
        <f t="shared" si="199"/>
        <v>2666.666666666667</v>
      </c>
      <c r="Q127" s="63">
        <f t="shared" si="120"/>
        <v>17333.330000000002</v>
      </c>
      <c r="R127" s="111"/>
      <c r="S127" s="64">
        <f>ROUND(IF(AND($D127&lt;S$10,$E127&gt;S$12),$Q127,IF(AND($D127&gt;=S$10,$D127&lt;=S$12),$Q127*(S$13+1-DAY($D127))/S$13,IF(AND($E127&gt;=S$10,$E127&lt;=S$12),$Q127*DAY($E127)/S$13,0))),2)</f>
        <v>0</v>
      </c>
      <c r="T127" s="64">
        <f>ROUND(IF(AND($D127&lt;T$10,$E127&gt;T$12),$Q127,IF(AND($D127&gt;=T$10,$D127&lt;=T$12),$Q127*(T$13+1-DAY($D127))/T$13,IF(AND($E127&gt;=T$10,$E127&lt;=T$12),$Q127*DAY($E127)/T$13,0))),2)</f>
        <v>0</v>
      </c>
      <c r="U127" s="64">
        <f>ROUND(IF(AND($D127&lt;U$10,$E127&gt;U$12),$Q127,IF(AND($D127&gt;=U$10,$D127&lt;=U$12),$Q127*(U$13+1-DAY($D127))/U$13,IF(AND($E127&gt;=U$10,$E127&lt;=U$12),$Q127*DAY($E127)/U$13,0))),2)</f>
        <v>0</v>
      </c>
      <c r="V127" s="64">
        <f>ROUND(IF(AND($D127&lt;V$10,$E127&gt;V$12),$Q127,IF(AND($D127&gt;=V$10,$D127&lt;=V$12),$Q127*(V$13+1-DAY($D127))/V$13,IF(AND($E127&gt;=V$10,$E127&lt;=V$12),$Q127*DAY($E127)/V$13,0))),2)</f>
        <v>0</v>
      </c>
      <c r="W127" s="64">
        <f>ROUND(IF(AND($D127&lt;W$10,$E127&gt;W$12),$Q127,IF(AND($D127&gt;=W$10,$D127&lt;=W$12),$Q127*(W$13+1-DAY($D127))/W$13,IF(AND($E127&gt;=W$10,$E127&lt;=W$12),$Q127*DAY($E127)/W$13,0))),2)</f>
        <v>0</v>
      </c>
      <c r="X127" s="64">
        <f>ROUND(IF(AND($D127&lt;X$10,$E127&gt;X$12),$Q127,IF(AND($D127&gt;=X$10,$D127&lt;=X$12),$Q127*(X$13+1-DAY($D127))/X$13,IF(AND($E127&gt;=X$10,$E127&lt;=X$12),$Q127*DAY($E127)/X$13,0))),2)</f>
        <v>0</v>
      </c>
      <c r="Y127" s="64">
        <f>ROUND(IF(AND($D127&lt;Y$10,$E127&gt;Y$12),$Q127,IF(AND($D127&gt;=Y$10,$D127&lt;=Y$12),$Q127*(Y$13+1-DAY($D127))/Y$13,IF(AND($E127&gt;=Y$10,$E127&lt;=Y$12),$Q127*DAY($E127)/Y$13,0))),2)</f>
        <v>0</v>
      </c>
      <c r="Z127" s="64">
        <f>ROUND(IF(AND($D127&lt;Z$10,$E127&gt;Z$12),$Q127,IF(AND($D127&gt;=Z$10,$D127&lt;=Z$12),$Q127*(Z$13+1-DAY($D127))/Z$13,IF(AND($E127&gt;=Z$10,$E127&lt;=Z$12),$Q127*DAY($E127)/Z$13,0))),2)</f>
        <v>0</v>
      </c>
      <c r="AA127" s="64">
        <f>ROUND(IF(AND($D127&lt;AA$10,$E127&gt;AA$12),$Q127,IF(AND($D127&gt;=AA$10,$D127&lt;=AA$12),$Q127*(AA$13+1-DAY($D127))/AA$13,IF(AND($E127&gt;=AA$10,$E127&lt;=AA$12),$Q127*DAY($E127)/AA$13,0))),2)</f>
        <v>0</v>
      </c>
      <c r="AB127" s="64">
        <f>ROUND(IF(AND($D127&lt;AB$10,$E127&gt;AB$12),$Q127,IF(AND($D127&gt;=AB$10,$D127&lt;=AB$12),$Q127*(AB$13+1-DAY($D127))/AB$13,IF(AND($E127&gt;=AB$10,$E127&lt;=AB$12),$Q127*DAY($E127)/AB$13,0))),2)</f>
        <v>0</v>
      </c>
      <c r="AC127" s="64">
        <f>ROUND(IF(AND($D127&lt;AC$10,$E127&gt;AC$12),$Q127,IF(AND($D127&gt;=AC$10,$D127&lt;=AC$12),$Q127*(AC$13+1-DAY($D127))/AC$13,IF(AND($E127&gt;=AC$10,$E127&lt;=AC$12),$Q127*DAY($E127)/AC$13,0))),2)</f>
        <v>0</v>
      </c>
      <c r="AD127" s="64">
        <f>ROUND(IF(AND($D127&lt;AD$10,$E127&gt;AD$12),$Q127,IF(AND($D127&gt;=AD$10,$D127&lt;=AD$12),$Q127*(AD$13+1-DAY($D127))/AD$13,IF(AND($E127&gt;=AD$10,$E127&lt;=AD$12),$Q127*DAY($E127)/AD$13,0))),2)</f>
        <v>0</v>
      </c>
      <c r="AE127" s="64">
        <f>ROUND(IF(AND($D127&lt;AE$10,$E127&gt;AE$12),$Q127,IF(AND($D127&gt;=AE$10,$D127&lt;=AE$12),$Q127*(AE$13+1-DAY($D127))/AE$13,IF(AND($E127&gt;=AE$10,$E127&lt;=AE$12),$Q127*DAY($E127)/AE$13,0))),2)</f>
        <v>0</v>
      </c>
      <c r="AF127" s="64">
        <f>ROUND(IF(AND($D127&lt;AF$10,$E127&gt;AF$12),$Q127,IF(AND($D127&gt;=AF$10,$D127&lt;=AF$12),$Q127*(AF$13+1-DAY($D127))/AF$13,IF(AND($E127&gt;=AF$10,$E127&lt;=AF$12),$Q127*DAY($E127)/AF$13,0))),2)</f>
        <v>0</v>
      </c>
      <c r="AG127" s="64">
        <f>ROUND(IF(AND($D127&lt;AG$10,$E127&gt;AG$12),$Q127,IF(AND($D127&gt;=AG$10,$D127&lt;=AG$12),$Q127*(AG$13+1-DAY($D127))/AG$13,IF(AND($E127&gt;=AG$10,$E127&lt;=AG$12),$Q127*DAY($E127)/AG$13,0))),2)</f>
        <v>0</v>
      </c>
      <c r="AH127" s="64">
        <f>ROUND(IF(AND($D127&lt;AH$10,$E127&gt;AH$12),$Q127,IF(AND($D127&gt;=AH$10,$D127&lt;=AH$12),$Q127*(AH$13+1-DAY($D127))/AH$13,IF(AND($E127&gt;=AH$10,$E127&lt;=AH$12),$Q127*DAY($E127)/AH$13,0))),2)</f>
        <v>0</v>
      </c>
      <c r="AI127" s="64">
        <f>ROUND(IF(AND($D127&lt;AI$10,$E127&gt;AI$12),$Q127,IF(AND($D127&gt;=AI$10,$D127&lt;=AI$12),$Q127*(AI$13+1-DAY($D127))/AI$13,IF(AND($E127&gt;=AI$10,$E127&lt;=AI$12),$Q127*DAY($E127)/AI$13,0))),2)</f>
        <v>0</v>
      </c>
      <c r="AJ127" s="64">
        <f>ROUND(IF(AND($D127&lt;AJ$10,$E127&gt;AJ$12),$Q127,IF(AND($D127&gt;=AJ$10,$D127&lt;=AJ$12),$Q127*(AJ$13+1-DAY($D127))/AJ$13,IF(AND($E127&gt;=AJ$10,$E127&lt;=AJ$12),$Q127*DAY($E127)/AJ$13,0))),2)</f>
        <v>0</v>
      </c>
      <c r="AK127" s="64">
        <f>ROUND(IF(AND($D127&lt;AK$10,$E127&gt;AK$12),$Q127,IF(AND($D127&gt;=AK$10,$D127&lt;=AK$12),$Q127*(AK$13+1-DAY($D127))/AK$13,IF(AND($E127&gt;=AK$10,$E127&lt;=AK$12),$Q127*DAY($E127)/AK$13,0))),2)</f>
        <v>0</v>
      </c>
      <c r="AL127" s="64">
        <f>ROUND(IF(AND($D127&lt;AL$10,$E127&gt;AL$12),$Q127,IF(AND($D127&gt;=AL$10,$D127&lt;=AL$12),$Q127*(AL$13+1-DAY($D127))/AL$13,IF(AND($E127&gt;=AL$10,$E127&lt;=AL$12),$Q127*DAY($E127)/AL$13,0))),2)</f>
        <v>0</v>
      </c>
      <c r="AM127" s="64">
        <f>ROUND(IF(AND($D127&lt;AM$10,$E127&gt;AM$12),$Q127,IF(AND($D127&gt;=AM$10,$D127&lt;=AM$12),$Q127*(AM$13+1-DAY($D127))/AM$13,IF(AND($E127&gt;=AM$10,$E127&lt;=AM$12),$Q127*DAY($E127)/AM$13,0))),2)</f>
        <v>0</v>
      </c>
      <c r="AN127" s="64">
        <f>ROUND(IF(AND($D127&lt;AN$10,$E127&gt;AN$12),$Q127,IF(AND($D127&gt;=AN$10,$D127&lt;=AN$12),$Q127*(AN$13+1-DAY($D127))/AN$13,IF(AND($E127&gt;=AN$10,$E127&lt;=AN$12),$Q127*DAY($E127)/AN$13,0))),2)</f>
        <v>0</v>
      </c>
      <c r="AO127" s="64">
        <f>ROUND(IF(AND($D127&lt;AO$10,$E127&gt;AO$12),$Q127,IF(AND($D127&gt;=AO$10,$D127&lt;=AO$12),$Q127*(AO$13+1-DAY($D127))/AO$13,IF(AND($E127&gt;=AO$10,$E127&lt;=AO$12),$Q127*DAY($E127)/AO$13,0))),2)</f>
        <v>0</v>
      </c>
      <c r="AP127" s="64">
        <f>ROUND(IF(AND($D127&lt;AP$10,$E127&gt;AP$12),$Q127,IF(AND($D127&gt;=AP$10,$D127&lt;=AP$12),$Q127*(AP$13+1-DAY($D127))/AP$13,IF(AND($E127&gt;=AP$10,$E127&lt;=AP$12),$Q127*DAY($E127)/AP$13,0))),2)</f>
        <v>0</v>
      </c>
      <c r="AQ127" s="64">
        <f>ROUND(IF(AND($D127&lt;AQ$10,$E127&gt;AQ$12),$Q127,IF(AND($D127&gt;=AQ$10,$D127&lt;=AQ$12),$Q127*(AQ$13+1-DAY($D127))/AQ$13,IF(AND($E127&gt;=AQ$10,$E127&lt;=AQ$12),$Q127*DAY($E127)/AQ$13,0))),2)</f>
        <v>0</v>
      </c>
      <c r="AR127" s="64">
        <f>ROUND(IF(AND($D127&lt;AR$10,$E127&gt;AR$12),$Q127,IF(AND($D127&gt;=AR$10,$D127&lt;=AR$12),$Q127*(AR$13+1-DAY($D127))/AR$13,IF(AND($E127&gt;=AR$10,$E127&lt;=AR$12),$Q127*DAY($E127)/AR$13,0))),2)</f>
        <v>0</v>
      </c>
      <c r="AS127" s="64">
        <f>ROUND(IF(AND($D127&lt;AS$10,$E127&gt;AS$12),$Q127,IF(AND($D127&gt;=AS$10,$D127&lt;=AS$12),$Q127*(AS$13+1-DAY($D127))/AS$13,IF(AND($E127&gt;=AS$10,$E127&lt;=AS$12),$Q127*DAY($E127)/AS$13,0))),2)</f>
        <v>0</v>
      </c>
      <c r="AT127" s="64">
        <f>ROUND(IF(AND($D127&lt;AT$10,$E127&gt;AT$12),$Q127,IF(AND($D127&gt;=AT$10,$D127&lt;=AT$12),$Q127*(AT$13+1-DAY($D127))/AT$13,IF(AND($E127&gt;=AT$10,$E127&lt;=AT$12),$Q127*DAY($E127)/AT$13,0))),2)</f>
        <v>0</v>
      </c>
      <c r="AU127" s="64">
        <f>ROUND(IF(AND($D127&lt;AU$10,$E127&gt;AU$12),$Q127,IF(AND($D127&gt;=AU$10,$D127&lt;=AU$12),$Q127*(AU$13+1-DAY($D127))/AU$13,IF(AND($E127&gt;=AU$10,$E127&lt;=AU$12),$Q127*DAY($E127)/AU$13,0))),2)</f>
        <v>0</v>
      </c>
      <c r="AV127" s="64">
        <f>ROUND(IF(AND($D127&lt;AV$10,$E127&gt;AV$12),$Q127,IF(AND($D127&gt;=AV$10,$D127&lt;=AV$12),$Q127*(AV$13+1-DAY($D127))/AV$13,IF(AND($E127&gt;=AV$10,$E127&lt;=AV$12),$Q127*DAY($E127)/AV$13,0))),2)</f>
        <v>0</v>
      </c>
      <c r="AW127" s="64">
        <f>ROUND(IF(AND($D127&lt;AW$10,$E127&gt;AW$12),$Q127,IF(AND($D127&gt;=AW$10,$D127&lt;=AW$12),$Q127*(AW$13+1-DAY($D127))/AW$13,IF(AND($E127&gt;=AW$10,$E127&lt;=AW$12),$Q127*DAY($E127)/AW$13,0))),2)</f>
        <v>0</v>
      </c>
      <c r="AX127" s="64">
        <f>ROUND(IF(AND($D127&lt;AX$10,$E127&gt;AX$12),$Q127,IF(AND($D127&gt;=AX$10,$D127&lt;=AX$12),$Q127*(AX$13+1-DAY($D127))/AX$13,IF(AND($E127&gt;=AX$10,$E127&lt;=AX$12),$Q127*DAY($E127)/AX$13,0))),2)</f>
        <v>9505.3700000000008</v>
      </c>
      <c r="AY127" s="64">
        <f>ROUND(IF(AND($D127&lt;AY$10,$E127&gt;AY$12),$Q127,IF(AND($D127&gt;=AY$10,$D127&lt;=AY$12),$Q127*(AY$13+1-DAY($D127))/AY$13,IF(AND($E127&gt;=AY$10,$E127&lt;=AY$12),$Q127*DAY($E127)/AY$13,0))),2)</f>
        <v>17333.330000000002</v>
      </c>
      <c r="AZ127" s="64">
        <f>ROUND(IF(AND($D127&lt;AZ$10,$E127&gt;AZ$12),$Q127,IF(AND($D127&gt;=AZ$10,$D127&lt;=AZ$12),$Q127*(AZ$13+1-DAY($D127))/AZ$13,IF(AND($E127&gt;=AZ$10,$E127&lt;=AZ$12),$Q127*DAY($E127)/AZ$13,0))),2)</f>
        <v>17333.330000000002</v>
      </c>
      <c r="BA127" s="64">
        <f>ROUND(IF(AND($D127&lt;BA$10,$E127&gt;BA$12),$Q127,IF(AND($D127&gt;=BA$10,$D127&lt;=BA$12),$Q127*(BA$13+1-DAY($D127))/BA$13,IF(AND($E127&gt;=BA$10,$E127&lt;=BA$12),$Q127*DAY($E127)/BA$13,0))),2)</f>
        <v>17333.330000000002</v>
      </c>
      <c r="BB127" s="64">
        <f>ROUND(IF(AND($D127&lt;BB$10,$E127&gt;BB$12),$Q127,IF(AND($D127&gt;=BB$10,$D127&lt;=BB$12),$Q127*(BB$13+1-DAY($D127))/BB$13,IF(AND($E127&gt;=BB$10,$E127&lt;=BB$12),$Q127*DAY($E127)/BB$13,0))),2)</f>
        <v>17333.330000000002</v>
      </c>
      <c r="BC127" s="108"/>
      <c r="BD127" s="64">
        <f t="shared" ref="BD127:BO136" si="203">SUMIFS($S127:$BB127,$S$14:$BB$14,BD$14,$S$15:$BB$15,BD$15)</f>
        <v>0</v>
      </c>
      <c r="BE127" s="64">
        <f t="shared" si="203"/>
        <v>0</v>
      </c>
      <c r="BF127" s="64">
        <f t="shared" si="203"/>
        <v>0</v>
      </c>
      <c r="BG127" s="64">
        <f t="shared" si="203"/>
        <v>0</v>
      </c>
      <c r="BH127" s="64">
        <f t="shared" si="203"/>
        <v>0</v>
      </c>
      <c r="BI127" s="64">
        <f t="shared" si="203"/>
        <v>0</v>
      </c>
      <c r="BJ127" s="64">
        <f t="shared" si="203"/>
        <v>0</v>
      </c>
      <c r="BK127" s="64">
        <f t="shared" si="203"/>
        <v>0</v>
      </c>
      <c r="BL127" s="64">
        <f t="shared" si="203"/>
        <v>0</v>
      </c>
      <c r="BM127" s="64">
        <f t="shared" si="203"/>
        <v>0</v>
      </c>
      <c r="BN127" s="64">
        <f t="shared" si="203"/>
        <v>26838.700000000004</v>
      </c>
      <c r="BO127" s="64">
        <f t="shared" si="203"/>
        <v>51999.990000000005</v>
      </c>
      <c r="BP127" s="65"/>
      <c r="BQ127" s="79">
        <f t="shared" si="121"/>
        <v>0</v>
      </c>
      <c r="BR127" s="79">
        <f t="shared" si="122"/>
        <v>0</v>
      </c>
      <c r="BS127" s="79">
        <f t="shared" si="123"/>
        <v>0</v>
      </c>
      <c r="BT127" s="79">
        <f t="shared" si="124"/>
        <v>0</v>
      </c>
      <c r="BU127" s="79">
        <f t="shared" si="125"/>
        <v>0</v>
      </c>
      <c r="BV127" s="79">
        <f t="shared" si="126"/>
        <v>0</v>
      </c>
      <c r="BW127" s="79">
        <f t="shared" si="127"/>
        <v>0</v>
      </c>
      <c r="BX127" s="79">
        <f t="shared" si="128"/>
        <v>0</v>
      </c>
      <c r="BY127" s="79">
        <f t="shared" si="129"/>
        <v>0</v>
      </c>
      <c r="BZ127" s="79">
        <f t="shared" si="130"/>
        <v>0</v>
      </c>
      <c r="CA127" s="79">
        <f t="shared" si="131"/>
        <v>0</v>
      </c>
      <c r="CB127" s="79">
        <f t="shared" si="132"/>
        <v>0</v>
      </c>
      <c r="CC127" s="79">
        <f t="shared" si="133"/>
        <v>0</v>
      </c>
      <c r="CD127" s="79">
        <f t="shared" si="134"/>
        <v>0</v>
      </c>
      <c r="CE127" s="79">
        <f t="shared" si="135"/>
        <v>0</v>
      </c>
      <c r="CF127" s="79">
        <f t="shared" si="136"/>
        <v>0</v>
      </c>
      <c r="CG127" s="79">
        <f t="shared" si="137"/>
        <v>0</v>
      </c>
      <c r="CH127" s="79">
        <f t="shared" si="138"/>
        <v>0</v>
      </c>
      <c r="CI127" s="79">
        <f t="shared" si="139"/>
        <v>0</v>
      </c>
      <c r="CJ127" s="79">
        <f t="shared" si="140"/>
        <v>0</v>
      </c>
      <c r="CK127" s="79">
        <f t="shared" si="141"/>
        <v>0</v>
      </c>
      <c r="CL127" s="79">
        <f t="shared" si="142"/>
        <v>0</v>
      </c>
      <c r="CM127" s="79">
        <f t="shared" si="143"/>
        <v>0</v>
      </c>
      <c r="CN127" s="79">
        <f t="shared" si="144"/>
        <v>0</v>
      </c>
      <c r="CO127" s="79">
        <f t="shared" si="145"/>
        <v>0</v>
      </c>
      <c r="CP127" s="79">
        <f t="shared" si="146"/>
        <v>0</v>
      </c>
      <c r="CQ127" s="79">
        <f t="shared" si="147"/>
        <v>0</v>
      </c>
      <c r="CR127" s="79">
        <f t="shared" si="148"/>
        <v>0</v>
      </c>
      <c r="CS127" s="79">
        <f t="shared" si="149"/>
        <v>0</v>
      </c>
      <c r="CT127" s="79">
        <f t="shared" si="150"/>
        <v>0</v>
      </c>
      <c r="CU127" s="79">
        <f t="shared" si="151"/>
        <v>0</v>
      </c>
      <c r="CV127" s="79">
        <f t="shared" si="152"/>
        <v>0.5483868362282377</v>
      </c>
      <c r="CW127" s="79">
        <f t="shared" si="153"/>
        <v>1</v>
      </c>
      <c r="CX127" s="79">
        <f t="shared" si="154"/>
        <v>1</v>
      </c>
      <c r="CY127" s="79">
        <f t="shared" si="155"/>
        <v>1</v>
      </c>
      <c r="CZ127" s="79">
        <f t="shared" si="156"/>
        <v>1</v>
      </c>
      <c r="DB127" s="83">
        <f t="shared" si="157"/>
        <v>0</v>
      </c>
      <c r="DC127" s="83">
        <f t="shared" si="158"/>
        <v>0</v>
      </c>
      <c r="DD127" s="83">
        <f t="shared" si="159"/>
        <v>0</v>
      </c>
      <c r="DE127" s="83">
        <f t="shared" si="160"/>
        <v>0</v>
      </c>
      <c r="DF127" s="83">
        <f t="shared" si="161"/>
        <v>0</v>
      </c>
      <c r="DG127" s="83">
        <f t="shared" si="162"/>
        <v>0</v>
      </c>
      <c r="DH127" s="83">
        <f t="shared" si="163"/>
        <v>0</v>
      </c>
      <c r="DI127" s="83">
        <f t="shared" si="164"/>
        <v>0</v>
      </c>
      <c r="DJ127" s="83">
        <f t="shared" si="165"/>
        <v>0</v>
      </c>
      <c r="DK127" s="83">
        <f t="shared" si="166"/>
        <v>0</v>
      </c>
      <c r="DL127" s="83">
        <f t="shared" si="167"/>
        <v>1</v>
      </c>
      <c r="DM127" s="83">
        <f t="shared" si="168"/>
        <v>1</v>
      </c>
      <c r="DO127" s="83">
        <f t="shared" si="202"/>
        <v>0</v>
      </c>
      <c r="DP127" s="83">
        <f t="shared" si="200"/>
        <v>0</v>
      </c>
      <c r="DQ127" s="83">
        <f t="shared" si="200"/>
        <v>0</v>
      </c>
      <c r="DR127" s="83">
        <f t="shared" si="200"/>
        <v>0</v>
      </c>
      <c r="DS127" s="83">
        <f t="shared" si="200"/>
        <v>0</v>
      </c>
      <c r="DT127" s="83">
        <f t="shared" si="200"/>
        <v>0</v>
      </c>
      <c r="DU127" s="83">
        <f t="shared" si="200"/>
        <v>0</v>
      </c>
      <c r="DV127" s="83">
        <f t="shared" si="200"/>
        <v>0</v>
      </c>
      <c r="DW127" s="83">
        <f t="shared" si="200"/>
        <v>0</v>
      </c>
      <c r="DX127" s="83">
        <f t="shared" si="200"/>
        <v>0</v>
      </c>
      <c r="DY127" s="83">
        <f t="shared" si="200"/>
        <v>1</v>
      </c>
      <c r="DZ127" s="83">
        <f t="shared" si="200"/>
        <v>1</v>
      </c>
      <c r="EB127" s="115"/>
      <c r="EC127" s="36">
        <f t="shared" si="169"/>
        <v>0</v>
      </c>
      <c r="ED127" s="36">
        <f t="shared" si="185"/>
        <v>0</v>
      </c>
      <c r="EE127" s="36">
        <f t="shared" si="186"/>
        <v>0</v>
      </c>
      <c r="EF127" s="36">
        <f t="shared" si="187"/>
        <v>0</v>
      </c>
      <c r="EG127" s="36">
        <f t="shared" si="188"/>
        <v>0</v>
      </c>
      <c r="EH127" s="36">
        <f t="shared" si="189"/>
        <v>0</v>
      </c>
      <c r="EI127" s="36">
        <f t="shared" si="190"/>
        <v>0</v>
      </c>
      <c r="EJ127" s="36">
        <f t="shared" si="191"/>
        <v>0</v>
      </c>
      <c r="EK127" s="36">
        <f t="shared" si="192"/>
        <v>0</v>
      </c>
      <c r="EL127" s="36">
        <f t="shared" si="193"/>
        <v>1</v>
      </c>
      <c r="EM127" s="36">
        <f t="shared" si="194"/>
        <v>0</v>
      </c>
      <c r="EO127" s="115"/>
      <c r="EP127" s="36">
        <f t="shared" si="170"/>
        <v>0</v>
      </c>
      <c r="EQ127" s="36">
        <f t="shared" si="171"/>
        <v>0</v>
      </c>
      <c r="ER127" s="36">
        <f t="shared" si="172"/>
        <v>0</v>
      </c>
      <c r="ES127" s="36">
        <f t="shared" si="173"/>
        <v>0</v>
      </c>
      <c r="ET127" s="36">
        <f t="shared" si="174"/>
        <v>0</v>
      </c>
      <c r="EU127" s="36">
        <f t="shared" si="175"/>
        <v>0</v>
      </c>
      <c r="EV127" s="36">
        <f t="shared" si="176"/>
        <v>0</v>
      </c>
      <c r="EW127" s="36">
        <f t="shared" si="177"/>
        <v>0</v>
      </c>
      <c r="EX127" s="36">
        <f t="shared" si="178"/>
        <v>0</v>
      </c>
      <c r="EY127" s="36">
        <f t="shared" si="179"/>
        <v>0</v>
      </c>
      <c r="EZ127" s="36">
        <f t="shared" si="180"/>
        <v>0</v>
      </c>
    </row>
    <row r="128" spans="1:156" s="36" customFormat="1" ht="16" x14ac:dyDescent="0.2">
      <c r="A128" s="50"/>
      <c r="B128" s="56" t="s">
        <v>17</v>
      </c>
      <c r="C128" s="49" t="s">
        <v>69</v>
      </c>
      <c r="D128" s="57">
        <v>46614</v>
      </c>
      <c r="E128" s="57">
        <v>51500</v>
      </c>
      <c r="F128" s="58">
        <v>125000</v>
      </c>
      <c r="G128" s="56" t="s">
        <v>80</v>
      </c>
      <c r="H128" s="59">
        <v>81699</v>
      </c>
      <c r="I128" s="59" t="s">
        <v>15</v>
      </c>
      <c r="J128" s="60">
        <v>0.2</v>
      </c>
      <c r="K128" s="60">
        <v>0.1</v>
      </c>
      <c r="L128" s="61"/>
      <c r="M128" s="62">
        <f t="shared" si="196"/>
        <v>1</v>
      </c>
      <c r="N128" s="63">
        <f t="shared" si="197"/>
        <v>10416.666666666666</v>
      </c>
      <c r="O128" s="63">
        <f t="shared" si="198"/>
        <v>1041.6666666666667</v>
      </c>
      <c r="P128" s="63">
        <f t="shared" si="199"/>
        <v>2083.3333333333335</v>
      </c>
      <c r="Q128" s="63">
        <f t="shared" si="120"/>
        <v>13541.67</v>
      </c>
      <c r="R128" s="111"/>
      <c r="S128" s="64">
        <f>ROUND(IF(AND($D128&lt;S$10,$E128&gt;S$12),$Q128,IF(AND($D128&gt;=S$10,$D128&lt;=S$12),$Q128*(S$13+1-DAY($D128))/S$13,IF(AND($E128&gt;=S$10,$E128&lt;=S$12),$Q128*DAY($E128)/S$13,0))),2)</f>
        <v>0</v>
      </c>
      <c r="T128" s="64">
        <f>ROUND(IF(AND($D128&lt;T$10,$E128&gt;T$12),$Q128,IF(AND($D128&gt;=T$10,$D128&lt;=T$12),$Q128*(T$13+1-DAY($D128))/T$13,IF(AND($E128&gt;=T$10,$E128&lt;=T$12),$Q128*DAY($E128)/T$13,0))),2)</f>
        <v>0</v>
      </c>
      <c r="U128" s="64">
        <f>ROUND(IF(AND($D128&lt;U$10,$E128&gt;U$12),$Q128,IF(AND($D128&gt;=U$10,$D128&lt;=U$12),$Q128*(U$13+1-DAY($D128))/U$13,IF(AND($E128&gt;=U$10,$E128&lt;=U$12),$Q128*DAY($E128)/U$13,0))),2)</f>
        <v>0</v>
      </c>
      <c r="V128" s="64">
        <f>ROUND(IF(AND($D128&lt;V$10,$E128&gt;V$12),$Q128,IF(AND($D128&gt;=V$10,$D128&lt;=V$12),$Q128*(V$13+1-DAY($D128))/V$13,IF(AND($E128&gt;=V$10,$E128&lt;=V$12),$Q128*DAY($E128)/V$13,0))),2)</f>
        <v>0</v>
      </c>
      <c r="W128" s="64">
        <f>ROUND(IF(AND($D128&lt;W$10,$E128&gt;W$12),$Q128,IF(AND($D128&gt;=W$10,$D128&lt;=W$12),$Q128*(W$13+1-DAY($D128))/W$13,IF(AND($E128&gt;=W$10,$E128&lt;=W$12),$Q128*DAY($E128)/W$13,0))),2)</f>
        <v>0</v>
      </c>
      <c r="X128" s="64">
        <f>ROUND(IF(AND($D128&lt;X$10,$E128&gt;X$12),$Q128,IF(AND($D128&gt;=X$10,$D128&lt;=X$12),$Q128*(X$13+1-DAY($D128))/X$13,IF(AND($E128&gt;=X$10,$E128&lt;=X$12),$Q128*DAY($E128)/X$13,0))),2)</f>
        <v>0</v>
      </c>
      <c r="Y128" s="64">
        <f>ROUND(IF(AND($D128&lt;Y$10,$E128&gt;Y$12),$Q128,IF(AND($D128&gt;=Y$10,$D128&lt;=Y$12),$Q128*(Y$13+1-DAY($D128))/Y$13,IF(AND($E128&gt;=Y$10,$E128&lt;=Y$12),$Q128*DAY($E128)/Y$13,0))),2)</f>
        <v>0</v>
      </c>
      <c r="Z128" s="64">
        <f>ROUND(IF(AND($D128&lt;Z$10,$E128&gt;Z$12),$Q128,IF(AND($D128&gt;=Z$10,$D128&lt;=Z$12),$Q128*(Z$13+1-DAY($D128))/Z$13,IF(AND($E128&gt;=Z$10,$E128&lt;=Z$12),$Q128*DAY($E128)/Z$13,0))),2)</f>
        <v>0</v>
      </c>
      <c r="AA128" s="64">
        <f>ROUND(IF(AND($D128&lt;AA$10,$E128&gt;AA$12),$Q128,IF(AND($D128&gt;=AA$10,$D128&lt;=AA$12),$Q128*(AA$13+1-DAY($D128))/AA$13,IF(AND($E128&gt;=AA$10,$E128&lt;=AA$12),$Q128*DAY($E128)/AA$13,0))),2)</f>
        <v>0</v>
      </c>
      <c r="AB128" s="64">
        <f>ROUND(IF(AND($D128&lt;AB$10,$E128&gt;AB$12),$Q128,IF(AND($D128&gt;=AB$10,$D128&lt;=AB$12),$Q128*(AB$13+1-DAY($D128))/AB$13,IF(AND($E128&gt;=AB$10,$E128&lt;=AB$12),$Q128*DAY($E128)/AB$13,0))),2)</f>
        <v>0</v>
      </c>
      <c r="AC128" s="64">
        <f>ROUND(IF(AND($D128&lt;AC$10,$E128&gt;AC$12),$Q128,IF(AND($D128&gt;=AC$10,$D128&lt;=AC$12),$Q128*(AC$13+1-DAY($D128))/AC$13,IF(AND($E128&gt;=AC$10,$E128&lt;=AC$12),$Q128*DAY($E128)/AC$13,0))),2)</f>
        <v>0</v>
      </c>
      <c r="AD128" s="64">
        <f>ROUND(IF(AND($D128&lt;AD$10,$E128&gt;AD$12),$Q128,IF(AND($D128&gt;=AD$10,$D128&lt;=AD$12),$Q128*(AD$13+1-DAY($D128))/AD$13,IF(AND($E128&gt;=AD$10,$E128&lt;=AD$12),$Q128*DAY($E128)/AD$13,0))),2)</f>
        <v>0</v>
      </c>
      <c r="AE128" s="64">
        <f>ROUND(IF(AND($D128&lt;AE$10,$E128&gt;AE$12),$Q128,IF(AND($D128&gt;=AE$10,$D128&lt;=AE$12),$Q128*(AE$13+1-DAY($D128))/AE$13,IF(AND($E128&gt;=AE$10,$E128&lt;=AE$12),$Q128*DAY($E128)/AE$13,0))),2)</f>
        <v>0</v>
      </c>
      <c r="AF128" s="64">
        <f>ROUND(IF(AND($D128&lt;AF$10,$E128&gt;AF$12),$Q128,IF(AND($D128&gt;=AF$10,$D128&lt;=AF$12),$Q128*(AF$13+1-DAY($D128))/AF$13,IF(AND($E128&gt;=AF$10,$E128&lt;=AF$12),$Q128*DAY($E128)/AF$13,0))),2)</f>
        <v>0</v>
      </c>
      <c r="AG128" s="64">
        <f>ROUND(IF(AND($D128&lt;AG$10,$E128&gt;AG$12),$Q128,IF(AND($D128&gt;=AG$10,$D128&lt;=AG$12),$Q128*(AG$13+1-DAY($D128))/AG$13,IF(AND($E128&gt;=AG$10,$E128&lt;=AG$12),$Q128*DAY($E128)/AG$13,0))),2)</f>
        <v>0</v>
      </c>
      <c r="AH128" s="64">
        <f>ROUND(IF(AND($D128&lt;AH$10,$E128&gt;AH$12),$Q128,IF(AND($D128&gt;=AH$10,$D128&lt;=AH$12),$Q128*(AH$13+1-DAY($D128))/AH$13,IF(AND($E128&gt;=AH$10,$E128&lt;=AH$12),$Q128*DAY($E128)/AH$13,0))),2)</f>
        <v>0</v>
      </c>
      <c r="AI128" s="64">
        <f>ROUND(IF(AND($D128&lt;AI$10,$E128&gt;AI$12),$Q128,IF(AND($D128&gt;=AI$10,$D128&lt;=AI$12),$Q128*(AI$13+1-DAY($D128))/AI$13,IF(AND($E128&gt;=AI$10,$E128&lt;=AI$12),$Q128*DAY($E128)/AI$13,0))),2)</f>
        <v>0</v>
      </c>
      <c r="AJ128" s="64">
        <f>ROUND(IF(AND($D128&lt;AJ$10,$E128&gt;AJ$12),$Q128,IF(AND($D128&gt;=AJ$10,$D128&lt;=AJ$12),$Q128*(AJ$13+1-DAY($D128))/AJ$13,IF(AND($E128&gt;=AJ$10,$E128&lt;=AJ$12),$Q128*DAY($E128)/AJ$13,0))),2)</f>
        <v>0</v>
      </c>
      <c r="AK128" s="64">
        <f>ROUND(IF(AND($D128&lt;AK$10,$E128&gt;AK$12),$Q128,IF(AND($D128&gt;=AK$10,$D128&lt;=AK$12),$Q128*(AK$13+1-DAY($D128))/AK$13,IF(AND($E128&gt;=AK$10,$E128&lt;=AK$12),$Q128*DAY($E128)/AK$13,0))),2)</f>
        <v>0</v>
      </c>
      <c r="AL128" s="64">
        <f>ROUND(IF(AND($D128&lt;AL$10,$E128&gt;AL$12),$Q128,IF(AND($D128&gt;=AL$10,$D128&lt;=AL$12),$Q128*(AL$13+1-DAY($D128))/AL$13,IF(AND($E128&gt;=AL$10,$E128&lt;=AL$12),$Q128*DAY($E128)/AL$13,0))),2)</f>
        <v>0</v>
      </c>
      <c r="AM128" s="64">
        <f>ROUND(IF(AND($D128&lt;AM$10,$E128&gt;AM$12),$Q128,IF(AND($D128&gt;=AM$10,$D128&lt;=AM$12),$Q128*(AM$13+1-DAY($D128))/AM$13,IF(AND($E128&gt;=AM$10,$E128&lt;=AM$12),$Q128*DAY($E128)/AM$13,0))),2)</f>
        <v>0</v>
      </c>
      <c r="AN128" s="64">
        <f>ROUND(IF(AND($D128&lt;AN$10,$E128&gt;AN$12),$Q128,IF(AND($D128&gt;=AN$10,$D128&lt;=AN$12),$Q128*(AN$13+1-DAY($D128))/AN$13,IF(AND($E128&gt;=AN$10,$E128&lt;=AN$12),$Q128*DAY($E128)/AN$13,0))),2)</f>
        <v>0</v>
      </c>
      <c r="AO128" s="64">
        <f>ROUND(IF(AND($D128&lt;AO$10,$E128&gt;AO$12),$Q128,IF(AND($D128&gt;=AO$10,$D128&lt;=AO$12),$Q128*(AO$13+1-DAY($D128))/AO$13,IF(AND($E128&gt;=AO$10,$E128&lt;=AO$12),$Q128*DAY($E128)/AO$13,0))),2)</f>
        <v>0</v>
      </c>
      <c r="AP128" s="64">
        <f>ROUND(IF(AND($D128&lt;AP$10,$E128&gt;AP$12),$Q128,IF(AND($D128&gt;=AP$10,$D128&lt;=AP$12),$Q128*(AP$13+1-DAY($D128))/AP$13,IF(AND($E128&gt;=AP$10,$E128&lt;=AP$12),$Q128*DAY($E128)/AP$13,0))),2)</f>
        <v>0</v>
      </c>
      <c r="AQ128" s="64">
        <f>ROUND(IF(AND($D128&lt;AQ$10,$E128&gt;AQ$12),$Q128,IF(AND($D128&gt;=AQ$10,$D128&lt;=AQ$12),$Q128*(AQ$13+1-DAY($D128))/AQ$13,IF(AND($E128&gt;=AQ$10,$E128&lt;=AQ$12),$Q128*DAY($E128)/AQ$13,0))),2)</f>
        <v>0</v>
      </c>
      <c r="AR128" s="64">
        <f>ROUND(IF(AND($D128&lt;AR$10,$E128&gt;AR$12),$Q128,IF(AND($D128&gt;=AR$10,$D128&lt;=AR$12),$Q128*(AR$13+1-DAY($D128))/AR$13,IF(AND($E128&gt;=AR$10,$E128&lt;=AR$12),$Q128*DAY($E128)/AR$13,0))),2)</f>
        <v>0</v>
      </c>
      <c r="AS128" s="64">
        <f>ROUND(IF(AND($D128&lt;AS$10,$E128&gt;AS$12),$Q128,IF(AND($D128&gt;=AS$10,$D128&lt;=AS$12),$Q128*(AS$13+1-DAY($D128))/AS$13,IF(AND($E128&gt;=AS$10,$E128&lt;=AS$12),$Q128*DAY($E128)/AS$13,0))),2)</f>
        <v>0</v>
      </c>
      <c r="AT128" s="64">
        <f>ROUND(IF(AND($D128&lt;AT$10,$E128&gt;AT$12),$Q128,IF(AND($D128&gt;=AT$10,$D128&lt;=AT$12),$Q128*(AT$13+1-DAY($D128))/AT$13,IF(AND($E128&gt;=AT$10,$E128&lt;=AT$12),$Q128*DAY($E128)/AT$13,0))),2)</f>
        <v>0</v>
      </c>
      <c r="AU128" s="64">
        <f>ROUND(IF(AND($D128&lt;AU$10,$E128&gt;AU$12),$Q128,IF(AND($D128&gt;=AU$10,$D128&lt;=AU$12),$Q128*(AU$13+1-DAY($D128))/AU$13,IF(AND($E128&gt;=AU$10,$E128&lt;=AU$12),$Q128*DAY($E128)/AU$13,0))),2)</f>
        <v>0</v>
      </c>
      <c r="AV128" s="64">
        <f>ROUND(IF(AND($D128&lt;AV$10,$E128&gt;AV$12),$Q128,IF(AND($D128&gt;=AV$10,$D128&lt;=AV$12),$Q128*(AV$13+1-DAY($D128))/AV$13,IF(AND($E128&gt;=AV$10,$E128&lt;=AV$12),$Q128*DAY($E128)/AV$13,0))),2)</f>
        <v>0</v>
      </c>
      <c r="AW128" s="64">
        <f>ROUND(IF(AND($D128&lt;AW$10,$E128&gt;AW$12),$Q128,IF(AND($D128&gt;=AW$10,$D128&lt;=AW$12),$Q128*(AW$13+1-DAY($D128))/AW$13,IF(AND($E128&gt;=AW$10,$E128&lt;=AW$12),$Q128*DAY($E128)/AW$13,0))),2)</f>
        <v>0</v>
      </c>
      <c r="AX128" s="64">
        <f>ROUND(IF(AND($D128&lt;AX$10,$E128&gt;AX$12),$Q128,IF(AND($D128&gt;=AX$10,$D128&lt;=AX$12),$Q128*(AX$13+1-DAY($D128))/AX$13,IF(AND($E128&gt;=AX$10,$E128&lt;=AX$12),$Q128*DAY($E128)/AX$13,0))),2)</f>
        <v>7426.08</v>
      </c>
      <c r="AY128" s="64">
        <f>ROUND(IF(AND($D128&lt;AY$10,$E128&gt;AY$12),$Q128,IF(AND($D128&gt;=AY$10,$D128&lt;=AY$12),$Q128*(AY$13+1-DAY($D128))/AY$13,IF(AND($E128&gt;=AY$10,$E128&lt;=AY$12),$Q128*DAY($E128)/AY$13,0))),2)</f>
        <v>13541.67</v>
      </c>
      <c r="AZ128" s="64">
        <f>ROUND(IF(AND($D128&lt;AZ$10,$E128&gt;AZ$12),$Q128,IF(AND($D128&gt;=AZ$10,$D128&lt;=AZ$12),$Q128*(AZ$13+1-DAY($D128))/AZ$13,IF(AND($E128&gt;=AZ$10,$E128&lt;=AZ$12),$Q128*DAY($E128)/AZ$13,0))),2)</f>
        <v>13541.67</v>
      </c>
      <c r="BA128" s="64">
        <f>ROUND(IF(AND($D128&lt;BA$10,$E128&gt;BA$12),$Q128,IF(AND($D128&gt;=BA$10,$D128&lt;=BA$12),$Q128*(BA$13+1-DAY($D128))/BA$13,IF(AND($E128&gt;=BA$10,$E128&lt;=BA$12),$Q128*DAY($E128)/BA$13,0))),2)</f>
        <v>13541.67</v>
      </c>
      <c r="BB128" s="64">
        <f>ROUND(IF(AND($D128&lt;BB$10,$E128&gt;BB$12),$Q128,IF(AND($D128&gt;=BB$10,$D128&lt;=BB$12),$Q128*(BB$13+1-DAY($D128))/BB$13,IF(AND($E128&gt;=BB$10,$E128&lt;=BB$12),$Q128*DAY($E128)/BB$13,0))),2)</f>
        <v>13541.67</v>
      </c>
      <c r="BC128" s="108"/>
      <c r="BD128" s="64">
        <f t="shared" si="203"/>
        <v>0</v>
      </c>
      <c r="BE128" s="64">
        <f t="shared" si="203"/>
        <v>0</v>
      </c>
      <c r="BF128" s="64">
        <f t="shared" si="203"/>
        <v>0</v>
      </c>
      <c r="BG128" s="64">
        <f t="shared" si="203"/>
        <v>0</v>
      </c>
      <c r="BH128" s="64">
        <f t="shared" si="203"/>
        <v>0</v>
      </c>
      <c r="BI128" s="64">
        <f t="shared" si="203"/>
        <v>0</v>
      </c>
      <c r="BJ128" s="64">
        <f t="shared" si="203"/>
        <v>0</v>
      </c>
      <c r="BK128" s="64">
        <f t="shared" si="203"/>
        <v>0</v>
      </c>
      <c r="BL128" s="64">
        <f t="shared" si="203"/>
        <v>0</v>
      </c>
      <c r="BM128" s="64">
        <f t="shared" si="203"/>
        <v>0</v>
      </c>
      <c r="BN128" s="64">
        <f t="shared" si="203"/>
        <v>20967.75</v>
      </c>
      <c r="BO128" s="64">
        <f t="shared" si="203"/>
        <v>40625.01</v>
      </c>
      <c r="BP128" s="65"/>
      <c r="BQ128" s="79">
        <f t="shared" si="121"/>
        <v>0</v>
      </c>
      <c r="BR128" s="79">
        <f t="shared" si="122"/>
        <v>0</v>
      </c>
      <c r="BS128" s="79">
        <f t="shared" si="123"/>
        <v>0</v>
      </c>
      <c r="BT128" s="79">
        <f t="shared" si="124"/>
        <v>0</v>
      </c>
      <c r="BU128" s="79">
        <f t="shared" si="125"/>
        <v>0</v>
      </c>
      <c r="BV128" s="79">
        <f t="shared" si="126"/>
        <v>0</v>
      </c>
      <c r="BW128" s="79">
        <f t="shared" si="127"/>
        <v>0</v>
      </c>
      <c r="BX128" s="79">
        <f t="shared" si="128"/>
        <v>0</v>
      </c>
      <c r="BY128" s="79">
        <f t="shared" si="129"/>
        <v>0</v>
      </c>
      <c r="BZ128" s="79">
        <f t="shared" si="130"/>
        <v>0</v>
      </c>
      <c r="CA128" s="79">
        <f t="shared" si="131"/>
        <v>0</v>
      </c>
      <c r="CB128" s="79">
        <f t="shared" si="132"/>
        <v>0</v>
      </c>
      <c r="CC128" s="79">
        <f t="shared" si="133"/>
        <v>0</v>
      </c>
      <c r="CD128" s="79">
        <f t="shared" si="134"/>
        <v>0</v>
      </c>
      <c r="CE128" s="79">
        <f t="shared" si="135"/>
        <v>0</v>
      </c>
      <c r="CF128" s="79">
        <f t="shared" si="136"/>
        <v>0</v>
      </c>
      <c r="CG128" s="79">
        <f t="shared" si="137"/>
        <v>0</v>
      </c>
      <c r="CH128" s="79">
        <f t="shared" si="138"/>
        <v>0</v>
      </c>
      <c r="CI128" s="79">
        <f t="shared" si="139"/>
        <v>0</v>
      </c>
      <c r="CJ128" s="79">
        <f t="shared" si="140"/>
        <v>0</v>
      </c>
      <c r="CK128" s="79">
        <f t="shared" si="141"/>
        <v>0</v>
      </c>
      <c r="CL128" s="79">
        <f t="shared" si="142"/>
        <v>0</v>
      </c>
      <c r="CM128" s="79">
        <f t="shared" si="143"/>
        <v>0</v>
      </c>
      <c r="CN128" s="79">
        <f t="shared" si="144"/>
        <v>0</v>
      </c>
      <c r="CO128" s="79">
        <f t="shared" si="145"/>
        <v>0</v>
      </c>
      <c r="CP128" s="79">
        <f t="shared" si="146"/>
        <v>0</v>
      </c>
      <c r="CQ128" s="79">
        <f t="shared" si="147"/>
        <v>0</v>
      </c>
      <c r="CR128" s="79">
        <f t="shared" si="148"/>
        <v>0</v>
      </c>
      <c r="CS128" s="79">
        <f t="shared" si="149"/>
        <v>0</v>
      </c>
      <c r="CT128" s="79">
        <f t="shared" si="150"/>
        <v>0</v>
      </c>
      <c r="CU128" s="79">
        <f t="shared" si="151"/>
        <v>0</v>
      </c>
      <c r="CV128" s="79">
        <f t="shared" si="152"/>
        <v>0.54838731116620032</v>
      </c>
      <c r="CW128" s="79">
        <f t="shared" si="153"/>
        <v>1</v>
      </c>
      <c r="CX128" s="79">
        <f t="shared" si="154"/>
        <v>1</v>
      </c>
      <c r="CY128" s="79">
        <f t="shared" si="155"/>
        <v>1</v>
      </c>
      <c r="CZ128" s="79">
        <f t="shared" si="156"/>
        <v>1</v>
      </c>
      <c r="DB128" s="83">
        <f t="shared" si="157"/>
        <v>0</v>
      </c>
      <c r="DC128" s="83">
        <f t="shared" si="158"/>
        <v>0</v>
      </c>
      <c r="DD128" s="83">
        <f t="shared" si="159"/>
        <v>0</v>
      </c>
      <c r="DE128" s="83">
        <f t="shared" si="160"/>
        <v>0</v>
      </c>
      <c r="DF128" s="83">
        <f t="shared" si="161"/>
        <v>0</v>
      </c>
      <c r="DG128" s="83">
        <f t="shared" si="162"/>
        <v>0</v>
      </c>
      <c r="DH128" s="83">
        <f t="shared" si="163"/>
        <v>0</v>
      </c>
      <c r="DI128" s="83">
        <f t="shared" si="164"/>
        <v>0</v>
      </c>
      <c r="DJ128" s="83">
        <f t="shared" si="165"/>
        <v>0</v>
      </c>
      <c r="DK128" s="83">
        <f t="shared" si="166"/>
        <v>0</v>
      </c>
      <c r="DL128" s="83">
        <f t="shared" si="167"/>
        <v>1</v>
      </c>
      <c r="DM128" s="83">
        <f t="shared" si="168"/>
        <v>1</v>
      </c>
      <c r="DO128" s="83">
        <f t="shared" si="202"/>
        <v>0</v>
      </c>
      <c r="DP128" s="83">
        <f t="shared" si="200"/>
        <v>0</v>
      </c>
      <c r="DQ128" s="83">
        <f t="shared" si="200"/>
        <v>0</v>
      </c>
      <c r="DR128" s="83">
        <f t="shared" si="200"/>
        <v>0</v>
      </c>
      <c r="DS128" s="83">
        <f t="shared" si="200"/>
        <v>0</v>
      </c>
      <c r="DT128" s="83">
        <f t="shared" si="200"/>
        <v>0</v>
      </c>
      <c r="DU128" s="83">
        <f t="shared" si="200"/>
        <v>0</v>
      </c>
      <c r="DV128" s="83">
        <f t="shared" si="200"/>
        <v>0</v>
      </c>
      <c r="DW128" s="83">
        <f t="shared" si="200"/>
        <v>0</v>
      </c>
      <c r="DX128" s="83">
        <f t="shared" si="200"/>
        <v>0</v>
      </c>
      <c r="DY128" s="83">
        <f t="shared" si="200"/>
        <v>1</v>
      </c>
      <c r="DZ128" s="83">
        <f t="shared" si="200"/>
        <v>1</v>
      </c>
      <c r="EB128" s="115"/>
      <c r="EC128" s="36">
        <f t="shared" si="169"/>
        <v>0</v>
      </c>
      <c r="ED128" s="36">
        <f t="shared" si="185"/>
        <v>0</v>
      </c>
      <c r="EE128" s="36">
        <f t="shared" si="186"/>
        <v>0</v>
      </c>
      <c r="EF128" s="36">
        <f t="shared" si="187"/>
        <v>0</v>
      </c>
      <c r="EG128" s="36">
        <f t="shared" si="188"/>
        <v>0</v>
      </c>
      <c r="EH128" s="36">
        <f t="shared" si="189"/>
        <v>0</v>
      </c>
      <c r="EI128" s="36">
        <f t="shared" si="190"/>
        <v>0</v>
      </c>
      <c r="EJ128" s="36">
        <f t="shared" si="191"/>
        <v>0</v>
      </c>
      <c r="EK128" s="36">
        <f t="shared" si="192"/>
        <v>0</v>
      </c>
      <c r="EL128" s="36">
        <f t="shared" si="193"/>
        <v>1</v>
      </c>
      <c r="EM128" s="36">
        <f t="shared" si="194"/>
        <v>0</v>
      </c>
      <c r="EO128" s="115"/>
      <c r="EP128" s="36">
        <f t="shared" si="170"/>
        <v>0</v>
      </c>
      <c r="EQ128" s="36">
        <f t="shared" si="171"/>
        <v>0</v>
      </c>
      <c r="ER128" s="36">
        <f t="shared" si="172"/>
        <v>0</v>
      </c>
      <c r="ES128" s="36">
        <f t="shared" si="173"/>
        <v>0</v>
      </c>
      <c r="ET128" s="36">
        <f t="shared" si="174"/>
        <v>0</v>
      </c>
      <c r="EU128" s="36">
        <f t="shared" si="175"/>
        <v>0</v>
      </c>
      <c r="EV128" s="36">
        <f t="shared" si="176"/>
        <v>0</v>
      </c>
      <c r="EW128" s="36">
        <f t="shared" si="177"/>
        <v>0</v>
      </c>
      <c r="EX128" s="36">
        <f t="shared" si="178"/>
        <v>0</v>
      </c>
      <c r="EY128" s="36">
        <f t="shared" si="179"/>
        <v>0</v>
      </c>
      <c r="EZ128" s="36">
        <f t="shared" si="180"/>
        <v>0</v>
      </c>
    </row>
    <row r="129" spans="1:156" s="36" customFormat="1" ht="16" x14ac:dyDescent="0.2">
      <c r="A129" s="50"/>
      <c r="B129" s="56" t="s">
        <v>17</v>
      </c>
      <c r="C129" s="49" t="s">
        <v>16</v>
      </c>
      <c r="D129" s="57">
        <v>46631</v>
      </c>
      <c r="E129" s="57">
        <v>51500</v>
      </c>
      <c r="F129" s="58">
        <v>125000</v>
      </c>
      <c r="G129" s="56" t="s">
        <v>108</v>
      </c>
      <c r="H129" s="59">
        <v>19066</v>
      </c>
      <c r="I129" s="59" t="s">
        <v>15</v>
      </c>
      <c r="J129" s="60">
        <v>0.2</v>
      </c>
      <c r="K129" s="60">
        <v>0.1</v>
      </c>
      <c r="L129" s="61"/>
      <c r="M129" s="62">
        <f t="shared" si="196"/>
        <v>1</v>
      </c>
      <c r="N129" s="63">
        <f t="shared" si="197"/>
        <v>10416.666666666666</v>
      </c>
      <c r="O129" s="63">
        <f t="shared" si="198"/>
        <v>1041.6666666666667</v>
      </c>
      <c r="P129" s="63">
        <f t="shared" si="199"/>
        <v>2083.3333333333335</v>
      </c>
      <c r="Q129" s="63">
        <f t="shared" si="120"/>
        <v>13541.67</v>
      </c>
      <c r="R129" s="111"/>
      <c r="S129" s="64">
        <f>ROUND(IF(AND($D129&lt;S$10,$E129&gt;S$12),$Q129,IF(AND($D129&gt;=S$10,$D129&lt;=S$12),$Q129*(S$13+1-DAY($D129))/S$13,IF(AND($E129&gt;=S$10,$E129&lt;=S$12),$Q129*DAY($E129)/S$13,0))),2)</f>
        <v>0</v>
      </c>
      <c r="T129" s="64">
        <f>ROUND(IF(AND($D129&lt;T$10,$E129&gt;T$12),$Q129,IF(AND($D129&gt;=T$10,$D129&lt;=T$12),$Q129*(T$13+1-DAY($D129))/T$13,IF(AND($E129&gt;=T$10,$E129&lt;=T$12),$Q129*DAY($E129)/T$13,0))),2)</f>
        <v>0</v>
      </c>
      <c r="U129" s="64">
        <f>ROUND(IF(AND($D129&lt;U$10,$E129&gt;U$12),$Q129,IF(AND($D129&gt;=U$10,$D129&lt;=U$12),$Q129*(U$13+1-DAY($D129))/U$13,IF(AND($E129&gt;=U$10,$E129&lt;=U$12),$Q129*DAY($E129)/U$13,0))),2)</f>
        <v>0</v>
      </c>
      <c r="V129" s="64">
        <f>ROUND(IF(AND($D129&lt;V$10,$E129&gt;V$12),$Q129,IF(AND($D129&gt;=V$10,$D129&lt;=V$12),$Q129*(V$13+1-DAY($D129))/V$13,IF(AND($E129&gt;=V$10,$E129&lt;=V$12),$Q129*DAY($E129)/V$13,0))),2)</f>
        <v>0</v>
      </c>
      <c r="W129" s="64">
        <f>ROUND(IF(AND($D129&lt;W$10,$E129&gt;W$12),$Q129,IF(AND($D129&gt;=W$10,$D129&lt;=W$12),$Q129*(W$13+1-DAY($D129))/W$13,IF(AND($E129&gt;=W$10,$E129&lt;=W$12),$Q129*DAY($E129)/W$13,0))),2)</f>
        <v>0</v>
      </c>
      <c r="X129" s="64">
        <f>ROUND(IF(AND($D129&lt;X$10,$E129&gt;X$12),$Q129,IF(AND($D129&gt;=X$10,$D129&lt;=X$12),$Q129*(X$13+1-DAY($D129))/X$13,IF(AND($E129&gt;=X$10,$E129&lt;=X$12),$Q129*DAY($E129)/X$13,0))),2)</f>
        <v>0</v>
      </c>
      <c r="Y129" s="64">
        <f>ROUND(IF(AND($D129&lt;Y$10,$E129&gt;Y$12),$Q129,IF(AND($D129&gt;=Y$10,$D129&lt;=Y$12),$Q129*(Y$13+1-DAY($D129))/Y$13,IF(AND($E129&gt;=Y$10,$E129&lt;=Y$12),$Q129*DAY($E129)/Y$13,0))),2)</f>
        <v>0</v>
      </c>
      <c r="Z129" s="64">
        <f>ROUND(IF(AND($D129&lt;Z$10,$E129&gt;Z$12),$Q129,IF(AND($D129&gt;=Z$10,$D129&lt;=Z$12),$Q129*(Z$13+1-DAY($D129))/Z$13,IF(AND($E129&gt;=Z$10,$E129&lt;=Z$12),$Q129*DAY($E129)/Z$13,0))),2)</f>
        <v>0</v>
      </c>
      <c r="AA129" s="64">
        <f>ROUND(IF(AND($D129&lt;AA$10,$E129&gt;AA$12),$Q129,IF(AND($D129&gt;=AA$10,$D129&lt;=AA$12),$Q129*(AA$13+1-DAY($D129))/AA$13,IF(AND($E129&gt;=AA$10,$E129&lt;=AA$12),$Q129*DAY($E129)/AA$13,0))),2)</f>
        <v>0</v>
      </c>
      <c r="AB129" s="64">
        <f>ROUND(IF(AND($D129&lt;AB$10,$E129&gt;AB$12),$Q129,IF(AND($D129&gt;=AB$10,$D129&lt;=AB$12),$Q129*(AB$13+1-DAY($D129))/AB$13,IF(AND($E129&gt;=AB$10,$E129&lt;=AB$12),$Q129*DAY($E129)/AB$13,0))),2)</f>
        <v>0</v>
      </c>
      <c r="AC129" s="64">
        <f>ROUND(IF(AND($D129&lt;AC$10,$E129&gt;AC$12),$Q129,IF(AND($D129&gt;=AC$10,$D129&lt;=AC$12),$Q129*(AC$13+1-DAY($D129))/AC$13,IF(AND($E129&gt;=AC$10,$E129&lt;=AC$12),$Q129*DAY($E129)/AC$13,0))),2)</f>
        <v>0</v>
      </c>
      <c r="AD129" s="64">
        <f>ROUND(IF(AND($D129&lt;AD$10,$E129&gt;AD$12),$Q129,IF(AND($D129&gt;=AD$10,$D129&lt;=AD$12),$Q129*(AD$13+1-DAY($D129))/AD$13,IF(AND($E129&gt;=AD$10,$E129&lt;=AD$12),$Q129*DAY($E129)/AD$13,0))),2)</f>
        <v>0</v>
      </c>
      <c r="AE129" s="64">
        <f>ROUND(IF(AND($D129&lt;AE$10,$E129&gt;AE$12),$Q129,IF(AND($D129&gt;=AE$10,$D129&lt;=AE$12),$Q129*(AE$13+1-DAY($D129))/AE$13,IF(AND($E129&gt;=AE$10,$E129&lt;=AE$12),$Q129*DAY($E129)/AE$13,0))),2)</f>
        <v>0</v>
      </c>
      <c r="AF129" s="64">
        <f>ROUND(IF(AND($D129&lt;AF$10,$E129&gt;AF$12),$Q129,IF(AND($D129&gt;=AF$10,$D129&lt;=AF$12),$Q129*(AF$13+1-DAY($D129))/AF$13,IF(AND($E129&gt;=AF$10,$E129&lt;=AF$12),$Q129*DAY($E129)/AF$13,0))),2)</f>
        <v>0</v>
      </c>
      <c r="AG129" s="64">
        <f>ROUND(IF(AND($D129&lt;AG$10,$E129&gt;AG$12),$Q129,IF(AND($D129&gt;=AG$10,$D129&lt;=AG$12),$Q129*(AG$13+1-DAY($D129))/AG$13,IF(AND($E129&gt;=AG$10,$E129&lt;=AG$12),$Q129*DAY($E129)/AG$13,0))),2)</f>
        <v>0</v>
      </c>
      <c r="AH129" s="64">
        <f>ROUND(IF(AND($D129&lt;AH$10,$E129&gt;AH$12),$Q129,IF(AND($D129&gt;=AH$10,$D129&lt;=AH$12),$Q129*(AH$13+1-DAY($D129))/AH$13,IF(AND($E129&gt;=AH$10,$E129&lt;=AH$12),$Q129*DAY($E129)/AH$13,0))),2)</f>
        <v>0</v>
      </c>
      <c r="AI129" s="64">
        <f>ROUND(IF(AND($D129&lt;AI$10,$E129&gt;AI$12),$Q129,IF(AND($D129&gt;=AI$10,$D129&lt;=AI$12),$Q129*(AI$13+1-DAY($D129))/AI$13,IF(AND($E129&gt;=AI$10,$E129&lt;=AI$12),$Q129*DAY($E129)/AI$13,0))),2)</f>
        <v>0</v>
      </c>
      <c r="AJ129" s="64">
        <f>ROUND(IF(AND($D129&lt;AJ$10,$E129&gt;AJ$12),$Q129,IF(AND($D129&gt;=AJ$10,$D129&lt;=AJ$12),$Q129*(AJ$13+1-DAY($D129))/AJ$13,IF(AND($E129&gt;=AJ$10,$E129&lt;=AJ$12),$Q129*DAY($E129)/AJ$13,0))),2)</f>
        <v>0</v>
      </c>
      <c r="AK129" s="64">
        <f>ROUND(IF(AND($D129&lt;AK$10,$E129&gt;AK$12),$Q129,IF(AND($D129&gt;=AK$10,$D129&lt;=AK$12),$Q129*(AK$13+1-DAY($D129))/AK$13,IF(AND($E129&gt;=AK$10,$E129&lt;=AK$12),$Q129*DAY($E129)/AK$13,0))),2)</f>
        <v>0</v>
      </c>
      <c r="AL129" s="64">
        <f>ROUND(IF(AND($D129&lt;AL$10,$E129&gt;AL$12),$Q129,IF(AND($D129&gt;=AL$10,$D129&lt;=AL$12),$Q129*(AL$13+1-DAY($D129))/AL$13,IF(AND($E129&gt;=AL$10,$E129&lt;=AL$12),$Q129*DAY($E129)/AL$13,0))),2)</f>
        <v>0</v>
      </c>
      <c r="AM129" s="64">
        <f>ROUND(IF(AND($D129&lt;AM$10,$E129&gt;AM$12),$Q129,IF(AND($D129&gt;=AM$10,$D129&lt;=AM$12),$Q129*(AM$13+1-DAY($D129))/AM$13,IF(AND($E129&gt;=AM$10,$E129&lt;=AM$12),$Q129*DAY($E129)/AM$13,0))),2)</f>
        <v>0</v>
      </c>
      <c r="AN129" s="64">
        <f>ROUND(IF(AND($D129&lt;AN$10,$E129&gt;AN$12),$Q129,IF(AND($D129&gt;=AN$10,$D129&lt;=AN$12),$Q129*(AN$13+1-DAY($D129))/AN$13,IF(AND($E129&gt;=AN$10,$E129&lt;=AN$12),$Q129*DAY($E129)/AN$13,0))),2)</f>
        <v>0</v>
      </c>
      <c r="AO129" s="64">
        <f>ROUND(IF(AND($D129&lt;AO$10,$E129&gt;AO$12),$Q129,IF(AND($D129&gt;=AO$10,$D129&lt;=AO$12),$Q129*(AO$13+1-DAY($D129))/AO$13,IF(AND($E129&gt;=AO$10,$E129&lt;=AO$12),$Q129*DAY($E129)/AO$13,0))),2)</f>
        <v>0</v>
      </c>
      <c r="AP129" s="64">
        <f>ROUND(IF(AND($D129&lt;AP$10,$E129&gt;AP$12),$Q129,IF(AND($D129&gt;=AP$10,$D129&lt;=AP$12),$Q129*(AP$13+1-DAY($D129))/AP$13,IF(AND($E129&gt;=AP$10,$E129&lt;=AP$12),$Q129*DAY($E129)/AP$13,0))),2)</f>
        <v>0</v>
      </c>
      <c r="AQ129" s="64">
        <f>ROUND(IF(AND($D129&lt;AQ$10,$E129&gt;AQ$12),$Q129,IF(AND($D129&gt;=AQ$10,$D129&lt;=AQ$12),$Q129*(AQ$13+1-DAY($D129))/AQ$13,IF(AND($E129&gt;=AQ$10,$E129&lt;=AQ$12),$Q129*DAY($E129)/AQ$13,0))),2)</f>
        <v>0</v>
      </c>
      <c r="AR129" s="64">
        <f>ROUND(IF(AND($D129&lt;AR$10,$E129&gt;AR$12),$Q129,IF(AND($D129&gt;=AR$10,$D129&lt;=AR$12),$Q129*(AR$13+1-DAY($D129))/AR$13,IF(AND($E129&gt;=AR$10,$E129&lt;=AR$12),$Q129*DAY($E129)/AR$13,0))),2)</f>
        <v>0</v>
      </c>
      <c r="AS129" s="64">
        <f>ROUND(IF(AND($D129&lt;AS$10,$E129&gt;AS$12),$Q129,IF(AND($D129&gt;=AS$10,$D129&lt;=AS$12),$Q129*(AS$13+1-DAY($D129))/AS$13,IF(AND($E129&gt;=AS$10,$E129&lt;=AS$12),$Q129*DAY($E129)/AS$13,0))),2)</f>
        <v>0</v>
      </c>
      <c r="AT129" s="64">
        <f>ROUND(IF(AND($D129&lt;AT$10,$E129&gt;AT$12),$Q129,IF(AND($D129&gt;=AT$10,$D129&lt;=AT$12),$Q129*(AT$13+1-DAY($D129))/AT$13,IF(AND($E129&gt;=AT$10,$E129&lt;=AT$12),$Q129*DAY($E129)/AT$13,0))),2)</f>
        <v>0</v>
      </c>
      <c r="AU129" s="64">
        <f>ROUND(IF(AND($D129&lt;AU$10,$E129&gt;AU$12),$Q129,IF(AND($D129&gt;=AU$10,$D129&lt;=AU$12),$Q129*(AU$13+1-DAY($D129))/AU$13,IF(AND($E129&gt;=AU$10,$E129&lt;=AU$12),$Q129*DAY($E129)/AU$13,0))),2)</f>
        <v>0</v>
      </c>
      <c r="AV129" s="64">
        <f>ROUND(IF(AND($D129&lt;AV$10,$E129&gt;AV$12),$Q129,IF(AND($D129&gt;=AV$10,$D129&lt;=AV$12),$Q129*(AV$13+1-DAY($D129))/AV$13,IF(AND($E129&gt;=AV$10,$E129&lt;=AV$12),$Q129*DAY($E129)/AV$13,0))),2)</f>
        <v>0</v>
      </c>
      <c r="AW129" s="64">
        <f>ROUND(IF(AND($D129&lt;AW$10,$E129&gt;AW$12),$Q129,IF(AND($D129&gt;=AW$10,$D129&lt;=AW$12),$Q129*(AW$13+1-DAY($D129))/AW$13,IF(AND($E129&gt;=AW$10,$E129&lt;=AW$12),$Q129*DAY($E129)/AW$13,0))),2)</f>
        <v>0</v>
      </c>
      <c r="AX129" s="64">
        <f>ROUND(IF(AND($D129&lt;AX$10,$E129&gt;AX$12),$Q129,IF(AND($D129&gt;=AX$10,$D129&lt;=AX$12),$Q129*(AX$13+1-DAY($D129))/AX$13,IF(AND($E129&gt;=AX$10,$E129&lt;=AX$12),$Q129*DAY($E129)/AX$13,0))),2)</f>
        <v>0</v>
      </c>
      <c r="AY129" s="64">
        <f>ROUND(IF(AND($D129&lt;AY$10,$E129&gt;AY$12),$Q129,IF(AND($D129&gt;=AY$10,$D129&lt;=AY$12),$Q129*(AY$13+1-DAY($D129))/AY$13,IF(AND($E129&gt;=AY$10,$E129&lt;=AY$12),$Q129*DAY($E129)/AY$13,0))),2)</f>
        <v>13541.67</v>
      </c>
      <c r="AZ129" s="64">
        <f>ROUND(IF(AND($D129&lt;AZ$10,$E129&gt;AZ$12),$Q129,IF(AND($D129&gt;=AZ$10,$D129&lt;=AZ$12),$Q129*(AZ$13+1-DAY($D129))/AZ$13,IF(AND($E129&gt;=AZ$10,$E129&lt;=AZ$12),$Q129*DAY($E129)/AZ$13,0))),2)</f>
        <v>13541.67</v>
      </c>
      <c r="BA129" s="64">
        <f>ROUND(IF(AND($D129&lt;BA$10,$E129&gt;BA$12),$Q129,IF(AND($D129&gt;=BA$10,$D129&lt;=BA$12),$Q129*(BA$13+1-DAY($D129))/BA$13,IF(AND($E129&gt;=BA$10,$E129&lt;=BA$12),$Q129*DAY($E129)/BA$13,0))),2)</f>
        <v>13541.67</v>
      </c>
      <c r="BB129" s="64">
        <f>ROUND(IF(AND($D129&lt;BB$10,$E129&gt;BB$12),$Q129,IF(AND($D129&gt;=BB$10,$D129&lt;=BB$12),$Q129*(BB$13+1-DAY($D129))/BB$13,IF(AND($E129&gt;=BB$10,$E129&lt;=BB$12),$Q129*DAY($E129)/BB$13,0))),2)</f>
        <v>13541.67</v>
      </c>
      <c r="BC129" s="108"/>
      <c r="BD129" s="64">
        <f t="shared" si="203"/>
        <v>0</v>
      </c>
      <c r="BE129" s="64">
        <f t="shared" si="203"/>
        <v>0</v>
      </c>
      <c r="BF129" s="64">
        <f t="shared" si="203"/>
        <v>0</v>
      </c>
      <c r="BG129" s="64">
        <f t="shared" si="203"/>
        <v>0</v>
      </c>
      <c r="BH129" s="64">
        <f t="shared" si="203"/>
        <v>0</v>
      </c>
      <c r="BI129" s="64">
        <f t="shared" si="203"/>
        <v>0</v>
      </c>
      <c r="BJ129" s="64">
        <f t="shared" si="203"/>
        <v>0</v>
      </c>
      <c r="BK129" s="64">
        <f t="shared" si="203"/>
        <v>0</v>
      </c>
      <c r="BL129" s="64">
        <f t="shared" si="203"/>
        <v>0</v>
      </c>
      <c r="BM129" s="64">
        <f t="shared" si="203"/>
        <v>0</v>
      </c>
      <c r="BN129" s="64">
        <f t="shared" si="203"/>
        <v>13541.67</v>
      </c>
      <c r="BO129" s="64">
        <f t="shared" si="203"/>
        <v>40625.01</v>
      </c>
      <c r="BP129" s="65"/>
      <c r="BQ129" s="79">
        <f t="shared" si="121"/>
        <v>0</v>
      </c>
      <c r="BR129" s="79">
        <f t="shared" si="122"/>
        <v>0</v>
      </c>
      <c r="BS129" s="79">
        <f t="shared" si="123"/>
        <v>0</v>
      </c>
      <c r="BT129" s="79">
        <f t="shared" si="124"/>
        <v>0</v>
      </c>
      <c r="BU129" s="79">
        <f t="shared" si="125"/>
        <v>0</v>
      </c>
      <c r="BV129" s="79">
        <f t="shared" si="126"/>
        <v>0</v>
      </c>
      <c r="BW129" s="79">
        <f t="shared" si="127"/>
        <v>0</v>
      </c>
      <c r="BX129" s="79">
        <f t="shared" si="128"/>
        <v>0</v>
      </c>
      <c r="BY129" s="79">
        <f t="shared" si="129"/>
        <v>0</v>
      </c>
      <c r="BZ129" s="79">
        <f t="shared" si="130"/>
        <v>0</v>
      </c>
      <c r="CA129" s="79">
        <f t="shared" si="131"/>
        <v>0</v>
      </c>
      <c r="CB129" s="79">
        <f t="shared" si="132"/>
        <v>0</v>
      </c>
      <c r="CC129" s="79">
        <f t="shared" si="133"/>
        <v>0</v>
      </c>
      <c r="CD129" s="79">
        <f t="shared" si="134"/>
        <v>0</v>
      </c>
      <c r="CE129" s="79">
        <f t="shared" si="135"/>
        <v>0</v>
      </c>
      <c r="CF129" s="79">
        <f t="shared" si="136"/>
        <v>0</v>
      </c>
      <c r="CG129" s="79">
        <f t="shared" si="137"/>
        <v>0</v>
      </c>
      <c r="CH129" s="79">
        <f t="shared" si="138"/>
        <v>0</v>
      </c>
      <c r="CI129" s="79">
        <f t="shared" si="139"/>
        <v>0</v>
      </c>
      <c r="CJ129" s="79">
        <f t="shared" si="140"/>
        <v>0</v>
      </c>
      <c r="CK129" s="79">
        <f t="shared" si="141"/>
        <v>0</v>
      </c>
      <c r="CL129" s="79">
        <f t="shared" si="142"/>
        <v>0</v>
      </c>
      <c r="CM129" s="79">
        <f t="shared" si="143"/>
        <v>0</v>
      </c>
      <c r="CN129" s="79">
        <f t="shared" si="144"/>
        <v>0</v>
      </c>
      <c r="CO129" s="79">
        <f t="shared" si="145"/>
        <v>0</v>
      </c>
      <c r="CP129" s="79">
        <f t="shared" si="146"/>
        <v>0</v>
      </c>
      <c r="CQ129" s="79">
        <f t="shared" si="147"/>
        <v>0</v>
      </c>
      <c r="CR129" s="79">
        <f t="shared" si="148"/>
        <v>0</v>
      </c>
      <c r="CS129" s="79">
        <f t="shared" si="149"/>
        <v>0</v>
      </c>
      <c r="CT129" s="79">
        <f t="shared" si="150"/>
        <v>0</v>
      </c>
      <c r="CU129" s="79">
        <f t="shared" si="151"/>
        <v>0</v>
      </c>
      <c r="CV129" s="79">
        <f t="shared" si="152"/>
        <v>0</v>
      </c>
      <c r="CW129" s="79">
        <f t="shared" si="153"/>
        <v>1</v>
      </c>
      <c r="CX129" s="79">
        <f t="shared" si="154"/>
        <v>1</v>
      </c>
      <c r="CY129" s="79">
        <f t="shared" si="155"/>
        <v>1</v>
      </c>
      <c r="CZ129" s="79">
        <f t="shared" si="156"/>
        <v>1</v>
      </c>
      <c r="DB129" s="83">
        <f t="shared" si="157"/>
        <v>0</v>
      </c>
      <c r="DC129" s="83">
        <f t="shared" si="158"/>
        <v>0</v>
      </c>
      <c r="DD129" s="83">
        <f t="shared" si="159"/>
        <v>0</v>
      </c>
      <c r="DE129" s="83">
        <f t="shared" si="160"/>
        <v>0</v>
      </c>
      <c r="DF129" s="83">
        <f t="shared" si="161"/>
        <v>0</v>
      </c>
      <c r="DG129" s="83">
        <f t="shared" si="162"/>
        <v>0</v>
      </c>
      <c r="DH129" s="83">
        <f t="shared" si="163"/>
        <v>0</v>
      </c>
      <c r="DI129" s="83">
        <f t="shared" si="164"/>
        <v>0</v>
      </c>
      <c r="DJ129" s="83">
        <f t="shared" si="165"/>
        <v>0</v>
      </c>
      <c r="DK129" s="83">
        <f t="shared" si="166"/>
        <v>0</v>
      </c>
      <c r="DL129" s="83">
        <f t="shared" si="167"/>
        <v>1</v>
      </c>
      <c r="DM129" s="83">
        <f t="shared" si="168"/>
        <v>1</v>
      </c>
      <c r="DO129" s="83">
        <f t="shared" si="202"/>
        <v>0</v>
      </c>
      <c r="DP129" s="83">
        <f t="shared" ref="DP129:DP132" si="204">ROUNDUP(DC129,0)</f>
        <v>0</v>
      </c>
      <c r="DQ129" s="83">
        <f t="shared" ref="DQ129:DQ132" si="205">ROUNDUP(DD129,0)</f>
        <v>0</v>
      </c>
      <c r="DR129" s="83">
        <f t="shared" ref="DR129:DR132" si="206">ROUNDUP(DE129,0)</f>
        <v>0</v>
      </c>
      <c r="DS129" s="83">
        <f t="shared" ref="DS129:DS132" si="207">ROUNDUP(DF129,0)</f>
        <v>0</v>
      </c>
      <c r="DT129" s="83">
        <f t="shared" ref="DT129:DT132" si="208">ROUNDUP(DG129,0)</f>
        <v>0</v>
      </c>
      <c r="DU129" s="83">
        <f t="shared" ref="DU129:DU132" si="209">ROUNDUP(DH129,0)</f>
        <v>0</v>
      </c>
      <c r="DV129" s="83">
        <f t="shared" ref="DV129:DV132" si="210">ROUNDUP(DI129,0)</f>
        <v>0</v>
      </c>
      <c r="DW129" s="83">
        <f t="shared" ref="DW129:DW132" si="211">ROUNDUP(DJ129,0)</f>
        <v>0</v>
      </c>
      <c r="DX129" s="83">
        <f t="shared" ref="DX129:DX132" si="212">ROUNDUP(DK129,0)</f>
        <v>0</v>
      </c>
      <c r="DY129" s="83">
        <f t="shared" ref="DY129:DY132" si="213">ROUNDUP(DL129,0)</f>
        <v>1</v>
      </c>
      <c r="DZ129" s="83">
        <f t="shared" ref="DZ129:DZ132" si="214">ROUNDUP(DM129,0)</f>
        <v>1</v>
      </c>
      <c r="EB129" s="115"/>
      <c r="EC129" s="36">
        <f t="shared" si="169"/>
        <v>0</v>
      </c>
      <c r="ED129" s="36">
        <f t="shared" si="185"/>
        <v>0</v>
      </c>
      <c r="EE129" s="36">
        <f t="shared" si="186"/>
        <v>0</v>
      </c>
      <c r="EF129" s="36">
        <f t="shared" si="187"/>
        <v>0</v>
      </c>
      <c r="EG129" s="36">
        <f t="shared" si="188"/>
        <v>0</v>
      </c>
      <c r="EH129" s="36">
        <f t="shared" si="189"/>
        <v>0</v>
      </c>
      <c r="EI129" s="36">
        <f t="shared" si="190"/>
        <v>0</v>
      </c>
      <c r="EJ129" s="36">
        <f t="shared" si="191"/>
        <v>0</v>
      </c>
      <c r="EK129" s="36">
        <f t="shared" si="192"/>
        <v>0</v>
      </c>
      <c r="EL129" s="36">
        <f t="shared" si="193"/>
        <v>1</v>
      </c>
      <c r="EM129" s="36">
        <f t="shared" si="194"/>
        <v>0</v>
      </c>
      <c r="EO129" s="115"/>
      <c r="EP129" s="36">
        <f t="shared" si="170"/>
        <v>0</v>
      </c>
      <c r="EQ129" s="36">
        <f t="shared" si="171"/>
        <v>0</v>
      </c>
      <c r="ER129" s="36">
        <f t="shared" si="172"/>
        <v>0</v>
      </c>
      <c r="ES129" s="36">
        <f t="shared" si="173"/>
        <v>0</v>
      </c>
      <c r="ET129" s="36">
        <f t="shared" si="174"/>
        <v>0</v>
      </c>
      <c r="EU129" s="36">
        <f t="shared" si="175"/>
        <v>0</v>
      </c>
      <c r="EV129" s="36">
        <f t="shared" si="176"/>
        <v>0</v>
      </c>
      <c r="EW129" s="36">
        <f t="shared" si="177"/>
        <v>0</v>
      </c>
      <c r="EX129" s="36">
        <f t="shared" si="178"/>
        <v>0</v>
      </c>
      <c r="EY129" s="36">
        <f t="shared" si="179"/>
        <v>0</v>
      </c>
      <c r="EZ129" s="36">
        <f t="shared" si="180"/>
        <v>0</v>
      </c>
    </row>
    <row r="130" spans="1:156" s="36" customFormat="1" ht="16" x14ac:dyDescent="0.2">
      <c r="A130" s="50"/>
      <c r="B130" s="56" t="s">
        <v>17</v>
      </c>
      <c r="C130" s="49" t="s">
        <v>68</v>
      </c>
      <c r="D130" s="57">
        <v>46631</v>
      </c>
      <c r="E130" s="57">
        <v>51500</v>
      </c>
      <c r="F130" s="58">
        <v>130000</v>
      </c>
      <c r="G130" s="56" t="s">
        <v>81</v>
      </c>
      <c r="H130" s="59">
        <v>30898</v>
      </c>
      <c r="I130" s="59" t="s">
        <v>15</v>
      </c>
      <c r="J130" s="60">
        <v>0.2</v>
      </c>
      <c r="K130" s="60">
        <v>0.1</v>
      </c>
      <c r="L130" s="61"/>
      <c r="M130" s="62">
        <f t="shared" si="196"/>
        <v>1</v>
      </c>
      <c r="N130" s="63">
        <f t="shared" si="197"/>
        <v>10833.333333333334</v>
      </c>
      <c r="O130" s="63">
        <f t="shared" si="198"/>
        <v>1083.3333333333335</v>
      </c>
      <c r="P130" s="63">
        <f t="shared" si="199"/>
        <v>2166.666666666667</v>
      </c>
      <c r="Q130" s="63">
        <f t="shared" si="120"/>
        <v>14083.33</v>
      </c>
      <c r="R130" s="111"/>
      <c r="S130" s="64">
        <f>ROUND(IF(AND($D130&lt;S$10,$E130&gt;S$12),$Q130,IF(AND($D130&gt;=S$10,$D130&lt;=S$12),$Q130*(S$13+1-DAY($D130))/S$13,IF(AND($E130&gt;=S$10,$E130&lt;=S$12),$Q130*DAY($E130)/S$13,0))),2)</f>
        <v>0</v>
      </c>
      <c r="T130" s="64">
        <f>ROUND(IF(AND($D130&lt;T$10,$E130&gt;T$12),$Q130,IF(AND($D130&gt;=T$10,$D130&lt;=T$12),$Q130*(T$13+1-DAY($D130))/T$13,IF(AND($E130&gt;=T$10,$E130&lt;=T$12),$Q130*DAY($E130)/T$13,0))),2)</f>
        <v>0</v>
      </c>
      <c r="U130" s="64">
        <f>ROUND(IF(AND($D130&lt;U$10,$E130&gt;U$12),$Q130,IF(AND($D130&gt;=U$10,$D130&lt;=U$12),$Q130*(U$13+1-DAY($D130))/U$13,IF(AND($E130&gt;=U$10,$E130&lt;=U$12),$Q130*DAY($E130)/U$13,0))),2)</f>
        <v>0</v>
      </c>
      <c r="V130" s="64">
        <f>ROUND(IF(AND($D130&lt;V$10,$E130&gt;V$12),$Q130,IF(AND($D130&gt;=V$10,$D130&lt;=V$12),$Q130*(V$13+1-DAY($D130))/V$13,IF(AND($E130&gt;=V$10,$E130&lt;=V$12),$Q130*DAY($E130)/V$13,0))),2)</f>
        <v>0</v>
      </c>
      <c r="W130" s="64">
        <f>ROUND(IF(AND($D130&lt;W$10,$E130&gt;W$12),$Q130,IF(AND($D130&gt;=W$10,$D130&lt;=W$12),$Q130*(W$13+1-DAY($D130))/W$13,IF(AND($E130&gt;=W$10,$E130&lt;=W$12),$Q130*DAY($E130)/W$13,0))),2)</f>
        <v>0</v>
      </c>
      <c r="X130" s="64">
        <f>ROUND(IF(AND($D130&lt;X$10,$E130&gt;X$12),$Q130,IF(AND($D130&gt;=X$10,$D130&lt;=X$12),$Q130*(X$13+1-DAY($D130))/X$13,IF(AND($E130&gt;=X$10,$E130&lt;=X$12),$Q130*DAY($E130)/X$13,0))),2)</f>
        <v>0</v>
      </c>
      <c r="Y130" s="64">
        <f>ROUND(IF(AND($D130&lt;Y$10,$E130&gt;Y$12),$Q130,IF(AND($D130&gt;=Y$10,$D130&lt;=Y$12),$Q130*(Y$13+1-DAY($D130))/Y$13,IF(AND($E130&gt;=Y$10,$E130&lt;=Y$12),$Q130*DAY($E130)/Y$13,0))),2)</f>
        <v>0</v>
      </c>
      <c r="Z130" s="64">
        <f>ROUND(IF(AND($D130&lt;Z$10,$E130&gt;Z$12),$Q130,IF(AND($D130&gt;=Z$10,$D130&lt;=Z$12),$Q130*(Z$13+1-DAY($D130))/Z$13,IF(AND($E130&gt;=Z$10,$E130&lt;=Z$12),$Q130*DAY($E130)/Z$13,0))),2)</f>
        <v>0</v>
      </c>
      <c r="AA130" s="64">
        <f>ROUND(IF(AND($D130&lt;AA$10,$E130&gt;AA$12),$Q130,IF(AND($D130&gt;=AA$10,$D130&lt;=AA$12),$Q130*(AA$13+1-DAY($D130))/AA$13,IF(AND($E130&gt;=AA$10,$E130&lt;=AA$12),$Q130*DAY($E130)/AA$13,0))),2)</f>
        <v>0</v>
      </c>
      <c r="AB130" s="64">
        <f>ROUND(IF(AND($D130&lt;AB$10,$E130&gt;AB$12),$Q130,IF(AND($D130&gt;=AB$10,$D130&lt;=AB$12),$Q130*(AB$13+1-DAY($D130))/AB$13,IF(AND($E130&gt;=AB$10,$E130&lt;=AB$12),$Q130*DAY($E130)/AB$13,0))),2)</f>
        <v>0</v>
      </c>
      <c r="AC130" s="64">
        <f>ROUND(IF(AND($D130&lt;AC$10,$E130&gt;AC$12),$Q130,IF(AND($D130&gt;=AC$10,$D130&lt;=AC$12),$Q130*(AC$13+1-DAY($D130))/AC$13,IF(AND($E130&gt;=AC$10,$E130&lt;=AC$12),$Q130*DAY($E130)/AC$13,0))),2)</f>
        <v>0</v>
      </c>
      <c r="AD130" s="64">
        <f>ROUND(IF(AND($D130&lt;AD$10,$E130&gt;AD$12),$Q130,IF(AND($D130&gt;=AD$10,$D130&lt;=AD$12),$Q130*(AD$13+1-DAY($D130))/AD$13,IF(AND($E130&gt;=AD$10,$E130&lt;=AD$12),$Q130*DAY($E130)/AD$13,0))),2)</f>
        <v>0</v>
      </c>
      <c r="AE130" s="64">
        <f>ROUND(IF(AND($D130&lt;AE$10,$E130&gt;AE$12),$Q130,IF(AND($D130&gt;=AE$10,$D130&lt;=AE$12),$Q130*(AE$13+1-DAY($D130))/AE$13,IF(AND($E130&gt;=AE$10,$E130&lt;=AE$12),$Q130*DAY($E130)/AE$13,0))),2)</f>
        <v>0</v>
      </c>
      <c r="AF130" s="64">
        <f>ROUND(IF(AND($D130&lt;AF$10,$E130&gt;AF$12),$Q130,IF(AND($D130&gt;=AF$10,$D130&lt;=AF$12),$Q130*(AF$13+1-DAY($D130))/AF$13,IF(AND($E130&gt;=AF$10,$E130&lt;=AF$12),$Q130*DAY($E130)/AF$13,0))),2)</f>
        <v>0</v>
      </c>
      <c r="AG130" s="64">
        <f>ROUND(IF(AND($D130&lt;AG$10,$E130&gt;AG$12),$Q130,IF(AND($D130&gt;=AG$10,$D130&lt;=AG$12),$Q130*(AG$13+1-DAY($D130))/AG$13,IF(AND($E130&gt;=AG$10,$E130&lt;=AG$12),$Q130*DAY($E130)/AG$13,0))),2)</f>
        <v>0</v>
      </c>
      <c r="AH130" s="64">
        <f>ROUND(IF(AND($D130&lt;AH$10,$E130&gt;AH$12),$Q130,IF(AND($D130&gt;=AH$10,$D130&lt;=AH$12),$Q130*(AH$13+1-DAY($D130))/AH$13,IF(AND($E130&gt;=AH$10,$E130&lt;=AH$12),$Q130*DAY($E130)/AH$13,0))),2)</f>
        <v>0</v>
      </c>
      <c r="AI130" s="64">
        <f>ROUND(IF(AND($D130&lt;AI$10,$E130&gt;AI$12),$Q130,IF(AND($D130&gt;=AI$10,$D130&lt;=AI$12),$Q130*(AI$13+1-DAY($D130))/AI$13,IF(AND($E130&gt;=AI$10,$E130&lt;=AI$12),$Q130*DAY($E130)/AI$13,0))),2)</f>
        <v>0</v>
      </c>
      <c r="AJ130" s="64">
        <f>ROUND(IF(AND($D130&lt;AJ$10,$E130&gt;AJ$12),$Q130,IF(AND($D130&gt;=AJ$10,$D130&lt;=AJ$12),$Q130*(AJ$13+1-DAY($D130))/AJ$13,IF(AND($E130&gt;=AJ$10,$E130&lt;=AJ$12),$Q130*DAY($E130)/AJ$13,0))),2)</f>
        <v>0</v>
      </c>
      <c r="AK130" s="64">
        <f>ROUND(IF(AND($D130&lt;AK$10,$E130&gt;AK$12),$Q130,IF(AND($D130&gt;=AK$10,$D130&lt;=AK$12),$Q130*(AK$13+1-DAY($D130))/AK$13,IF(AND($E130&gt;=AK$10,$E130&lt;=AK$12),$Q130*DAY($E130)/AK$13,0))),2)</f>
        <v>0</v>
      </c>
      <c r="AL130" s="64">
        <f>ROUND(IF(AND($D130&lt;AL$10,$E130&gt;AL$12),$Q130,IF(AND($D130&gt;=AL$10,$D130&lt;=AL$12),$Q130*(AL$13+1-DAY($D130))/AL$13,IF(AND($E130&gt;=AL$10,$E130&lt;=AL$12),$Q130*DAY($E130)/AL$13,0))),2)</f>
        <v>0</v>
      </c>
      <c r="AM130" s="64">
        <f>ROUND(IF(AND($D130&lt;AM$10,$E130&gt;AM$12),$Q130,IF(AND($D130&gt;=AM$10,$D130&lt;=AM$12),$Q130*(AM$13+1-DAY($D130))/AM$13,IF(AND($E130&gt;=AM$10,$E130&lt;=AM$12),$Q130*DAY($E130)/AM$13,0))),2)</f>
        <v>0</v>
      </c>
      <c r="AN130" s="64">
        <f>ROUND(IF(AND($D130&lt;AN$10,$E130&gt;AN$12),$Q130,IF(AND($D130&gt;=AN$10,$D130&lt;=AN$12),$Q130*(AN$13+1-DAY($D130))/AN$13,IF(AND($E130&gt;=AN$10,$E130&lt;=AN$12),$Q130*DAY($E130)/AN$13,0))),2)</f>
        <v>0</v>
      </c>
      <c r="AO130" s="64">
        <f>ROUND(IF(AND($D130&lt;AO$10,$E130&gt;AO$12),$Q130,IF(AND($D130&gt;=AO$10,$D130&lt;=AO$12),$Q130*(AO$13+1-DAY($D130))/AO$13,IF(AND($E130&gt;=AO$10,$E130&lt;=AO$12),$Q130*DAY($E130)/AO$13,0))),2)</f>
        <v>0</v>
      </c>
      <c r="AP130" s="64">
        <f>ROUND(IF(AND($D130&lt;AP$10,$E130&gt;AP$12),$Q130,IF(AND($D130&gt;=AP$10,$D130&lt;=AP$12),$Q130*(AP$13+1-DAY($D130))/AP$13,IF(AND($E130&gt;=AP$10,$E130&lt;=AP$12),$Q130*DAY($E130)/AP$13,0))),2)</f>
        <v>0</v>
      </c>
      <c r="AQ130" s="64">
        <f>ROUND(IF(AND($D130&lt;AQ$10,$E130&gt;AQ$12),$Q130,IF(AND($D130&gt;=AQ$10,$D130&lt;=AQ$12),$Q130*(AQ$13+1-DAY($D130))/AQ$13,IF(AND($E130&gt;=AQ$10,$E130&lt;=AQ$12),$Q130*DAY($E130)/AQ$13,0))),2)</f>
        <v>0</v>
      </c>
      <c r="AR130" s="64">
        <f>ROUND(IF(AND($D130&lt;AR$10,$E130&gt;AR$12),$Q130,IF(AND($D130&gt;=AR$10,$D130&lt;=AR$12),$Q130*(AR$13+1-DAY($D130))/AR$13,IF(AND($E130&gt;=AR$10,$E130&lt;=AR$12),$Q130*DAY($E130)/AR$13,0))),2)</f>
        <v>0</v>
      </c>
      <c r="AS130" s="64">
        <f>ROUND(IF(AND($D130&lt;AS$10,$E130&gt;AS$12),$Q130,IF(AND($D130&gt;=AS$10,$D130&lt;=AS$12),$Q130*(AS$13+1-DAY($D130))/AS$13,IF(AND($E130&gt;=AS$10,$E130&lt;=AS$12),$Q130*DAY($E130)/AS$13,0))),2)</f>
        <v>0</v>
      </c>
      <c r="AT130" s="64">
        <f>ROUND(IF(AND($D130&lt;AT$10,$E130&gt;AT$12),$Q130,IF(AND($D130&gt;=AT$10,$D130&lt;=AT$12),$Q130*(AT$13+1-DAY($D130))/AT$13,IF(AND($E130&gt;=AT$10,$E130&lt;=AT$12),$Q130*DAY($E130)/AT$13,0))),2)</f>
        <v>0</v>
      </c>
      <c r="AU130" s="64">
        <f>ROUND(IF(AND($D130&lt;AU$10,$E130&gt;AU$12),$Q130,IF(AND($D130&gt;=AU$10,$D130&lt;=AU$12),$Q130*(AU$13+1-DAY($D130))/AU$13,IF(AND($E130&gt;=AU$10,$E130&lt;=AU$12),$Q130*DAY($E130)/AU$13,0))),2)</f>
        <v>0</v>
      </c>
      <c r="AV130" s="64">
        <f>ROUND(IF(AND($D130&lt;AV$10,$E130&gt;AV$12),$Q130,IF(AND($D130&gt;=AV$10,$D130&lt;=AV$12),$Q130*(AV$13+1-DAY($D130))/AV$13,IF(AND($E130&gt;=AV$10,$E130&lt;=AV$12),$Q130*DAY($E130)/AV$13,0))),2)</f>
        <v>0</v>
      </c>
      <c r="AW130" s="64">
        <f>ROUND(IF(AND($D130&lt;AW$10,$E130&gt;AW$12),$Q130,IF(AND($D130&gt;=AW$10,$D130&lt;=AW$12),$Q130*(AW$13+1-DAY($D130))/AW$13,IF(AND($E130&gt;=AW$10,$E130&lt;=AW$12),$Q130*DAY($E130)/AW$13,0))),2)</f>
        <v>0</v>
      </c>
      <c r="AX130" s="64">
        <f>ROUND(IF(AND($D130&lt;AX$10,$E130&gt;AX$12),$Q130,IF(AND($D130&gt;=AX$10,$D130&lt;=AX$12),$Q130*(AX$13+1-DAY($D130))/AX$13,IF(AND($E130&gt;=AX$10,$E130&lt;=AX$12),$Q130*DAY($E130)/AX$13,0))),2)</f>
        <v>0</v>
      </c>
      <c r="AY130" s="64">
        <f>ROUND(IF(AND($D130&lt;AY$10,$E130&gt;AY$12),$Q130,IF(AND($D130&gt;=AY$10,$D130&lt;=AY$12),$Q130*(AY$13+1-DAY($D130))/AY$13,IF(AND($E130&gt;=AY$10,$E130&lt;=AY$12),$Q130*DAY($E130)/AY$13,0))),2)</f>
        <v>14083.33</v>
      </c>
      <c r="AZ130" s="64">
        <f>ROUND(IF(AND($D130&lt;AZ$10,$E130&gt;AZ$12),$Q130,IF(AND($D130&gt;=AZ$10,$D130&lt;=AZ$12),$Q130*(AZ$13+1-DAY($D130))/AZ$13,IF(AND($E130&gt;=AZ$10,$E130&lt;=AZ$12),$Q130*DAY($E130)/AZ$13,0))),2)</f>
        <v>14083.33</v>
      </c>
      <c r="BA130" s="64">
        <f>ROUND(IF(AND($D130&lt;BA$10,$E130&gt;BA$12),$Q130,IF(AND($D130&gt;=BA$10,$D130&lt;=BA$12),$Q130*(BA$13+1-DAY($D130))/BA$13,IF(AND($E130&gt;=BA$10,$E130&lt;=BA$12),$Q130*DAY($E130)/BA$13,0))),2)</f>
        <v>14083.33</v>
      </c>
      <c r="BB130" s="64">
        <f>ROUND(IF(AND($D130&lt;BB$10,$E130&gt;BB$12),$Q130,IF(AND($D130&gt;=BB$10,$D130&lt;=BB$12),$Q130*(BB$13+1-DAY($D130))/BB$13,IF(AND($E130&gt;=BB$10,$E130&lt;=BB$12),$Q130*DAY($E130)/BB$13,0))),2)</f>
        <v>14083.33</v>
      </c>
      <c r="BC130" s="108"/>
      <c r="BD130" s="64">
        <f t="shared" si="203"/>
        <v>0</v>
      </c>
      <c r="BE130" s="64">
        <f t="shared" si="203"/>
        <v>0</v>
      </c>
      <c r="BF130" s="64">
        <f t="shared" si="203"/>
        <v>0</v>
      </c>
      <c r="BG130" s="64">
        <f t="shared" si="203"/>
        <v>0</v>
      </c>
      <c r="BH130" s="64">
        <f t="shared" si="203"/>
        <v>0</v>
      </c>
      <c r="BI130" s="64">
        <f t="shared" si="203"/>
        <v>0</v>
      </c>
      <c r="BJ130" s="64">
        <f t="shared" si="203"/>
        <v>0</v>
      </c>
      <c r="BK130" s="64">
        <f t="shared" si="203"/>
        <v>0</v>
      </c>
      <c r="BL130" s="64">
        <f t="shared" si="203"/>
        <v>0</v>
      </c>
      <c r="BM130" s="64">
        <f t="shared" si="203"/>
        <v>0</v>
      </c>
      <c r="BN130" s="64">
        <f t="shared" si="203"/>
        <v>14083.33</v>
      </c>
      <c r="BO130" s="64">
        <f t="shared" si="203"/>
        <v>42249.99</v>
      </c>
      <c r="BP130" s="65"/>
      <c r="BQ130" s="79">
        <f t="shared" si="121"/>
        <v>0</v>
      </c>
      <c r="BR130" s="79">
        <f t="shared" si="122"/>
        <v>0</v>
      </c>
      <c r="BS130" s="79">
        <f t="shared" si="123"/>
        <v>0</v>
      </c>
      <c r="BT130" s="79">
        <f t="shared" si="124"/>
        <v>0</v>
      </c>
      <c r="BU130" s="79">
        <f t="shared" si="125"/>
        <v>0</v>
      </c>
      <c r="BV130" s="79">
        <f t="shared" si="126"/>
        <v>0</v>
      </c>
      <c r="BW130" s="79">
        <f t="shared" si="127"/>
        <v>0</v>
      </c>
      <c r="BX130" s="79">
        <f t="shared" si="128"/>
        <v>0</v>
      </c>
      <c r="BY130" s="79">
        <f t="shared" si="129"/>
        <v>0</v>
      </c>
      <c r="BZ130" s="79">
        <f t="shared" si="130"/>
        <v>0</v>
      </c>
      <c r="CA130" s="79">
        <f t="shared" si="131"/>
        <v>0</v>
      </c>
      <c r="CB130" s="79">
        <f t="shared" si="132"/>
        <v>0</v>
      </c>
      <c r="CC130" s="79">
        <f t="shared" si="133"/>
        <v>0</v>
      </c>
      <c r="CD130" s="79">
        <f t="shared" si="134"/>
        <v>0</v>
      </c>
      <c r="CE130" s="79">
        <f t="shared" si="135"/>
        <v>0</v>
      </c>
      <c r="CF130" s="79">
        <f t="shared" si="136"/>
        <v>0</v>
      </c>
      <c r="CG130" s="79">
        <f t="shared" si="137"/>
        <v>0</v>
      </c>
      <c r="CH130" s="79">
        <f t="shared" si="138"/>
        <v>0</v>
      </c>
      <c r="CI130" s="79">
        <f t="shared" si="139"/>
        <v>0</v>
      </c>
      <c r="CJ130" s="79">
        <f t="shared" si="140"/>
        <v>0</v>
      </c>
      <c r="CK130" s="79">
        <f t="shared" si="141"/>
        <v>0</v>
      </c>
      <c r="CL130" s="79">
        <f t="shared" si="142"/>
        <v>0</v>
      </c>
      <c r="CM130" s="79">
        <f t="shared" si="143"/>
        <v>0</v>
      </c>
      <c r="CN130" s="79">
        <f t="shared" si="144"/>
        <v>0</v>
      </c>
      <c r="CO130" s="79">
        <f t="shared" si="145"/>
        <v>0</v>
      </c>
      <c r="CP130" s="79">
        <f t="shared" si="146"/>
        <v>0</v>
      </c>
      <c r="CQ130" s="79">
        <f t="shared" si="147"/>
        <v>0</v>
      </c>
      <c r="CR130" s="79">
        <f t="shared" si="148"/>
        <v>0</v>
      </c>
      <c r="CS130" s="79">
        <f t="shared" si="149"/>
        <v>0</v>
      </c>
      <c r="CT130" s="79">
        <f t="shared" si="150"/>
        <v>0</v>
      </c>
      <c r="CU130" s="79">
        <f t="shared" si="151"/>
        <v>0</v>
      </c>
      <c r="CV130" s="79">
        <f t="shared" si="152"/>
        <v>0</v>
      </c>
      <c r="CW130" s="79">
        <f t="shared" si="153"/>
        <v>1</v>
      </c>
      <c r="CX130" s="79">
        <f t="shared" si="154"/>
        <v>1</v>
      </c>
      <c r="CY130" s="79">
        <f t="shared" si="155"/>
        <v>1</v>
      </c>
      <c r="CZ130" s="79">
        <f t="shared" si="156"/>
        <v>1</v>
      </c>
      <c r="DB130" s="83">
        <f t="shared" si="157"/>
        <v>0</v>
      </c>
      <c r="DC130" s="83">
        <f t="shared" si="158"/>
        <v>0</v>
      </c>
      <c r="DD130" s="83">
        <f t="shared" si="159"/>
        <v>0</v>
      </c>
      <c r="DE130" s="83">
        <f t="shared" si="160"/>
        <v>0</v>
      </c>
      <c r="DF130" s="83">
        <f t="shared" si="161"/>
        <v>0</v>
      </c>
      <c r="DG130" s="83">
        <f t="shared" si="162"/>
        <v>0</v>
      </c>
      <c r="DH130" s="83">
        <f t="shared" si="163"/>
        <v>0</v>
      </c>
      <c r="DI130" s="83">
        <f t="shared" si="164"/>
        <v>0</v>
      </c>
      <c r="DJ130" s="83">
        <f t="shared" si="165"/>
        <v>0</v>
      </c>
      <c r="DK130" s="83">
        <f t="shared" si="166"/>
        <v>0</v>
      </c>
      <c r="DL130" s="83">
        <f t="shared" si="167"/>
        <v>1</v>
      </c>
      <c r="DM130" s="83">
        <f t="shared" si="168"/>
        <v>1</v>
      </c>
      <c r="DO130" s="83">
        <f t="shared" si="202"/>
        <v>0</v>
      </c>
      <c r="DP130" s="83">
        <f t="shared" si="204"/>
        <v>0</v>
      </c>
      <c r="DQ130" s="83">
        <f t="shared" si="205"/>
        <v>0</v>
      </c>
      <c r="DR130" s="83">
        <f t="shared" si="206"/>
        <v>0</v>
      </c>
      <c r="DS130" s="83">
        <f t="shared" si="207"/>
        <v>0</v>
      </c>
      <c r="DT130" s="83">
        <f t="shared" si="208"/>
        <v>0</v>
      </c>
      <c r="DU130" s="83">
        <f t="shared" si="209"/>
        <v>0</v>
      </c>
      <c r="DV130" s="83">
        <f t="shared" si="210"/>
        <v>0</v>
      </c>
      <c r="DW130" s="83">
        <f t="shared" si="211"/>
        <v>0</v>
      </c>
      <c r="DX130" s="83">
        <f t="shared" si="212"/>
        <v>0</v>
      </c>
      <c r="DY130" s="83">
        <f t="shared" si="213"/>
        <v>1</v>
      </c>
      <c r="DZ130" s="83">
        <f t="shared" si="214"/>
        <v>1</v>
      </c>
      <c r="EB130" s="115"/>
      <c r="EC130" s="36">
        <f t="shared" si="169"/>
        <v>0</v>
      </c>
      <c r="ED130" s="36">
        <f t="shared" si="185"/>
        <v>0</v>
      </c>
      <c r="EE130" s="36">
        <f t="shared" si="186"/>
        <v>0</v>
      </c>
      <c r="EF130" s="36">
        <f t="shared" si="187"/>
        <v>0</v>
      </c>
      <c r="EG130" s="36">
        <f t="shared" si="188"/>
        <v>0</v>
      </c>
      <c r="EH130" s="36">
        <f t="shared" si="189"/>
        <v>0</v>
      </c>
      <c r="EI130" s="36">
        <f t="shared" si="190"/>
        <v>0</v>
      </c>
      <c r="EJ130" s="36">
        <f t="shared" si="191"/>
        <v>0</v>
      </c>
      <c r="EK130" s="36">
        <f t="shared" si="192"/>
        <v>0</v>
      </c>
      <c r="EL130" s="36">
        <f t="shared" si="193"/>
        <v>1</v>
      </c>
      <c r="EM130" s="36">
        <f t="shared" si="194"/>
        <v>0</v>
      </c>
      <c r="EO130" s="115"/>
      <c r="EP130" s="36">
        <f t="shared" si="170"/>
        <v>0</v>
      </c>
      <c r="EQ130" s="36">
        <f t="shared" si="171"/>
        <v>0</v>
      </c>
      <c r="ER130" s="36">
        <f t="shared" si="172"/>
        <v>0</v>
      </c>
      <c r="ES130" s="36">
        <f t="shared" si="173"/>
        <v>0</v>
      </c>
      <c r="ET130" s="36">
        <f t="shared" si="174"/>
        <v>0</v>
      </c>
      <c r="EU130" s="36">
        <f t="shared" si="175"/>
        <v>0</v>
      </c>
      <c r="EV130" s="36">
        <f t="shared" si="176"/>
        <v>0</v>
      </c>
      <c r="EW130" s="36">
        <f t="shared" si="177"/>
        <v>0</v>
      </c>
      <c r="EX130" s="36">
        <f t="shared" si="178"/>
        <v>0</v>
      </c>
      <c r="EY130" s="36">
        <f t="shared" si="179"/>
        <v>0</v>
      </c>
      <c r="EZ130" s="36">
        <f t="shared" si="180"/>
        <v>0</v>
      </c>
    </row>
    <row r="131" spans="1:156" s="36" customFormat="1" ht="16" x14ac:dyDescent="0.2">
      <c r="A131" s="50"/>
      <c r="B131" s="56" t="s">
        <v>17</v>
      </c>
      <c r="C131" s="49" t="s">
        <v>94</v>
      </c>
      <c r="D131" s="57">
        <v>46631</v>
      </c>
      <c r="E131" s="57">
        <v>51500</v>
      </c>
      <c r="F131" s="58">
        <v>115000</v>
      </c>
      <c r="G131" s="56" t="s">
        <v>96</v>
      </c>
      <c r="H131" s="59">
        <v>62073</v>
      </c>
      <c r="I131" s="59" t="s">
        <v>15</v>
      </c>
      <c r="J131" s="60">
        <v>0.2</v>
      </c>
      <c r="K131" s="60">
        <v>0.1</v>
      </c>
      <c r="L131" s="61"/>
      <c r="M131" s="62">
        <f t="shared" si="196"/>
        <v>1</v>
      </c>
      <c r="N131" s="63">
        <f t="shared" si="197"/>
        <v>9583.3333333333339</v>
      </c>
      <c r="O131" s="63">
        <f t="shared" si="198"/>
        <v>958.33333333333348</v>
      </c>
      <c r="P131" s="63">
        <f t="shared" si="199"/>
        <v>1916.666666666667</v>
      </c>
      <c r="Q131" s="63">
        <f t="shared" si="120"/>
        <v>12458.33</v>
      </c>
      <c r="R131" s="111"/>
      <c r="S131" s="64">
        <f>ROUND(IF(AND($D131&lt;S$10,$E131&gt;S$12),$Q131,IF(AND($D131&gt;=S$10,$D131&lt;=S$12),$Q131*(S$13+1-DAY($D131))/S$13,IF(AND($E131&gt;=S$10,$E131&lt;=S$12),$Q131*DAY($E131)/S$13,0))),2)</f>
        <v>0</v>
      </c>
      <c r="T131" s="64">
        <f>ROUND(IF(AND($D131&lt;T$10,$E131&gt;T$12),$Q131,IF(AND($D131&gt;=T$10,$D131&lt;=T$12),$Q131*(T$13+1-DAY($D131))/T$13,IF(AND($E131&gt;=T$10,$E131&lt;=T$12),$Q131*DAY($E131)/T$13,0))),2)</f>
        <v>0</v>
      </c>
      <c r="U131" s="64">
        <f>ROUND(IF(AND($D131&lt;U$10,$E131&gt;U$12),$Q131,IF(AND($D131&gt;=U$10,$D131&lt;=U$12),$Q131*(U$13+1-DAY($D131))/U$13,IF(AND($E131&gt;=U$10,$E131&lt;=U$12),$Q131*DAY($E131)/U$13,0))),2)</f>
        <v>0</v>
      </c>
      <c r="V131" s="64">
        <f>ROUND(IF(AND($D131&lt;V$10,$E131&gt;V$12),$Q131,IF(AND($D131&gt;=V$10,$D131&lt;=V$12),$Q131*(V$13+1-DAY($D131))/V$13,IF(AND($E131&gt;=V$10,$E131&lt;=V$12),$Q131*DAY($E131)/V$13,0))),2)</f>
        <v>0</v>
      </c>
      <c r="W131" s="64">
        <f>ROUND(IF(AND($D131&lt;W$10,$E131&gt;W$12),$Q131,IF(AND($D131&gt;=W$10,$D131&lt;=W$12),$Q131*(W$13+1-DAY($D131))/W$13,IF(AND($E131&gt;=W$10,$E131&lt;=W$12),$Q131*DAY($E131)/W$13,0))),2)</f>
        <v>0</v>
      </c>
      <c r="X131" s="64">
        <f>ROUND(IF(AND($D131&lt;X$10,$E131&gt;X$12),$Q131,IF(AND($D131&gt;=X$10,$D131&lt;=X$12),$Q131*(X$13+1-DAY($D131))/X$13,IF(AND($E131&gt;=X$10,$E131&lt;=X$12),$Q131*DAY($E131)/X$13,0))),2)</f>
        <v>0</v>
      </c>
      <c r="Y131" s="64">
        <f>ROUND(IF(AND($D131&lt;Y$10,$E131&gt;Y$12),$Q131,IF(AND($D131&gt;=Y$10,$D131&lt;=Y$12),$Q131*(Y$13+1-DAY($D131))/Y$13,IF(AND($E131&gt;=Y$10,$E131&lt;=Y$12),$Q131*DAY($E131)/Y$13,0))),2)</f>
        <v>0</v>
      </c>
      <c r="Z131" s="64">
        <f>ROUND(IF(AND($D131&lt;Z$10,$E131&gt;Z$12),$Q131,IF(AND($D131&gt;=Z$10,$D131&lt;=Z$12),$Q131*(Z$13+1-DAY($D131))/Z$13,IF(AND($E131&gt;=Z$10,$E131&lt;=Z$12),$Q131*DAY($E131)/Z$13,0))),2)</f>
        <v>0</v>
      </c>
      <c r="AA131" s="64">
        <f>ROUND(IF(AND($D131&lt;AA$10,$E131&gt;AA$12),$Q131,IF(AND($D131&gt;=AA$10,$D131&lt;=AA$12),$Q131*(AA$13+1-DAY($D131))/AA$13,IF(AND($E131&gt;=AA$10,$E131&lt;=AA$12),$Q131*DAY($E131)/AA$13,0))),2)</f>
        <v>0</v>
      </c>
      <c r="AB131" s="64">
        <f>ROUND(IF(AND($D131&lt;AB$10,$E131&gt;AB$12),$Q131,IF(AND($D131&gt;=AB$10,$D131&lt;=AB$12),$Q131*(AB$13+1-DAY($D131))/AB$13,IF(AND($E131&gt;=AB$10,$E131&lt;=AB$12),$Q131*DAY($E131)/AB$13,0))),2)</f>
        <v>0</v>
      </c>
      <c r="AC131" s="64">
        <f>ROUND(IF(AND($D131&lt;AC$10,$E131&gt;AC$12),$Q131,IF(AND($D131&gt;=AC$10,$D131&lt;=AC$12),$Q131*(AC$13+1-DAY($D131))/AC$13,IF(AND($E131&gt;=AC$10,$E131&lt;=AC$12),$Q131*DAY($E131)/AC$13,0))),2)</f>
        <v>0</v>
      </c>
      <c r="AD131" s="64">
        <f>ROUND(IF(AND($D131&lt;AD$10,$E131&gt;AD$12),$Q131,IF(AND($D131&gt;=AD$10,$D131&lt;=AD$12),$Q131*(AD$13+1-DAY($D131))/AD$13,IF(AND($E131&gt;=AD$10,$E131&lt;=AD$12),$Q131*DAY($E131)/AD$13,0))),2)</f>
        <v>0</v>
      </c>
      <c r="AE131" s="64">
        <f>ROUND(IF(AND($D131&lt;AE$10,$E131&gt;AE$12),$Q131,IF(AND($D131&gt;=AE$10,$D131&lt;=AE$12),$Q131*(AE$13+1-DAY($D131))/AE$13,IF(AND($E131&gt;=AE$10,$E131&lt;=AE$12),$Q131*DAY($E131)/AE$13,0))),2)</f>
        <v>0</v>
      </c>
      <c r="AF131" s="64">
        <f>ROUND(IF(AND($D131&lt;AF$10,$E131&gt;AF$12),$Q131,IF(AND($D131&gt;=AF$10,$D131&lt;=AF$12),$Q131*(AF$13+1-DAY($D131))/AF$13,IF(AND($E131&gt;=AF$10,$E131&lt;=AF$12),$Q131*DAY($E131)/AF$13,0))),2)</f>
        <v>0</v>
      </c>
      <c r="AG131" s="64">
        <f>ROUND(IF(AND($D131&lt;AG$10,$E131&gt;AG$12),$Q131,IF(AND($D131&gt;=AG$10,$D131&lt;=AG$12),$Q131*(AG$13+1-DAY($D131))/AG$13,IF(AND($E131&gt;=AG$10,$E131&lt;=AG$12),$Q131*DAY($E131)/AG$13,0))),2)</f>
        <v>0</v>
      </c>
      <c r="AH131" s="64">
        <f>ROUND(IF(AND($D131&lt;AH$10,$E131&gt;AH$12),$Q131,IF(AND($D131&gt;=AH$10,$D131&lt;=AH$12),$Q131*(AH$13+1-DAY($D131))/AH$13,IF(AND($E131&gt;=AH$10,$E131&lt;=AH$12),$Q131*DAY($E131)/AH$13,0))),2)</f>
        <v>0</v>
      </c>
      <c r="AI131" s="64">
        <f>ROUND(IF(AND($D131&lt;AI$10,$E131&gt;AI$12),$Q131,IF(AND($D131&gt;=AI$10,$D131&lt;=AI$12),$Q131*(AI$13+1-DAY($D131))/AI$13,IF(AND($E131&gt;=AI$10,$E131&lt;=AI$12),$Q131*DAY($E131)/AI$13,0))),2)</f>
        <v>0</v>
      </c>
      <c r="AJ131" s="64">
        <f>ROUND(IF(AND($D131&lt;AJ$10,$E131&gt;AJ$12),$Q131,IF(AND($D131&gt;=AJ$10,$D131&lt;=AJ$12),$Q131*(AJ$13+1-DAY($D131))/AJ$13,IF(AND($E131&gt;=AJ$10,$E131&lt;=AJ$12),$Q131*DAY($E131)/AJ$13,0))),2)</f>
        <v>0</v>
      </c>
      <c r="AK131" s="64">
        <f>ROUND(IF(AND($D131&lt;AK$10,$E131&gt;AK$12),$Q131,IF(AND($D131&gt;=AK$10,$D131&lt;=AK$12),$Q131*(AK$13+1-DAY($D131))/AK$13,IF(AND($E131&gt;=AK$10,$E131&lt;=AK$12),$Q131*DAY($E131)/AK$13,0))),2)</f>
        <v>0</v>
      </c>
      <c r="AL131" s="64">
        <f>ROUND(IF(AND($D131&lt;AL$10,$E131&gt;AL$12),$Q131,IF(AND($D131&gt;=AL$10,$D131&lt;=AL$12),$Q131*(AL$13+1-DAY($D131))/AL$13,IF(AND($E131&gt;=AL$10,$E131&lt;=AL$12),$Q131*DAY($E131)/AL$13,0))),2)</f>
        <v>0</v>
      </c>
      <c r="AM131" s="64">
        <f>ROUND(IF(AND($D131&lt;AM$10,$E131&gt;AM$12),$Q131,IF(AND($D131&gt;=AM$10,$D131&lt;=AM$12),$Q131*(AM$13+1-DAY($D131))/AM$13,IF(AND($E131&gt;=AM$10,$E131&lt;=AM$12),$Q131*DAY($E131)/AM$13,0))),2)</f>
        <v>0</v>
      </c>
      <c r="AN131" s="64">
        <f>ROUND(IF(AND($D131&lt;AN$10,$E131&gt;AN$12),$Q131,IF(AND($D131&gt;=AN$10,$D131&lt;=AN$12),$Q131*(AN$13+1-DAY($D131))/AN$13,IF(AND($E131&gt;=AN$10,$E131&lt;=AN$12),$Q131*DAY($E131)/AN$13,0))),2)</f>
        <v>0</v>
      </c>
      <c r="AO131" s="64">
        <f>ROUND(IF(AND($D131&lt;AO$10,$E131&gt;AO$12),$Q131,IF(AND($D131&gt;=AO$10,$D131&lt;=AO$12),$Q131*(AO$13+1-DAY($D131))/AO$13,IF(AND($E131&gt;=AO$10,$E131&lt;=AO$12),$Q131*DAY($E131)/AO$13,0))),2)</f>
        <v>0</v>
      </c>
      <c r="AP131" s="64">
        <f>ROUND(IF(AND($D131&lt;AP$10,$E131&gt;AP$12),$Q131,IF(AND($D131&gt;=AP$10,$D131&lt;=AP$12),$Q131*(AP$13+1-DAY($D131))/AP$13,IF(AND($E131&gt;=AP$10,$E131&lt;=AP$12),$Q131*DAY($E131)/AP$13,0))),2)</f>
        <v>0</v>
      </c>
      <c r="AQ131" s="64">
        <f>ROUND(IF(AND($D131&lt;AQ$10,$E131&gt;AQ$12),$Q131,IF(AND($D131&gt;=AQ$10,$D131&lt;=AQ$12),$Q131*(AQ$13+1-DAY($D131))/AQ$13,IF(AND($E131&gt;=AQ$10,$E131&lt;=AQ$12),$Q131*DAY($E131)/AQ$13,0))),2)</f>
        <v>0</v>
      </c>
      <c r="AR131" s="64">
        <f>ROUND(IF(AND($D131&lt;AR$10,$E131&gt;AR$12),$Q131,IF(AND($D131&gt;=AR$10,$D131&lt;=AR$12),$Q131*(AR$13+1-DAY($D131))/AR$13,IF(AND($E131&gt;=AR$10,$E131&lt;=AR$12),$Q131*DAY($E131)/AR$13,0))),2)</f>
        <v>0</v>
      </c>
      <c r="AS131" s="64">
        <f>ROUND(IF(AND($D131&lt;AS$10,$E131&gt;AS$12),$Q131,IF(AND($D131&gt;=AS$10,$D131&lt;=AS$12),$Q131*(AS$13+1-DAY($D131))/AS$13,IF(AND($E131&gt;=AS$10,$E131&lt;=AS$12),$Q131*DAY($E131)/AS$13,0))),2)</f>
        <v>0</v>
      </c>
      <c r="AT131" s="64">
        <f>ROUND(IF(AND($D131&lt;AT$10,$E131&gt;AT$12),$Q131,IF(AND($D131&gt;=AT$10,$D131&lt;=AT$12),$Q131*(AT$13+1-DAY($D131))/AT$13,IF(AND($E131&gt;=AT$10,$E131&lt;=AT$12),$Q131*DAY($E131)/AT$13,0))),2)</f>
        <v>0</v>
      </c>
      <c r="AU131" s="64">
        <f>ROUND(IF(AND($D131&lt;AU$10,$E131&gt;AU$12),$Q131,IF(AND($D131&gt;=AU$10,$D131&lt;=AU$12),$Q131*(AU$13+1-DAY($D131))/AU$13,IF(AND($E131&gt;=AU$10,$E131&lt;=AU$12),$Q131*DAY($E131)/AU$13,0))),2)</f>
        <v>0</v>
      </c>
      <c r="AV131" s="64">
        <f>ROUND(IF(AND($D131&lt;AV$10,$E131&gt;AV$12),$Q131,IF(AND($D131&gt;=AV$10,$D131&lt;=AV$12),$Q131*(AV$13+1-DAY($D131))/AV$13,IF(AND($E131&gt;=AV$10,$E131&lt;=AV$12),$Q131*DAY($E131)/AV$13,0))),2)</f>
        <v>0</v>
      </c>
      <c r="AW131" s="64">
        <f>ROUND(IF(AND($D131&lt;AW$10,$E131&gt;AW$12),$Q131,IF(AND($D131&gt;=AW$10,$D131&lt;=AW$12),$Q131*(AW$13+1-DAY($D131))/AW$13,IF(AND($E131&gt;=AW$10,$E131&lt;=AW$12),$Q131*DAY($E131)/AW$13,0))),2)</f>
        <v>0</v>
      </c>
      <c r="AX131" s="64">
        <f>ROUND(IF(AND($D131&lt;AX$10,$E131&gt;AX$12),$Q131,IF(AND($D131&gt;=AX$10,$D131&lt;=AX$12),$Q131*(AX$13+1-DAY($D131))/AX$13,IF(AND($E131&gt;=AX$10,$E131&lt;=AX$12),$Q131*DAY($E131)/AX$13,0))),2)</f>
        <v>0</v>
      </c>
      <c r="AY131" s="64">
        <f>ROUND(IF(AND($D131&lt;AY$10,$E131&gt;AY$12),$Q131,IF(AND($D131&gt;=AY$10,$D131&lt;=AY$12),$Q131*(AY$13+1-DAY($D131))/AY$13,IF(AND($E131&gt;=AY$10,$E131&lt;=AY$12),$Q131*DAY($E131)/AY$13,0))),2)</f>
        <v>12458.33</v>
      </c>
      <c r="AZ131" s="64">
        <f>ROUND(IF(AND($D131&lt;AZ$10,$E131&gt;AZ$12),$Q131,IF(AND($D131&gt;=AZ$10,$D131&lt;=AZ$12),$Q131*(AZ$13+1-DAY($D131))/AZ$13,IF(AND($E131&gt;=AZ$10,$E131&lt;=AZ$12),$Q131*DAY($E131)/AZ$13,0))),2)</f>
        <v>12458.33</v>
      </c>
      <c r="BA131" s="64">
        <f>ROUND(IF(AND($D131&lt;BA$10,$E131&gt;BA$12),$Q131,IF(AND($D131&gt;=BA$10,$D131&lt;=BA$12),$Q131*(BA$13+1-DAY($D131))/BA$13,IF(AND($E131&gt;=BA$10,$E131&lt;=BA$12),$Q131*DAY($E131)/BA$13,0))),2)</f>
        <v>12458.33</v>
      </c>
      <c r="BB131" s="64">
        <f>ROUND(IF(AND($D131&lt;BB$10,$E131&gt;BB$12),$Q131,IF(AND($D131&gt;=BB$10,$D131&lt;=BB$12),$Q131*(BB$13+1-DAY($D131))/BB$13,IF(AND($E131&gt;=BB$10,$E131&lt;=BB$12),$Q131*DAY($E131)/BB$13,0))),2)</f>
        <v>12458.33</v>
      </c>
      <c r="BC131" s="108"/>
      <c r="BD131" s="64">
        <f t="shared" si="203"/>
        <v>0</v>
      </c>
      <c r="BE131" s="64">
        <f t="shared" si="203"/>
        <v>0</v>
      </c>
      <c r="BF131" s="64">
        <f t="shared" si="203"/>
        <v>0</v>
      </c>
      <c r="BG131" s="64">
        <f t="shared" si="203"/>
        <v>0</v>
      </c>
      <c r="BH131" s="64">
        <f t="shared" si="203"/>
        <v>0</v>
      </c>
      <c r="BI131" s="64">
        <f t="shared" si="203"/>
        <v>0</v>
      </c>
      <c r="BJ131" s="64">
        <f t="shared" si="203"/>
        <v>0</v>
      </c>
      <c r="BK131" s="64">
        <f t="shared" si="203"/>
        <v>0</v>
      </c>
      <c r="BL131" s="64">
        <f t="shared" si="203"/>
        <v>0</v>
      </c>
      <c r="BM131" s="64">
        <f t="shared" si="203"/>
        <v>0</v>
      </c>
      <c r="BN131" s="64">
        <f t="shared" si="203"/>
        <v>12458.33</v>
      </c>
      <c r="BO131" s="64">
        <f t="shared" si="203"/>
        <v>37374.99</v>
      </c>
      <c r="BP131" s="65"/>
      <c r="BQ131" s="79">
        <f t="shared" si="121"/>
        <v>0</v>
      </c>
      <c r="BR131" s="79">
        <f t="shared" si="122"/>
        <v>0</v>
      </c>
      <c r="BS131" s="79">
        <f t="shared" si="123"/>
        <v>0</v>
      </c>
      <c r="BT131" s="79">
        <f t="shared" si="124"/>
        <v>0</v>
      </c>
      <c r="BU131" s="79">
        <f t="shared" si="125"/>
        <v>0</v>
      </c>
      <c r="BV131" s="79">
        <f t="shared" si="126"/>
        <v>0</v>
      </c>
      <c r="BW131" s="79">
        <f t="shared" si="127"/>
        <v>0</v>
      </c>
      <c r="BX131" s="79">
        <f t="shared" si="128"/>
        <v>0</v>
      </c>
      <c r="BY131" s="79">
        <f t="shared" si="129"/>
        <v>0</v>
      </c>
      <c r="BZ131" s="79">
        <f t="shared" si="130"/>
        <v>0</v>
      </c>
      <c r="CA131" s="79">
        <f t="shared" si="131"/>
        <v>0</v>
      </c>
      <c r="CB131" s="79">
        <f t="shared" si="132"/>
        <v>0</v>
      </c>
      <c r="CC131" s="79">
        <f t="shared" si="133"/>
        <v>0</v>
      </c>
      <c r="CD131" s="79">
        <f t="shared" si="134"/>
        <v>0</v>
      </c>
      <c r="CE131" s="79">
        <f t="shared" si="135"/>
        <v>0</v>
      </c>
      <c r="CF131" s="79">
        <f t="shared" si="136"/>
        <v>0</v>
      </c>
      <c r="CG131" s="79">
        <f t="shared" si="137"/>
        <v>0</v>
      </c>
      <c r="CH131" s="79">
        <f t="shared" si="138"/>
        <v>0</v>
      </c>
      <c r="CI131" s="79">
        <f t="shared" si="139"/>
        <v>0</v>
      </c>
      <c r="CJ131" s="79">
        <f t="shared" si="140"/>
        <v>0</v>
      </c>
      <c r="CK131" s="79">
        <f t="shared" si="141"/>
        <v>0</v>
      </c>
      <c r="CL131" s="79">
        <f t="shared" si="142"/>
        <v>0</v>
      </c>
      <c r="CM131" s="79">
        <f t="shared" si="143"/>
        <v>0</v>
      </c>
      <c r="CN131" s="79">
        <f t="shared" si="144"/>
        <v>0</v>
      </c>
      <c r="CO131" s="79">
        <f t="shared" si="145"/>
        <v>0</v>
      </c>
      <c r="CP131" s="79">
        <f t="shared" si="146"/>
        <v>0</v>
      </c>
      <c r="CQ131" s="79">
        <f t="shared" si="147"/>
        <v>0</v>
      </c>
      <c r="CR131" s="79">
        <f t="shared" si="148"/>
        <v>0</v>
      </c>
      <c r="CS131" s="79">
        <f t="shared" si="149"/>
        <v>0</v>
      </c>
      <c r="CT131" s="79">
        <f t="shared" si="150"/>
        <v>0</v>
      </c>
      <c r="CU131" s="79">
        <f t="shared" si="151"/>
        <v>0</v>
      </c>
      <c r="CV131" s="79">
        <f t="shared" si="152"/>
        <v>0</v>
      </c>
      <c r="CW131" s="79">
        <f t="shared" si="153"/>
        <v>1</v>
      </c>
      <c r="CX131" s="79">
        <f t="shared" si="154"/>
        <v>1</v>
      </c>
      <c r="CY131" s="79">
        <f t="shared" si="155"/>
        <v>1</v>
      </c>
      <c r="CZ131" s="79">
        <f t="shared" si="156"/>
        <v>1</v>
      </c>
      <c r="DB131" s="83">
        <f t="shared" si="157"/>
        <v>0</v>
      </c>
      <c r="DC131" s="83">
        <f t="shared" si="158"/>
        <v>0</v>
      </c>
      <c r="DD131" s="83">
        <f t="shared" si="159"/>
        <v>0</v>
      </c>
      <c r="DE131" s="83">
        <f t="shared" si="160"/>
        <v>0</v>
      </c>
      <c r="DF131" s="83">
        <f t="shared" si="161"/>
        <v>0</v>
      </c>
      <c r="DG131" s="83">
        <f t="shared" si="162"/>
        <v>0</v>
      </c>
      <c r="DH131" s="83">
        <f t="shared" si="163"/>
        <v>0</v>
      </c>
      <c r="DI131" s="83">
        <f t="shared" si="164"/>
        <v>0</v>
      </c>
      <c r="DJ131" s="83">
        <f t="shared" si="165"/>
        <v>0</v>
      </c>
      <c r="DK131" s="83">
        <f t="shared" si="166"/>
        <v>0</v>
      </c>
      <c r="DL131" s="83">
        <f t="shared" si="167"/>
        <v>1</v>
      </c>
      <c r="DM131" s="83">
        <f t="shared" si="168"/>
        <v>1</v>
      </c>
      <c r="DO131" s="83">
        <f t="shared" si="202"/>
        <v>0</v>
      </c>
      <c r="DP131" s="83">
        <f t="shared" si="204"/>
        <v>0</v>
      </c>
      <c r="DQ131" s="83">
        <f t="shared" si="205"/>
        <v>0</v>
      </c>
      <c r="DR131" s="83">
        <f t="shared" si="206"/>
        <v>0</v>
      </c>
      <c r="DS131" s="83">
        <f t="shared" si="207"/>
        <v>0</v>
      </c>
      <c r="DT131" s="83">
        <f t="shared" si="208"/>
        <v>0</v>
      </c>
      <c r="DU131" s="83">
        <f t="shared" si="209"/>
        <v>0</v>
      </c>
      <c r="DV131" s="83">
        <f t="shared" si="210"/>
        <v>0</v>
      </c>
      <c r="DW131" s="83">
        <f t="shared" si="211"/>
        <v>0</v>
      </c>
      <c r="DX131" s="83">
        <f t="shared" si="212"/>
        <v>0</v>
      </c>
      <c r="DY131" s="83">
        <f t="shared" si="213"/>
        <v>1</v>
      </c>
      <c r="DZ131" s="83">
        <f t="shared" si="214"/>
        <v>1</v>
      </c>
      <c r="EB131" s="115"/>
      <c r="EC131" s="36">
        <f t="shared" si="169"/>
        <v>0</v>
      </c>
      <c r="ED131" s="36">
        <f t="shared" si="185"/>
        <v>0</v>
      </c>
      <c r="EE131" s="36">
        <f t="shared" si="186"/>
        <v>0</v>
      </c>
      <c r="EF131" s="36">
        <f t="shared" si="187"/>
        <v>0</v>
      </c>
      <c r="EG131" s="36">
        <f t="shared" si="188"/>
        <v>0</v>
      </c>
      <c r="EH131" s="36">
        <f t="shared" si="189"/>
        <v>0</v>
      </c>
      <c r="EI131" s="36">
        <f t="shared" si="190"/>
        <v>0</v>
      </c>
      <c r="EJ131" s="36">
        <f t="shared" si="191"/>
        <v>0</v>
      </c>
      <c r="EK131" s="36">
        <f t="shared" si="192"/>
        <v>0</v>
      </c>
      <c r="EL131" s="36">
        <f t="shared" si="193"/>
        <v>1</v>
      </c>
      <c r="EM131" s="36">
        <f t="shared" si="194"/>
        <v>0</v>
      </c>
      <c r="EO131" s="115"/>
      <c r="EP131" s="36">
        <f t="shared" si="170"/>
        <v>0</v>
      </c>
      <c r="EQ131" s="36">
        <f t="shared" si="171"/>
        <v>0</v>
      </c>
      <c r="ER131" s="36">
        <f t="shared" si="172"/>
        <v>0</v>
      </c>
      <c r="ES131" s="36">
        <f t="shared" si="173"/>
        <v>0</v>
      </c>
      <c r="ET131" s="36">
        <f t="shared" si="174"/>
        <v>0</v>
      </c>
      <c r="EU131" s="36">
        <f t="shared" si="175"/>
        <v>0</v>
      </c>
      <c r="EV131" s="36">
        <f t="shared" si="176"/>
        <v>0</v>
      </c>
      <c r="EW131" s="36">
        <f t="shared" si="177"/>
        <v>0</v>
      </c>
      <c r="EX131" s="36">
        <f t="shared" si="178"/>
        <v>0</v>
      </c>
      <c r="EY131" s="36">
        <f t="shared" si="179"/>
        <v>0</v>
      </c>
      <c r="EZ131" s="36">
        <f t="shared" si="180"/>
        <v>0</v>
      </c>
    </row>
    <row r="132" spans="1:156" s="36" customFormat="1" ht="16" x14ac:dyDescent="0.2">
      <c r="A132" s="50"/>
      <c r="B132" s="56" t="s">
        <v>17</v>
      </c>
      <c r="C132" s="49" t="s">
        <v>70</v>
      </c>
      <c r="D132" s="57">
        <v>46631</v>
      </c>
      <c r="E132" s="57">
        <v>51500</v>
      </c>
      <c r="F132" s="58">
        <v>115000</v>
      </c>
      <c r="G132" s="56" t="s">
        <v>98</v>
      </c>
      <c r="H132" s="59">
        <v>84778</v>
      </c>
      <c r="I132" s="59" t="s">
        <v>15</v>
      </c>
      <c r="J132" s="60">
        <v>0.2</v>
      </c>
      <c r="K132" s="60">
        <v>0.1</v>
      </c>
      <c r="L132" s="61"/>
      <c r="M132" s="62">
        <f t="shared" si="196"/>
        <v>1</v>
      </c>
      <c r="N132" s="63">
        <f t="shared" si="197"/>
        <v>9583.3333333333339</v>
      </c>
      <c r="O132" s="63">
        <f t="shared" si="198"/>
        <v>958.33333333333348</v>
      </c>
      <c r="P132" s="63">
        <f t="shared" si="199"/>
        <v>1916.666666666667</v>
      </c>
      <c r="Q132" s="63">
        <f t="shared" si="120"/>
        <v>12458.33</v>
      </c>
      <c r="R132" s="111"/>
      <c r="S132" s="64">
        <f>ROUND(IF(AND($D132&lt;S$10,$E132&gt;S$12),$Q132,IF(AND($D132&gt;=S$10,$D132&lt;=S$12),$Q132*(S$13+1-DAY($D132))/S$13,IF(AND($E132&gt;=S$10,$E132&lt;=S$12),$Q132*DAY($E132)/S$13,0))),2)</f>
        <v>0</v>
      </c>
      <c r="T132" s="64">
        <f>ROUND(IF(AND($D132&lt;T$10,$E132&gt;T$12),$Q132,IF(AND($D132&gt;=T$10,$D132&lt;=T$12),$Q132*(T$13+1-DAY($D132))/T$13,IF(AND($E132&gt;=T$10,$E132&lt;=T$12),$Q132*DAY($E132)/T$13,0))),2)</f>
        <v>0</v>
      </c>
      <c r="U132" s="64">
        <f>ROUND(IF(AND($D132&lt;U$10,$E132&gt;U$12),$Q132,IF(AND($D132&gt;=U$10,$D132&lt;=U$12),$Q132*(U$13+1-DAY($D132))/U$13,IF(AND($E132&gt;=U$10,$E132&lt;=U$12),$Q132*DAY($E132)/U$13,0))),2)</f>
        <v>0</v>
      </c>
      <c r="V132" s="64">
        <f>ROUND(IF(AND($D132&lt;V$10,$E132&gt;V$12),$Q132,IF(AND($D132&gt;=V$10,$D132&lt;=V$12),$Q132*(V$13+1-DAY($D132))/V$13,IF(AND($E132&gt;=V$10,$E132&lt;=V$12),$Q132*DAY($E132)/V$13,0))),2)</f>
        <v>0</v>
      </c>
      <c r="W132" s="64">
        <f>ROUND(IF(AND($D132&lt;W$10,$E132&gt;W$12),$Q132,IF(AND($D132&gt;=W$10,$D132&lt;=W$12),$Q132*(W$13+1-DAY($D132))/W$13,IF(AND($E132&gt;=W$10,$E132&lt;=W$12),$Q132*DAY($E132)/W$13,0))),2)</f>
        <v>0</v>
      </c>
      <c r="X132" s="64">
        <f>ROUND(IF(AND($D132&lt;X$10,$E132&gt;X$12),$Q132,IF(AND($D132&gt;=X$10,$D132&lt;=X$12),$Q132*(X$13+1-DAY($D132))/X$13,IF(AND($E132&gt;=X$10,$E132&lt;=X$12),$Q132*DAY($E132)/X$13,0))),2)</f>
        <v>0</v>
      </c>
      <c r="Y132" s="64">
        <f>ROUND(IF(AND($D132&lt;Y$10,$E132&gt;Y$12),$Q132,IF(AND($D132&gt;=Y$10,$D132&lt;=Y$12),$Q132*(Y$13+1-DAY($D132))/Y$13,IF(AND($E132&gt;=Y$10,$E132&lt;=Y$12),$Q132*DAY($E132)/Y$13,0))),2)</f>
        <v>0</v>
      </c>
      <c r="Z132" s="64">
        <f>ROUND(IF(AND($D132&lt;Z$10,$E132&gt;Z$12),$Q132,IF(AND($D132&gt;=Z$10,$D132&lt;=Z$12),$Q132*(Z$13+1-DAY($D132))/Z$13,IF(AND($E132&gt;=Z$10,$E132&lt;=Z$12),$Q132*DAY($E132)/Z$13,0))),2)</f>
        <v>0</v>
      </c>
      <c r="AA132" s="64">
        <f>ROUND(IF(AND($D132&lt;AA$10,$E132&gt;AA$12),$Q132,IF(AND($D132&gt;=AA$10,$D132&lt;=AA$12),$Q132*(AA$13+1-DAY($D132))/AA$13,IF(AND($E132&gt;=AA$10,$E132&lt;=AA$12),$Q132*DAY($E132)/AA$13,0))),2)</f>
        <v>0</v>
      </c>
      <c r="AB132" s="64">
        <f>ROUND(IF(AND($D132&lt;AB$10,$E132&gt;AB$12),$Q132,IF(AND($D132&gt;=AB$10,$D132&lt;=AB$12),$Q132*(AB$13+1-DAY($D132))/AB$13,IF(AND($E132&gt;=AB$10,$E132&lt;=AB$12),$Q132*DAY($E132)/AB$13,0))),2)</f>
        <v>0</v>
      </c>
      <c r="AC132" s="64">
        <f>ROUND(IF(AND($D132&lt;AC$10,$E132&gt;AC$12),$Q132,IF(AND($D132&gt;=AC$10,$D132&lt;=AC$12),$Q132*(AC$13+1-DAY($D132))/AC$13,IF(AND($E132&gt;=AC$10,$E132&lt;=AC$12),$Q132*DAY($E132)/AC$13,0))),2)</f>
        <v>0</v>
      </c>
      <c r="AD132" s="64">
        <f>ROUND(IF(AND($D132&lt;AD$10,$E132&gt;AD$12),$Q132,IF(AND($D132&gt;=AD$10,$D132&lt;=AD$12),$Q132*(AD$13+1-DAY($D132))/AD$13,IF(AND($E132&gt;=AD$10,$E132&lt;=AD$12),$Q132*DAY($E132)/AD$13,0))),2)</f>
        <v>0</v>
      </c>
      <c r="AE132" s="64">
        <f>ROUND(IF(AND($D132&lt;AE$10,$E132&gt;AE$12),$Q132,IF(AND($D132&gt;=AE$10,$D132&lt;=AE$12),$Q132*(AE$13+1-DAY($D132))/AE$13,IF(AND($E132&gt;=AE$10,$E132&lt;=AE$12),$Q132*DAY($E132)/AE$13,0))),2)</f>
        <v>0</v>
      </c>
      <c r="AF132" s="64">
        <f>ROUND(IF(AND($D132&lt;AF$10,$E132&gt;AF$12),$Q132,IF(AND($D132&gt;=AF$10,$D132&lt;=AF$12),$Q132*(AF$13+1-DAY($D132))/AF$13,IF(AND($E132&gt;=AF$10,$E132&lt;=AF$12),$Q132*DAY($E132)/AF$13,0))),2)</f>
        <v>0</v>
      </c>
      <c r="AG132" s="64">
        <f>ROUND(IF(AND($D132&lt;AG$10,$E132&gt;AG$12),$Q132,IF(AND($D132&gt;=AG$10,$D132&lt;=AG$12),$Q132*(AG$13+1-DAY($D132))/AG$13,IF(AND($E132&gt;=AG$10,$E132&lt;=AG$12),$Q132*DAY($E132)/AG$13,0))),2)</f>
        <v>0</v>
      </c>
      <c r="AH132" s="64">
        <f>ROUND(IF(AND($D132&lt;AH$10,$E132&gt;AH$12),$Q132,IF(AND($D132&gt;=AH$10,$D132&lt;=AH$12),$Q132*(AH$13+1-DAY($D132))/AH$13,IF(AND($E132&gt;=AH$10,$E132&lt;=AH$12),$Q132*DAY($E132)/AH$13,0))),2)</f>
        <v>0</v>
      </c>
      <c r="AI132" s="64">
        <f>ROUND(IF(AND($D132&lt;AI$10,$E132&gt;AI$12),$Q132,IF(AND($D132&gt;=AI$10,$D132&lt;=AI$12),$Q132*(AI$13+1-DAY($D132))/AI$13,IF(AND($E132&gt;=AI$10,$E132&lt;=AI$12),$Q132*DAY($E132)/AI$13,0))),2)</f>
        <v>0</v>
      </c>
      <c r="AJ132" s="64">
        <f>ROUND(IF(AND($D132&lt;AJ$10,$E132&gt;AJ$12),$Q132,IF(AND($D132&gt;=AJ$10,$D132&lt;=AJ$12),$Q132*(AJ$13+1-DAY($D132))/AJ$13,IF(AND($E132&gt;=AJ$10,$E132&lt;=AJ$12),$Q132*DAY($E132)/AJ$13,0))),2)</f>
        <v>0</v>
      </c>
      <c r="AK132" s="64">
        <f>ROUND(IF(AND($D132&lt;AK$10,$E132&gt;AK$12),$Q132,IF(AND($D132&gt;=AK$10,$D132&lt;=AK$12),$Q132*(AK$13+1-DAY($D132))/AK$13,IF(AND($E132&gt;=AK$10,$E132&lt;=AK$12),$Q132*DAY($E132)/AK$13,0))),2)</f>
        <v>0</v>
      </c>
      <c r="AL132" s="64">
        <f>ROUND(IF(AND($D132&lt;AL$10,$E132&gt;AL$12),$Q132,IF(AND($D132&gt;=AL$10,$D132&lt;=AL$12),$Q132*(AL$13+1-DAY($D132))/AL$13,IF(AND($E132&gt;=AL$10,$E132&lt;=AL$12),$Q132*DAY($E132)/AL$13,0))),2)</f>
        <v>0</v>
      </c>
      <c r="AM132" s="64">
        <f>ROUND(IF(AND($D132&lt;AM$10,$E132&gt;AM$12),$Q132,IF(AND($D132&gt;=AM$10,$D132&lt;=AM$12),$Q132*(AM$13+1-DAY($D132))/AM$13,IF(AND($E132&gt;=AM$10,$E132&lt;=AM$12),$Q132*DAY($E132)/AM$13,0))),2)</f>
        <v>0</v>
      </c>
      <c r="AN132" s="64">
        <f>ROUND(IF(AND($D132&lt;AN$10,$E132&gt;AN$12),$Q132,IF(AND($D132&gt;=AN$10,$D132&lt;=AN$12),$Q132*(AN$13+1-DAY($D132))/AN$13,IF(AND($E132&gt;=AN$10,$E132&lt;=AN$12),$Q132*DAY($E132)/AN$13,0))),2)</f>
        <v>0</v>
      </c>
      <c r="AO132" s="64">
        <f>ROUND(IF(AND($D132&lt;AO$10,$E132&gt;AO$12),$Q132,IF(AND($D132&gt;=AO$10,$D132&lt;=AO$12),$Q132*(AO$13+1-DAY($D132))/AO$13,IF(AND($E132&gt;=AO$10,$E132&lt;=AO$12),$Q132*DAY($E132)/AO$13,0))),2)</f>
        <v>0</v>
      </c>
      <c r="AP132" s="64">
        <f>ROUND(IF(AND($D132&lt;AP$10,$E132&gt;AP$12),$Q132,IF(AND($D132&gt;=AP$10,$D132&lt;=AP$12),$Q132*(AP$13+1-DAY($D132))/AP$13,IF(AND($E132&gt;=AP$10,$E132&lt;=AP$12),$Q132*DAY($E132)/AP$13,0))),2)</f>
        <v>0</v>
      </c>
      <c r="AQ132" s="64">
        <f>ROUND(IF(AND($D132&lt;AQ$10,$E132&gt;AQ$12),$Q132,IF(AND($D132&gt;=AQ$10,$D132&lt;=AQ$12),$Q132*(AQ$13+1-DAY($D132))/AQ$13,IF(AND($E132&gt;=AQ$10,$E132&lt;=AQ$12),$Q132*DAY($E132)/AQ$13,0))),2)</f>
        <v>0</v>
      </c>
      <c r="AR132" s="64">
        <f>ROUND(IF(AND($D132&lt;AR$10,$E132&gt;AR$12),$Q132,IF(AND($D132&gt;=AR$10,$D132&lt;=AR$12),$Q132*(AR$13+1-DAY($D132))/AR$13,IF(AND($E132&gt;=AR$10,$E132&lt;=AR$12),$Q132*DAY($E132)/AR$13,0))),2)</f>
        <v>0</v>
      </c>
      <c r="AS132" s="64">
        <f>ROUND(IF(AND($D132&lt;AS$10,$E132&gt;AS$12),$Q132,IF(AND($D132&gt;=AS$10,$D132&lt;=AS$12),$Q132*(AS$13+1-DAY($D132))/AS$13,IF(AND($E132&gt;=AS$10,$E132&lt;=AS$12),$Q132*DAY($E132)/AS$13,0))),2)</f>
        <v>0</v>
      </c>
      <c r="AT132" s="64">
        <f>ROUND(IF(AND($D132&lt;AT$10,$E132&gt;AT$12),$Q132,IF(AND($D132&gt;=AT$10,$D132&lt;=AT$12),$Q132*(AT$13+1-DAY($D132))/AT$13,IF(AND($E132&gt;=AT$10,$E132&lt;=AT$12),$Q132*DAY($E132)/AT$13,0))),2)</f>
        <v>0</v>
      </c>
      <c r="AU132" s="64">
        <f>ROUND(IF(AND($D132&lt;AU$10,$E132&gt;AU$12),$Q132,IF(AND($D132&gt;=AU$10,$D132&lt;=AU$12),$Q132*(AU$13+1-DAY($D132))/AU$13,IF(AND($E132&gt;=AU$10,$E132&lt;=AU$12),$Q132*DAY($E132)/AU$13,0))),2)</f>
        <v>0</v>
      </c>
      <c r="AV132" s="64">
        <f>ROUND(IF(AND($D132&lt;AV$10,$E132&gt;AV$12),$Q132,IF(AND($D132&gt;=AV$10,$D132&lt;=AV$12),$Q132*(AV$13+1-DAY($D132))/AV$13,IF(AND($E132&gt;=AV$10,$E132&lt;=AV$12),$Q132*DAY($E132)/AV$13,0))),2)</f>
        <v>0</v>
      </c>
      <c r="AW132" s="64">
        <f>ROUND(IF(AND($D132&lt;AW$10,$E132&gt;AW$12),$Q132,IF(AND($D132&gt;=AW$10,$D132&lt;=AW$12),$Q132*(AW$13+1-DAY($D132))/AW$13,IF(AND($E132&gt;=AW$10,$E132&lt;=AW$12),$Q132*DAY($E132)/AW$13,0))),2)</f>
        <v>0</v>
      </c>
      <c r="AX132" s="64">
        <f>ROUND(IF(AND($D132&lt;AX$10,$E132&gt;AX$12),$Q132,IF(AND($D132&gt;=AX$10,$D132&lt;=AX$12),$Q132*(AX$13+1-DAY($D132))/AX$13,IF(AND($E132&gt;=AX$10,$E132&lt;=AX$12),$Q132*DAY($E132)/AX$13,0))),2)</f>
        <v>0</v>
      </c>
      <c r="AY132" s="64">
        <f>ROUND(IF(AND($D132&lt;AY$10,$E132&gt;AY$12),$Q132,IF(AND($D132&gt;=AY$10,$D132&lt;=AY$12),$Q132*(AY$13+1-DAY($D132))/AY$13,IF(AND($E132&gt;=AY$10,$E132&lt;=AY$12),$Q132*DAY($E132)/AY$13,0))),2)</f>
        <v>12458.33</v>
      </c>
      <c r="AZ132" s="64">
        <f>ROUND(IF(AND($D132&lt;AZ$10,$E132&gt;AZ$12),$Q132,IF(AND($D132&gt;=AZ$10,$D132&lt;=AZ$12),$Q132*(AZ$13+1-DAY($D132))/AZ$13,IF(AND($E132&gt;=AZ$10,$E132&lt;=AZ$12),$Q132*DAY($E132)/AZ$13,0))),2)</f>
        <v>12458.33</v>
      </c>
      <c r="BA132" s="64">
        <f>ROUND(IF(AND($D132&lt;BA$10,$E132&gt;BA$12),$Q132,IF(AND($D132&gt;=BA$10,$D132&lt;=BA$12),$Q132*(BA$13+1-DAY($D132))/BA$13,IF(AND($E132&gt;=BA$10,$E132&lt;=BA$12),$Q132*DAY($E132)/BA$13,0))),2)</f>
        <v>12458.33</v>
      </c>
      <c r="BB132" s="64">
        <f>ROUND(IF(AND($D132&lt;BB$10,$E132&gt;BB$12),$Q132,IF(AND($D132&gt;=BB$10,$D132&lt;=BB$12),$Q132*(BB$13+1-DAY($D132))/BB$13,IF(AND($E132&gt;=BB$10,$E132&lt;=BB$12),$Q132*DAY($E132)/BB$13,0))),2)</f>
        <v>12458.33</v>
      </c>
      <c r="BC132" s="108"/>
      <c r="BD132" s="64">
        <f t="shared" si="203"/>
        <v>0</v>
      </c>
      <c r="BE132" s="64">
        <f t="shared" si="203"/>
        <v>0</v>
      </c>
      <c r="BF132" s="64">
        <f t="shared" si="203"/>
        <v>0</v>
      </c>
      <c r="BG132" s="64">
        <f t="shared" si="203"/>
        <v>0</v>
      </c>
      <c r="BH132" s="64">
        <f t="shared" si="203"/>
        <v>0</v>
      </c>
      <c r="BI132" s="64">
        <f t="shared" si="203"/>
        <v>0</v>
      </c>
      <c r="BJ132" s="64">
        <f t="shared" si="203"/>
        <v>0</v>
      </c>
      <c r="BK132" s="64">
        <f t="shared" si="203"/>
        <v>0</v>
      </c>
      <c r="BL132" s="64">
        <f t="shared" si="203"/>
        <v>0</v>
      </c>
      <c r="BM132" s="64">
        <f t="shared" si="203"/>
        <v>0</v>
      </c>
      <c r="BN132" s="64">
        <f t="shared" si="203"/>
        <v>12458.33</v>
      </c>
      <c r="BO132" s="64">
        <f t="shared" si="203"/>
        <v>37374.99</v>
      </c>
      <c r="BP132" s="65"/>
      <c r="BQ132" s="79">
        <f t="shared" si="121"/>
        <v>0</v>
      </c>
      <c r="BR132" s="79">
        <f t="shared" si="122"/>
        <v>0</v>
      </c>
      <c r="BS132" s="79">
        <f t="shared" si="123"/>
        <v>0</v>
      </c>
      <c r="BT132" s="79">
        <f t="shared" si="124"/>
        <v>0</v>
      </c>
      <c r="BU132" s="79">
        <f t="shared" si="125"/>
        <v>0</v>
      </c>
      <c r="BV132" s="79">
        <f t="shared" si="126"/>
        <v>0</v>
      </c>
      <c r="BW132" s="79">
        <f t="shared" si="127"/>
        <v>0</v>
      </c>
      <c r="BX132" s="79">
        <f t="shared" si="128"/>
        <v>0</v>
      </c>
      <c r="BY132" s="79">
        <f t="shared" si="129"/>
        <v>0</v>
      </c>
      <c r="BZ132" s="79">
        <f t="shared" si="130"/>
        <v>0</v>
      </c>
      <c r="CA132" s="79">
        <f t="shared" si="131"/>
        <v>0</v>
      </c>
      <c r="CB132" s="79">
        <f t="shared" si="132"/>
        <v>0</v>
      </c>
      <c r="CC132" s="79">
        <f t="shared" si="133"/>
        <v>0</v>
      </c>
      <c r="CD132" s="79">
        <f t="shared" si="134"/>
        <v>0</v>
      </c>
      <c r="CE132" s="79">
        <f t="shared" si="135"/>
        <v>0</v>
      </c>
      <c r="CF132" s="79">
        <f t="shared" si="136"/>
        <v>0</v>
      </c>
      <c r="CG132" s="79">
        <f t="shared" si="137"/>
        <v>0</v>
      </c>
      <c r="CH132" s="79">
        <f t="shared" si="138"/>
        <v>0</v>
      </c>
      <c r="CI132" s="79">
        <f t="shared" si="139"/>
        <v>0</v>
      </c>
      <c r="CJ132" s="79">
        <f t="shared" si="140"/>
        <v>0</v>
      </c>
      <c r="CK132" s="79">
        <f t="shared" si="141"/>
        <v>0</v>
      </c>
      <c r="CL132" s="79">
        <f t="shared" si="142"/>
        <v>0</v>
      </c>
      <c r="CM132" s="79">
        <f t="shared" si="143"/>
        <v>0</v>
      </c>
      <c r="CN132" s="79">
        <f t="shared" si="144"/>
        <v>0</v>
      </c>
      <c r="CO132" s="79">
        <f t="shared" si="145"/>
        <v>0</v>
      </c>
      <c r="CP132" s="79">
        <f t="shared" si="146"/>
        <v>0</v>
      </c>
      <c r="CQ132" s="79">
        <f t="shared" si="147"/>
        <v>0</v>
      </c>
      <c r="CR132" s="79">
        <f t="shared" si="148"/>
        <v>0</v>
      </c>
      <c r="CS132" s="79">
        <f t="shared" si="149"/>
        <v>0</v>
      </c>
      <c r="CT132" s="79">
        <f t="shared" si="150"/>
        <v>0</v>
      </c>
      <c r="CU132" s="79">
        <f t="shared" si="151"/>
        <v>0</v>
      </c>
      <c r="CV132" s="79">
        <f t="shared" si="152"/>
        <v>0</v>
      </c>
      <c r="CW132" s="79">
        <f t="shared" si="153"/>
        <v>1</v>
      </c>
      <c r="CX132" s="79">
        <f t="shared" si="154"/>
        <v>1</v>
      </c>
      <c r="CY132" s="79">
        <f t="shared" si="155"/>
        <v>1</v>
      </c>
      <c r="CZ132" s="79">
        <f t="shared" si="156"/>
        <v>1</v>
      </c>
      <c r="DB132" s="83">
        <f t="shared" si="157"/>
        <v>0</v>
      </c>
      <c r="DC132" s="83">
        <f t="shared" si="158"/>
        <v>0</v>
      </c>
      <c r="DD132" s="83">
        <f t="shared" si="159"/>
        <v>0</v>
      </c>
      <c r="DE132" s="83">
        <f t="shared" si="160"/>
        <v>0</v>
      </c>
      <c r="DF132" s="83">
        <f t="shared" si="161"/>
        <v>0</v>
      </c>
      <c r="DG132" s="83">
        <f t="shared" si="162"/>
        <v>0</v>
      </c>
      <c r="DH132" s="83">
        <f t="shared" si="163"/>
        <v>0</v>
      </c>
      <c r="DI132" s="83">
        <f t="shared" si="164"/>
        <v>0</v>
      </c>
      <c r="DJ132" s="83">
        <f t="shared" si="165"/>
        <v>0</v>
      </c>
      <c r="DK132" s="83">
        <f t="shared" si="166"/>
        <v>0</v>
      </c>
      <c r="DL132" s="83">
        <f t="shared" si="167"/>
        <v>1</v>
      </c>
      <c r="DM132" s="83">
        <f t="shared" si="168"/>
        <v>1</v>
      </c>
      <c r="DO132" s="83">
        <f t="shared" si="202"/>
        <v>0</v>
      </c>
      <c r="DP132" s="83">
        <f t="shared" si="204"/>
        <v>0</v>
      </c>
      <c r="DQ132" s="83">
        <f t="shared" si="205"/>
        <v>0</v>
      </c>
      <c r="DR132" s="83">
        <f t="shared" si="206"/>
        <v>0</v>
      </c>
      <c r="DS132" s="83">
        <f t="shared" si="207"/>
        <v>0</v>
      </c>
      <c r="DT132" s="83">
        <f t="shared" si="208"/>
        <v>0</v>
      </c>
      <c r="DU132" s="83">
        <f t="shared" si="209"/>
        <v>0</v>
      </c>
      <c r="DV132" s="83">
        <f t="shared" si="210"/>
        <v>0</v>
      </c>
      <c r="DW132" s="83">
        <f t="shared" si="211"/>
        <v>0</v>
      </c>
      <c r="DX132" s="83">
        <f t="shared" si="212"/>
        <v>0</v>
      </c>
      <c r="DY132" s="83">
        <f t="shared" si="213"/>
        <v>1</v>
      </c>
      <c r="DZ132" s="83">
        <f t="shared" si="214"/>
        <v>1</v>
      </c>
      <c r="EB132" s="115"/>
      <c r="EC132" s="36">
        <f t="shared" si="169"/>
        <v>0</v>
      </c>
      <c r="ED132" s="36">
        <f t="shared" si="185"/>
        <v>0</v>
      </c>
      <c r="EE132" s="36">
        <f t="shared" si="186"/>
        <v>0</v>
      </c>
      <c r="EF132" s="36">
        <f t="shared" si="187"/>
        <v>0</v>
      </c>
      <c r="EG132" s="36">
        <f t="shared" si="188"/>
        <v>0</v>
      </c>
      <c r="EH132" s="36">
        <f t="shared" si="189"/>
        <v>0</v>
      </c>
      <c r="EI132" s="36">
        <f t="shared" si="190"/>
        <v>0</v>
      </c>
      <c r="EJ132" s="36">
        <f t="shared" si="191"/>
        <v>0</v>
      </c>
      <c r="EK132" s="36">
        <f t="shared" si="192"/>
        <v>0</v>
      </c>
      <c r="EL132" s="36">
        <f t="shared" si="193"/>
        <v>1</v>
      </c>
      <c r="EM132" s="36">
        <f t="shared" si="194"/>
        <v>0</v>
      </c>
      <c r="EO132" s="115"/>
      <c r="EP132" s="36">
        <f t="shared" si="170"/>
        <v>0</v>
      </c>
      <c r="EQ132" s="36">
        <f t="shared" si="171"/>
        <v>0</v>
      </c>
      <c r="ER132" s="36">
        <f t="shared" si="172"/>
        <v>0</v>
      </c>
      <c r="ES132" s="36">
        <f t="shared" si="173"/>
        <v>0</v>
      </c>
      <c r="ET132" s="36">
        <f t="shared" si="174"/>
        <v>0</v>
      </c>
      <c r="EU132" s="36">
        <f t="shared" si="175"/>
        <v>0</v>
      </c>
      <c r="EV132" s="36">
        <f t="shared" si="176"/>
        <v>0</v>
      </c>
      <c r="EW132" s="36">
        <f t="shared" si="177"/>
        <v>0</v>
      </c>
      <c r="EX132" s="36">
        <f t="shared" si="178"/>
        <v>0</v>
      </c>
      <c r="EY132" s="36">
        <f t="shared" si="179"/>
        <v>0</v>
      </c>
      <c r="EZ132" s="36">
        <f t="shared" si="180"/>
        <v>0</v>
      </c>
    </row>
    <row r="133" spans="1:156" s="36" customFormat="1" ht="16" x14ac:dyDescent="0.2">
      <c r="A133" s="50"/>
      <c r="B133" s="66"/>
      <c r="C133" s="67"/>
      <c r="D133" s="68"/>
      <c r="E133" s="68"/>
      <c r="F133" s="69"/>
      <c r="G133" s="66"/>
      <c r="H133" s="70"/>
      <c r="I133" s="70"/>
      <c r="J133" s="71"/>
      <c r="K133" s="71"/>
      <c r="L133" s="72"/>
      <c r="M133" s="73">
        <f t="shared" si="196"/>
        <v>0</v>
      </c>
      <c r="N133" s="74">
        <f t="shared" si="197"/>
        <v>0</v>
      </c>
      <c r="O133" s="74">
        <f t="shared" si="198"/>
        <v>0</v>
      </c>
      <c r="P133" s="74">
        <f t="shared" si="199"/>
        <v>0</v>
      </c>
      <c r="Q133" s="63">
        <f t="shared" si="120"/>
        <v>0</v>
      </c>
      <c r="R133" s="112"/>
      <c r="S133" s="75">
        <f>IF(AND(S$16&gt;=$D133,OR(S$16&lt;=$E133,$E133="")),$Q133,0)</f>
        <v>0</v>
      </c>
      <c r="T133" s="75">
        <f>IF(AND(T$16&gt;=$D133,OR(T$16&lt;=$E133,$E133="")),$Q133,0)</f>
        <v>0</v>
      </c>
      <c r="U133" s="75">
        <f>IF(AND(U$16&gt;=$D133,OR(U$16&lt;=$E133,$E133="")),$Q133,0)</f>
        <v>0</v>
      </c>
      <c r="V133" s="75">
        <f>IF(AND(V$16&gt;=$D133,OR(V$16&lt;=$E133,$E133="")),$Q133,0)</f>
        <v>0</v>
      </c>
      <c r="W133" s="75">
        <f>IF(AND(W$16&gt;=$D133,OR(W$16&lt;=$E133,$E133="")),$Q133,0)</f>
        <v>0</v>
      </c>
      <c r="X133" s="75">
        <f>IF(AND(X$16&gt;=$D133,OR(X$16&lt;=$E133,$E133="")),$Q133,0)</f>
        <v>0</v>
      </c>
      <c r="Y133" s="75">
        <f>IF(AND(Y$16&gt;=$D133,OR(Y$16&lt;=$E133,$E133="")),$Q133,0)</f>
        <v>0</v>
      </c>
      <c r="Z133" s="75">
        <f>IF(AND(Z$16&gt;=$D133,OR(Z$16&lt;=$E133,$E133="")),$Q133,0)</f>
        <v>0</v>
      </c>
      <c r="AA133" s="75">
        <f>IF(AND(AA$16&gt;=$D133,OR(AA$16&lt;=$E133,$E133="")),$Q133,0)</f>
        <v>0</v>
      </c>
      <c r="AB133" s="75">
        <f>IF(AND(AB$16&gt;=$D133,OR(AB$16&lt;=$E133,$E133="")),$Q133,0)</f>
        <v>0</v>
      </c>
      <c r="AC133" s="75">
        <f>IF(AND(AC$16&gt;=$D133,OR(AC$16&lt;=$E133,$E133="")),$Q133,0)</f>
        <v>0</v>
      </c>
      <c r="AD133" s="75">
        <f>IF(AND(AD$16&gt;=$D133,OR(AD$16&lt;=$E133,$E133="")),$Q133,0)</f>
        <v>0</v>
      </c>
      <c r="AE133" s="75">
        <f>IF(AND(AE$16&gt;=$D133,OR(AE$16&lt;=$E133,$E133="")),$Q133,0)</f>
        <v>0</v>
      </c>
      <c r="AF133" s="75">
        <f>IF(AND(AF$16&gt;=$D133,OR(AF$16&lt;=$E133,$E133="")),$Q133,0)</f>
        <v>0</v>
      </c>
      <c r="AG133" s="75">
        <f>IF(AND(AG$16&gt;=$D133,OR(AG$16&lt;=$E133,$E133="")),$Q133,0)</f>
        <v>0</v>
      </c>
      <c r="AH133" s="75">
        <f>IF(AND(AH$16&gt;=$D133,OR(AH$16&lt;=$E133,$E133="")),$Q133,0)</f>
        <v>0</v>
      </c>
      <c r="AI133" s="75">
        <f>IF(AND(AI$16&gt;=$D133,OR(AI$16&lt;=$E133,$E133="")),$Q133,0)</f>
        <v>0</v>
      </c>
      <c r="AJ133" s="75">
        <f>IF(AND(AJ$16&gt;=$D133,OR(AJ$16&lt;=$E133,$E133="")),$Q133,0)</f>
        <v>0</v>
      </c>
      <c r="AK133" s="75">
        <f>IF(AND(AK$16&gt;=$D133,OR(AK$16&lt;=$E133,$E133="")),$Q133,0)</f>
        <v>0</v>
      </c>
      <c r="AL133" s="75">
        <f>IF(AND(AL$16&gt;=$D133,OR(AL$16&lt;=$E133,$E133="")),$Q133,0)</f>
        <v>0</v>
      </c>
      <c r="AM133" s="75">
        <f>IF(AND(AM$16&gt;=$D133,OR(AM$16&lt;=$E133,$E133="")),$Q133,0)</f>
        <v>0</v>
      </c>
      <c r="AN133" s="75">
        <f>IF(AND(AN$16&gt;=$D133,OR(AN$16&lt;=$E133,$E133="")),$Q133,0)</f>
        <v>0</v>
      </c>
      <c r="AO133" s="75">
        <f>IF(AND(AO$16&gt;=$D133,OR(AO$16&lt;=$E133,$E133="")),$Q133,0)</f>
        <v>0</v>
      </c>
      <c r="AP133" s="75">
        <f>IF(AND(AP$16&gt;=$D133,OR(AP$16&lt;=$E133,$E133="")),$Q133,0)</f>
        <v>0</v>
      </c>
      <c r="AQ133" s="75">
        <f>IF(AND(AQ$16&gt;=$D133,OR(AQ$16&lt;=$E133,$E133="")),$Q133,0)</f>
        <v>0</v>
      </c>
      <c r="AR133" s="75">
        <f>IF(AND(AR$16&gt;=$D133,OR(AR$16&lt;=$E133,$E133="")),$Q133,0)</f>
        <v>0</v>
      </c>
      <c r="AS133" s="75">
        <f>IF(AND(AS$16&gt;=$D133,OR(AS$16&lt;=$E133,$E133="")),$Q133,0)</f>
        <v>0</v>
      </c>
      <c r="AT133" s="75">
        <f>IF(AND(AT$16&gt;=$D133,OR(AT$16&lt;=$E133,$E133="")),$Q133,0)</f>
        <v>0</v>
      </c>
      <c r="AU133" s="75">
        <f>IF(AND(AU$16&gt;=$D133,OR(AU$16&lt;=$E133,$E133="")),$Q133,0)</f>
        <v>0</v>
      </c>
      <c r="AV133" s="75">
        <f>IF(AND(AV$16&gt;=$D133,OR(AV$16&lt;=$E133,$E133="")),$Q133,0)</f>
        <v>0</v>
      </c>
      <c r="AW133" s="75">
        <f>IF(AND(AW$16&gt;=$D133,OR(AW$16&lt;=$E133,$E133="")),$Q133,0)</f>
        <v>0</v>
      </c>
      <c r="AX133" s="75">
        <f>IF(AND(AX$16&gt;=$D133,OR(AX$16&lt;=$E133,$E133="")),$Q133,0)</f>
        <v>0</v>
      </c>
      <c r="AY133" s="75">
        <f>IF(AND(AY$16&gt;=$D133,OR(AY$16&lt;=$E133,$E133="")),$Q133,0)</f>
        <v>0</v>
      </c>
      <c r="AZ133" s="75">
        <f>IF(AND(AZ$16&gt;=$D133,OR(AZ$16&lt;=$E133,$E133="")),$Q133,0)</f>
        <v>0</v>
      </c>
      <c r="BA133" s="75">
        <f>IF(AND(BA$16&gt;=$D133,OR(BA$16&lt;=$E133,$E133="")),$Q133,0)</f>
        <v>0</v>
      </c>
      <c r="BB133" s="75">
        <f>IF(AND(BB$16&gt;=$D133,OR(BB$16&lt;=$E133,$E133="")),$Q133,0)</f>
        <v>0</v>
      </c>
      <c r="BC133" s="84"/>
      <c r="BD133" s="75">
        <f t="shared" si="203"/>
        <v>0</v>
      </c>
      <c r="BE133" s="75">
        <f t="shared" si="203"/>
        <v>0</v>
      </c>
      <c r="BF133" s="75">
        <f t="shared" si="203"/>
        <v>0</v>
      </c>
      <c r="BG133" s="75">
        <f t="shared" si="203"/>
        <v>0</v>
      </c>
      <c r="BH133" s="75">
        <f t="shared" si="203"/>
        <v>0</v>
      </c>
      <c r="BI133" s="75">
        <f t="shared" si="203"/>
        <v>0</v>
      </c>
      <c r="BJ133" s="75">
        <f t="shared" si="203"/>
        <v>0</v>
      </c>
      <c r="BK133" s="75">
        <f t="shared" si="203"/>
        <v>0</v>
      </c>
      <c r="BL133" s="75">
        <f t="shared" si="203"/>
        <v>0</v>
      </c>
      <c r="BM133" s="75">
        <f t="shared" si="203"/>
        <v>0</v>
      </c>
      <c r="BN133" s="75">
        <f t="shared" si="203"/>
        <v>0</v>
      </c>
      <c r="BO133" s="75">
        <f t="shared" si="203"/>
        <v>0</v>
      </c>
      <c r="BP133" s="53"/>
    </row>
    <row r="134" spans="1:156" s="36" customFormat="1" ht="16" x14ac:dyDescent="0.2">
      <c r="A134" s="50"/>
      <c r="B134" s="66"/>
      <c r="C134" s="67"/>
      <c r="D134" s="68"/>
      <c r="E134" s="68"/>
      <c r="F134" s="69"/>
      <c r="G134" s="66"/>
      <c r="H134" s="70"/>
      <c r="I134" s="70"/>
      <c r="J134" s="71"/>
      <c r="K134" s="71"/>
      <c r="L134" s="72"/>
      <c r="M134" s="73">
        <f t="shared" si="196"/>
        <v>0</v>
      </c>
      <c r="N134" s="74">
        <f t="shared" si="197"/>
        <v>0</v>
      </c>
      <c r="O134" s="74">
        <f t="shared" si="198"/>
        <v>0</v>
      </c>
      <c r="P134" s="74">
        <f t="shared" si="199"/>
        <v>0</v>
      </c>
      <c r="Q134" s="63">
        <f t="shared" si="120"/>
        <v>0</v>
      </c>
      <c r="R134" s="112"/>
      <c r="S134" s="75">
        <f>IF(AND(S$16&gt;=$D134,OR(S$16&lt;=$E134,$E134="")),$Q134,0)</f>
        <v>0</v>
      </c>
      <c r="T134" s="75">
        <f>IF(AND(T$16&gt;=$D134,OR(T$16&lt;=$E134,$E134="")),$Q134,0)</f>
        <v>0</v>
      </c>
      <c r="U134" s="75">
        <f>IF(AND(U$16&gt;=$D134,OR(U$16&lt;=$E134,$E134="")),$Q134,0)</f>
        <v>0</v>
      </c>
      <c r="V134" s="75">
        <f>IF(AND(V$16&gt;=$D134,OR(V$16&lt;=$E134,$E134="")),$Q134,0)</f>
        <v>0</v>
      </c>
      <c r="W134" s="75">
        <f>IF(AND(W$16&gt;=$D134,OR(W$16&lt;=$E134,$E134="")),$Q134,0)</f>
        <v>0</v>
      </c>
      <c r="X134" s="75">
        <f>IF(AND(X$16&gt;=$D134,OR(X$16&lt;=$E134,$E134="")),$Q134,0)</f>
        <v>0</v>
      </c>
      <c r="Y134" s="75">
        <f>IF(AND(Y$16&gt;=$D134,OR(Y$16&lt;=$E134,$E134="")),$Q134,0)</f>
        <v>0</v>
      </c>
      <c r="Z134" s="75">
        <f>IF(AND(Z$16&gt;=$D134,OR(Z$16&lt;=$E134,$E134="")),$Q134,0)</f>
        <v>0</v>
      </c>
      <c r="AA134" s="75">
        <f>IF(AND(AA$16&gt;=$D134,OR(AA$16&lt;=$E134,$E134="")),$Q134,0)</f>
        <v>0</v>
      </c>
      <c r="AB134" s="75">
        <f>IF(AND(AB$16&gt;=$D134,OR(AB$16&lt;=$E134,$E134="")),$Q134,0)</f>
        <v>0</v>
      </c>
      <c r="AC134" s="75">
        <f>IF(AND(AC$16&gt;=$D134,OR(AC$16&lt;=$E134,$E134="")),$Q134,0)</f>
        <v>0</v>
      </c>
      <c r="AD134" s="75">
        <f>IF(AND(AD$16&gt;=$D134,OR(AD$16&lt;=$E134,$E134="")),$Q134,0)</f>
        <v>0</v>
      </c>
      <c r="AE134" s="75">
        <f>IF(AND(AE$16&gt;=$D134,OR(AE$16&lt;=$E134,$E134="")),$Q134,0)</f>
        <v>0</v>
      </c>
      <c r="AF134" s="75">
        <f>IF(AND(AF$16&gt;=$D134,OR(AF$16&lt;=$E134,$E134="")),$Q134,0)</f>
        <v>0</v>
      </c>
      <c r="AG134" s="75">
        <f>IF(AND(AG$16&gt;=$D134,OR(AG$16&lt;=$E134,$E134="")),$Q134,0)</f>
        <v>0</v>
      </c>
      <c r="AH134" s="75">
        <f>IF(AND(AH$16&gt;=$D134,OR(AH$16&lt;=$E134,$E134="")),$Q134,0)</f>
        <v>0</v>
      </c>
      <c r="AI134" s="75">
        <f>IF(AND(AI$16&gt;=$D134,OR(AI$16&lt;=$E134,$E134="")),$Q134,0)</f>
        <v>0</v>
      </c>
      <c r="AJ134" s="75">
        <f>IF(AND(AJ$16&gt;=$D134,OR(AJ$16&lt;=$E134,$E134="")),$Q134,0)</f>
        <v>0</v>
      </c>
      <c r="AK134" s="75">
        <f>IF(AND(AK$16&gt;=$D134,OR(AK$16&lt;=$E134,$E134="")),$Q134,0)</f>
        <v>0</v>
      </c>
      <c r="AL134" s="75">
        <f>IF(AND(AL$16&gt;=$D134,OR(AL$16&lt;=$E134,$E134="")),$Q134,0)</f>
        <v>0</v>
      </c>
      <c r="AM134" s="75">
        <f>IF(AND(AM$16&gt;=$D134,OR(AM$16&lt;=$E134,$E134="")),$Q134,0)</f>
        <v>0</v>
      </c>
      <c r="AN134" s="75">
        <f>IF(AND(AN$16&gt;=$D134,OR(AN$16&lt;=$E134,$E134="")),$Q134,0)</f>
        <v>0</v>
      </c>
      <c r="AO134" s="75">
        <f>IF(AND(AO$16&gt;=$D134,OR(AO$16&lt;=$E134,$E134="")),$Q134,0)</f>
        <v>0</v>
      </c>
      <c r="AP134" s="75">
        <f>IF(AND(AP$16&gt;=$D134,OR(AP$16&lt;=$E134,$E134="")),$Q134,0)</f>
        <v>0</v>
      </c>
      <c r="AQ134" s="75">
        <f>IF(AND(AQ$16&gt;=$D134,OR(AQ$16&lt;=$E134,$E134="")),$Q134,0)</f>
        <v>0</v>
      </c>
      <c r="AR134" s="75">
        <f>IF(AND(AR$16&gt;=$D134,OR(AR$16&lt;=$E134,$E134="")),$Q134,0)</f>
        <v>0</v>
      </c>
      <c r="AS134" s="75">
        <f>IF(AND(AS$16&gt;=$D134,OR(AS$16&lt;=$E134,$E134="")),$Q134,0)</f>
        <v>0</v>
      </c>
      <c r="AT134" s="75">
        <f>IF(AND(AT$16&gt;=$D134,OR(AT$16&lt;=$E134,$E134="")),$Q134,0)</f>
        <v>0</v>
      </c>
      <c r="AU134" s="75">
        <f>IF(AND(AU$16&gt;=$D134,OR(AU$16&lt;=$E134,$E134="")),$Q134,0)</f>
        <v>0</v>
      </c>
      <c r="AV134" s="75">
        <f>IF(AND(AV$16&gt;=$D134,OR(AV$16&lt;=$E134,$E134="")),$Q134,0)</f>
        <v>0</v>
      </c>
      <c r="AW134" s="75">
        <f>IF(AND(AW$16&gt;=$D134,OR(AW$16&lt;=$E134,$E134="")),$Q134,0)</f>
        <v>0</v>
      </c>
      <c r="AX134" s="75">
        <f>IF(AND(AX$16&gt;=$D134,OR(AX$16&lt;=$E134,$E134="")),$Q134,0)</f>
        <v>0</v>
      </c>
      <c r="AY134" s="75">
        <f>IF(AND(AY$16&gt;=$D134,OR(AY$16&lt;=$E134,$E134="")),$Q134,0)</f>
        <v>0</v>
      </c>
      <c r="AZ134" s="75">
        <f>IF(AND(AZ$16&gt;=$D134,OR(AZ$16&lt;=$E134,$E134="")),$Q134,0)</f>
        <v>0</v>
      </c>
      <c r="BA134" s="75">
        <f>IF(AND(BA$16&gt;=$D134,OR(BA$16&lt;=$E134,$E134="")),$Q134,0)</f>
        <v>0</v>
      </c>
      <c r="BB134" s="75">
        <f>IF(AND(BB$16&gt;=$D134,OR(BB$16&lt;=$E134,$E134="")),$Q134,0)</f>
        <v>0</v>
      </c>
      <c r="BC134" s="84"/>
      <c r="BD134" s="75">
        <f t="shared" si="203"/>
        <v>0</v>
      </c>
      <c r="BE134" s="75">
        <f t="shared" si="203"/>
        <v>0</v>
      </c>
      <c r="BF134" s="75">
        <f t="shared" si="203"/>
        <v>0</v>
      </c>
      <c r="BG134" s="75">
        <f t="shared" si="203"/>
        <v>0</v>
      </c>
      <c r="BH134" s="75">
        <f t="shared" si="203"/>
        <v>0</v>
      </c>
      <c r="BI134" s="75">
        <f t="shared" si="203"/>
        <v>0</v>
      </c>
      <c r="BJ134" s="75">
        <f t="shared" si="203"/>
        <v>0</v>
      </c>
      <c r="BK134" s="75">
        <f t="shared" si="203"/>
        <v>0</v>
      </c>
      <c r="BL134" s="75">
        <f t="shared" si="203"/>
        <v>0</v>
      </c>
      <c r="BM134" s="75">
        <f t="shared" si="203"/>
        <v>0</v>
      </c>
      <c r="BN134" s="75">
        <f t="shared" si="203"/>
        <v>0</v>
      </c>
      <c r="BO134" s="75">
        <f t="shared" si="203"/>
        <v>0</v>
      </c>
      <c r="BP134" s="53"/>
    </row>
    <row r="135" spans="1:156" s="36" customFormat="1" ht="16" x14ac:dyDescent="0.2">
      <c r="A135" s="50"/>
      <c r="B135" s="66"/>
      <c r="C135" s="67"/>
      <c r="D135" s="68"/>
      <c r="E135" s="68"/>
      <c r="F135" s="69"/>
      <c r="G135" s="66"/>
      <c r="H135" s="70"/>
      <c r="I135" s="70"/>
      <c r="J135" s="71"/>
      <c r="K135" s="71"/>
      <c r="L135" s="72"/>
      <c r="M135" s="73">
        <f t="shared" si="196"/>
        <v>0</v>
      </c>
      <c r="N135" s="74">
        <f t="shared" si="197"/>
        <v>0</v>
      </c>
      <c r="O135" s="74">
        <f t="shared" si="198"/>
        <v>0</v>
      </c>
      <c r="P135" s="74">
        <f t="shared" si="199"/>
        <v>0</v>
      </c>
      <c r="Q135" s="63">
        <f t="shared" si="120"/>
        <v>0</v>
      </c>
      <c r="R135" s="112"/>
      <c r="S135" s="75">
        <f>IF(AND(S$16&gt;=$D135,OR(S$16&lt;=$E135,$E135="")),$Q135,0)</f>
        <v>0</v>
      </c>
      <c r="T135" s="75">
        <f>IF(AND(T$16&gt;=$D135,OR(T$16&lt;=$E135,$E135="")),$Q135,0)</f>
        <v>0</v>
      </c>
      <c r="U135" s="75">
        <f>IF(AND(U$16&gt;=$D135,OR(U$16&lt;=$E135,$E135="")),$Q135,0)</f>
        <v>0</v>
      </c>
      <c r="V135" s="75">
        <f>IF(AND(V$16&gt;=$D135,OR(V$16&lt;=$E135,$E135="")),$Q135,0)</f>
        <v>0</v>
      </c>
      <c r="W135" s="75">
        <f>IF(AND(W$16&gt;=$D135,OR(W$16&lt;=$E135,$E135="")),$Q135,0)</f>
        <v>0</v>
      </c>
      <c r="X135" s="75">
        <f>IF(AND(X$16&gt;=$D135,OR(X$16&lt;=$E135,$E135="")),$Q135,0)</f>
        <v>0</v>
      </c>
      <c r="Y135" s="75">
        <f>IF(AND(Y$16&gt;=$D135,OR(Y$16&lt;=$E135,$E135="")),$Q135,0)</f>
        <v>0</v>
      </c>
      <c r="Z135" s="75">
        <f>IF(AND(Z$16&gt;=$D135,OR(Z$16&lt;=$E135,$E135="")),$Q135,0)</f>
        <v>0</v>
      </c>
      <c r="AA135" s="75">
        <f>IF(AND(AA$16&gt;=$D135,OR(AA$16&lt;=$E135,$E135="")),$Q135,0)</f>
        <v>0</v>
      </c>
      <c r="AB135" s="75">
        <f>IF(AND(AB$16&gt;=$D135,OR(AB$16&lt;=$E135,$E135="")),$Q135,0)</f>
        <v>0</v>
      </c>
      <c r="AC135" s="75">
        <f>IF(AND(AC$16&gt;=$D135,OR(AC$16&lt;=$E135,$E135="")),$Q135,0)</f>
        <v>0</v>
      </c>
      <c r="AD135" s="75">
        <f>IF(AND(AD$16&gt;=$D135,OR(AD$16&lt;=$E135,$E135="")),$Q135,0)</f>
        <v>0</v>
      </c>
      <c r="AE135" s="75">
        <f>IF(AND(AE$16&gt;=$D135,OR(AE$16&lt;=$E135,$E135="")),$Q135,0)</f>
        <v>0</v>
      </c>
      <c r="AF135" s="75">
        <f>IF(AND(AF$16&gt;=$D135,OR(AF$16&lt;=$E135,$E135="")),$Q135,0)</f>
        <v>0</v>
      </c>
      <c r="AG135" s="75">
        <f>IF(AND(AG$16&gt;=$D135,OR(AG$16&lt;=$E135,$E135="")),$Q135,0)</f>
        <v>0</v>
      </c>
      <c r="AH135" s="75">
        <f>IF(AND(AH$16&gt;=$D135,OR(AH$16&lt;=$E135,$E135="")),$Q135,0)</f>
        <v>0</v>
      </c>
      <c r="AI135" s="75">
        <f>IF(AND(AI$16&gt;=$D135,OR(AI$16&lt;=$E135,$E135="")),$Q135,0)</f>
        <v>0</v>
      </c>
      <c r="AJ135" s="75">
        <f>IF(AND(AJ$16&gt;=$D135,OR(AJ$16&lt;=$E135,$E135="")),$Q135,0)</f>
        <v>0</v>
      </c>
      <c r="AK135" s="75">
        <f>IF(AND(AK$16&gt;=$D135,OR(AK$16&lt;=$E135,$E135="")),$Q135,0)</f>
        <v>0</v>
      </c>
      <c r="AL135" s="75">
        <f>IF(AND(AL$16&gt;=$D135,OR(AL$16&lt;=$E135,$E135="")),$Q135,0)</f>
        <v>0</v>
      </c>
      <c r="AM135" s="75">
        <f>IF(AND(AM$16&gt;=$D135,OR(AM$16&lt;=$E135,$E135="")),$Q135,0)</f>
        <v>0</v>
      </c>
      <c r="AN135" s="75">
        <f>IF(AND(AN$16&gt;=$D135,OR(AN$16&lt;=$E135,$E135="")),$Q135,0)</f>
        <v>0</v>
      </c>
      <c r="AO135" s="75">
        <f>IF(AND(AO$16&gt;=$D135,OR(AO$16&lt;=$E135,$E135="")),$Q135,0)</f>
        <v>0</v>
      </c>
      <c r="AP135" s="75">
        <f>IF(AND(AP$16&gt;=$D135,OR(AP$16&lt;=$E135,$E135="")),$Q135,0)</f>
        <v>0</v>
      </c>
      <c r="AQ135" s="75">
        <f>IF(AND(AQ$16&gt;=$D135,OR(AQ$16&lt;=$E135,$E135="")),$Q135,0)</f>
        <v>0</v>
      </c>
      <c r="AR135" s="75">
        <f>IF(AND(AR$16&gt;=$D135,OR(AR$16&lt;=$E135,$E135="")),$Q135,0)</f>
        <v>0</v>
      </c>
      <c r="AS135" s="75">
        <f>IF(AND(AS$16&gt;=$D135,OR(AS$16&lt;=$E135,$E135="")),$Q135,0)</f>
        <v>0</v>
      </c>
      <c r="AT135" s="75">
        <f>IF(AND(AT$16&gt;=$D135,OR(AT$16&lt;=$E135,$E135="")),$Q135,0)</f>
        <v>0</v>
      </c>
      <c r="AU135" s="75">
        <f>IF(AND(AU$16&gt;=$D135,OR(AU$16&lt;=$E135,$E135="")),$Q135,0)</f>
        <v>0</v>
      </c>
      <c r="AV135" s="75">
        <f>IF(AND(AV$16&gt;=$D135,OR(AV$16&lt;=$E135,$E135="")),$Q135,0)</f>
        <v>0</v>
      </c>
      <c r="AW135" s="75">
        <f>IF(AND(AW$16&gt;=$D135,OR(AW$16&lt;=$E135,$E135="")),$Q135,0)</f>
        <v>0</v>
      </c>
      <c r="AX135" s="75">
        <f>IF(AND(AX$16&gt;=$D135,OR(AX$16&lt;=$E135,$E135="")),$Q135,0)</f>
        <v>0</v>
      </c>
      <c r="AY135" s="75">
        <f>IF(AND(AY$16&gt;=$D135,OR(AY$16&lt;=$E135,$E135="")),$Q135,0)</f>
        <v>0</v>
      </c>
      <c r="AZ135" s="75">
        <f>IF(AND(AZ$16&gt;=$D135,OR(AZ$16&lt;=$E135,$E135="")),$Q135,0)</f>
        <v>0</v>
      </c>
      <c r="BA135" s="75">
        <f>IF(AND(BA$16&gt;=$D135,OR(BA$16&lt;=$E135,$E135="")),$Q135,0)</f>
        <v>0</v>
      </c>
      <c r="BB135" s="75">
        <f>IF(AND(BB$16&gt;=$D135,OR(BB$16&lt;=$E135,$E135="")),$Q135,0)</f>
        <v>0</v>
      </c>
      <c r="BC135" s="84"/>
      <c r="BD135" s="75">
        <f t="shared" si="203"/>
        <v>0</v>
      </c>
      <c r="BE135" s="75">
        <f t="shared" si="203"/>
        <v>0</v>
      </c>
      <c r="BF135" s="75">
        <f t="shared" si="203"/>
        <v>0</v>
      </c>
      <c r="BG135" s="75">
        <f t="shared" si="203"/>
        <v>0</v>
      </c>
      <c r="BH135" s="75">
        <f t="shared" si="203"/>
        <v>0</v>
      </c>
      <c r="BI135" s="75">
        <f t="shared" si="203"/>
        <v>0</v>
      </c>
      <c r="BJ135" s="75">
        <f t="shared" si="203"/>
        <v>0</v>
      </c>
      <c r="BK135" s="75">
        <f t="shared" si="203"/>
        <v>0</v>
      </c>
      <c r="BL135" s="75">
        <f t="shared" si="203"/>
        <v>0</v>
      </c>
      <c r="BM135" s="75">
        <f t="shared" si="203"/>
        <v>0</v>
      </c>
      <c r="BN135" s="75">
        <f t="shared" si="203"/>
        <v>0</v>
      </c>
      <c r="BO135" s="75">
        <f t="shared" si="203"/>
        <v>0</v>
      </c>
      <c r="BP135" s="53"/>
    </row>
    <row r="136" spans="1:156" s="36" customFormat="1" ht="16" x14ac:dyDescent="0.2">
      <c r="A136" s="50"/>
      <c r="B136" s="66"/>
      <c r="C136" s="67"/>
      <c r="D136" s="68"/>
      <c r="E136" s="68"/>
      <c r="F136" s="69"/>
      <c r="G136" s="66"/>
      <c r="H136" s="70"/>
      <c r="I136" s="70"/>
      <c r="J136" s="71"/>
      <c r="K136" s="71"/>
      <c r="L136" s="72"/>
      <c r="M136" s="73">
        <f t="shared" si="196"/>
        <v>0</v>
      </c>
      <c r="N136" s="74">
        <f t="shared" si="197"/>
        <v>0</v>
      </c>
      <c r="O136" s="74">
        <f t="shared" si="198"/>
        <v>0</v>
      </c>
      <c r="P136" s="74">
        <f t="shared" si="199"/>
        <v>0</v>
      </c>
      <c r="Q136" s="63">
        <f t="shared" si="120"/>
        <v>0</v>
      </c>
      <c r="R136" s="112"/>
      <c r="S136" s="75">
        <f>IF(AND(S$16&gt;=$D136,OR(S$16&lt;=$E136,$E136="")),$Q136,0)</f>
        <v>0</v>
      </c>
      <c r="T136" s="75">
        <f>IF(AND(T$16&gt;=$D136,OR(T$16&lt;=$E136,$E136="")),$Q136,0)</f>
        <v>0</v>
      </c>
      <c r="U136" s="75">
        <f>IF(AND(U$16&gt;=$D136,OR(U$16&lt;=$E136,$E136="")),$Q136,0)</f>
        <v>0</v>
      </c>
      <c r="V136" s="75">
        <f>IF(AND(V$16&gt;=$D136,OR(V$16&lt;=$E136,$E136="")),$Q136,0)</f>
        <v>0</v>
      </c>
      <c r="W136" s="75">
        <f>IF(AND(W$16&gt;=$D136,OR(W$16&lt;=$E136,$E136="")),$Q136,0)</f>
        <v>0</v>
      </c>
      <c r="X136" s="75">
        <f>IF(AND(X$16&gt;=$D136,OR(X$16&lt;=$E136,$E136="")),$Q136,0)</f>
        <v>0</v>
      </c>
      <c r="Y136" s="75">
        <f>IF(AND(Y$16&gt;=$D136,OR(Y$16&lt;=$E136,$E136="")),$Q136,0)</f>
        <v>0</v>
      </c>
      <c r="Z136" s="75">
        <f>IF(AND(Z$16&gt;=$D136,OR(Z$16&lt;=$E136,$E136="")),$Q136,0)</f>
        <v>0</v>
      </c>
      <c r="AA136" s="75">
        <f>IF(AND(AA$16&gt;=$D136,OR(AA$16&lt;=$E136,$E136="")),$Q136,0)</f>
        <v>0</v>
      </c>
      <c r="AB136" s="75">
        <f>IF(AND(AB$16&gt;=$D136,OR(AB$16&lt;=$E136,$E136="")),$Q136,0)</f>
        <v>0</v>
      </c>
      <c r="AC136" s="75">
        <f>IF(AND(AC$16&gt;=$D136,OR(AC$16&lt;=$E136,$E136="")),$Q136,0)</f>
        <v>0</v>
      </c>
      <c r="AD136" s="75">
        <f>IF(AND(AD$16&gt;=$D136,OR(AD$16&lt;=$E136,$E136="")),$Q136,0)</f>
        <v>0</v>
      </c>
      <c r="AE136" s="75">
        <f>IF(AND(AE$16&gt;=$D136,OR(AE$16&lt;=$E136,$E136="")),$Q136,0)</f>
        <v>0</v>
      </c>
      <c r="AF136" s="75">
        <f>IF(AND(AF$16&gt;=$D136,OR(AF$16&lt;=$E136,$E136="")),$Q136,0)</f>
        <v>0</v>
      </c>
      <c r="AG136" s="75">
        <f>IF(AND(AG$16&gt;=$D136,OR(AG$16&lt;=$E136,$E136="")),$Q136,0)</f>
        <v>0</v>
      </c>
      <c r="AH136" s="75">
        <f>IF(AND(AH$16&gt;=$D136,OR(AH$16&lt;=$E136,$E136="")),$Q136,0)</f>
        <v>0</v>
      </c>
      <c r="AI136" s="75">
        <f>IF(AND(AI$16&gt;=$D136,OR(AI$16&lt;=$E136,$E136="")),$Q136,0)</f>
        <v>0</v>
      </c>
      <c r="AJ136" s="75">
        <f>IF(AND(AJ$16&gt;=$D136,OR(AJ$16&lt;=$E136,$E136="")),$Q136,0)</f>
        <v>0</v>
      </c>
      <c r="AK136" s="75">
        <f>IF(AND(AK$16&gt;=$D136,OR(AK$16&lt;=$E136,$E136="")),$Q136,0)</f>
        <v>0</v>
      </c>
      <c r="AL136" s="75">
        <f>IF(AND(AL$16&gt;=$D136,OR(AL$16&lt;=$E136,$E136="")),$Q136,0)</f>
        <v>0</v>
      </c>
      <c r="AM136" s="75">
        <f>IF(AND(AM$16&gt;=$D136,OR(AM$16&lt;=$E136,$E136="")),$Q136,0)</f>
        <v>0</v>
      </c>
      <c r="AN136" s="75">
        <f>IF(AND(AN$16&gt;=$D136,OR(AN$16&lt;=$E136,$E136="")),$Q136,0)</f>
        <v>0</v>
      </c>
      <c r="AO136" s="75">
        <f>IF(AND(AO$16&gt;=$D136,OR(AO$16&lt;=$E136,$E136="")),$Q136,0)</f>
        <v>0</v>
      </c>
      <c r="AP136" s="75">
        <f>IF(AND(AP$16&gt;=$D136,OR(AP$16&lt;=$E136,$E136="")),$Q136,0)</f>
        <v>0</v>
      </c>
      <c r="AQ136" s="75">
        <f>IF(AND(AQ$16&gt;=$D136,OR(AQ$16&lt;=$E136,$E136="")),$Q136,0)</f>
        <v>0</v>
      </c>
      <c r="AR136" s="75">
        <f>IF(AND(AR$16&gt;=$D136,OR(AR$16&lt;=$E136,$E136="")),$Q136,0)</f>
        <v>0</v>
      </c>
      <c r="AS136" s="75">
        <f>IF(AND(AS$16&gt;=$D136,OR(AS$16&lt;=$E136,$E136="")),$Q136,0)</f>
        <v>0</v>
      </c>
      <c r="AT136" s="75">
        <f>IF(AND(AT$16&gt;=$D136,OR(AT$16&lt;=$E136,$E136="")),$Q136,0)</f>
        <v>0</v>
      </c>
      <c r="AU136" s="75">
        <f>IF(AND(AU$16&gt;=$D136,OR(AU$16&lt;=$E136,$E136="")),$Q136,0)</f>
        <v>0</v>
      </c>
      <c r="AV136" s="75">
        <f>IF(AND(AV$16&gt;=$D136,OR(AV$16&lt;=$E136,$E136="")),$Q136,0)</f>
        <v>0</v>
      </c>
      <c r="AW136" s="75">
        <f>IF(AND(AW$16&gt;=$D136,OR(AW$16&lt;=$E136,$E136="")),$Q136,0)</f>
        <v>0</v>
      </c>
      <c r="AX136" s="75">
        <f>IF(AND(AX$16&gt;=$D136,OR(AX$16&lt;=$E136,$E136="")),$Q136,0)</f>
        <v>0</v>
      </c>
      <c r="AY136" s="75">
        <f>IF(AND(AY$16&gt;=$D136,OR(AY$16&lt;=$E136,$E136="")),$Q136,0)</f>
        <v>0</v>
      </c>
      <c r="AZ136" s="75">
        <f>IF(AND(AZ$16&gt;=$D136,OR(AZ$16&lt;=$E136,$E136="")),$Q136,0)</f>
        <v>0</v>
      </c>
      <c r="BA136" s="75">
        <f>IF(AND(BA$16&gt;=$D136,OR(BA$16&lt;=$E136,$E136="")),$Q136,0)</f>
        <v>0</v>
      </c>
      <c r="BB136" s="75">
        <f>IF(AND(BB$16&gt;=$D136,OR(BB$16&lt;=$E136,$E136="")),$Q136,0)</f>
        <v>0</v>
      </c>
      <c r="BC136" s="84"/>
      <c r="BD136" s="75">
        <f t="shared" si="203"/>
        <v>0</v>
      </c>
      <c r="BE136" s="75">
        <f t="shared" si="203"/>
        <v>0</v>
      </c>
      <c r="BF136" s="75">
        <f t="shared" si="203"/>
        <v>0</v>
      </c>
      <c r="BG136" s="75">
        <f t="shared" si="203"/>
        <v>0</v>
      </c>
      <c r="BH136" s="75">
        <f t="shared" si="203"/>
        <v>0</v>
      </c>
      <c r="BI136" s="75">
        <f t="shared" si="203"/>
        <v>0</v>
      </c>
      <c r="BJ136" s="75">
        <f t="shared" si="203"/>
        <v>0</v>
      </c>
      <c r="BK136" s="75">
        <f t="shared" si="203"/>
        <v>0</v>
      </c>
      <c r="BL136" s="75">
        <f t="shared" si="203"/>
        <v>0</v>
      </c>
      <c r="BM136" s="75">
        <f t="shared" si="203"/>
        <v>0</v>
      </c>
      <c r="BN136" s="75">
        <f t="shared" si="203"/>
        <v>0</v>
      </c>
      <c r="BO136" s="75">
        <f t="shared" si="203"/>
        <v>0</v>
      </c>
      <c r="BP136" s="53"/>
    </row>
    <row r="137" spans="1:156" s="36" customFormat="1" ht="16" x14ac:dyDescent="0.2">
      <c r="A137" s="50"/>
      <c r="B137" s="66"/>
      <c r="C137" s="67"/>
      <c r="D137" s="68"/>
      <c r="E137" s="68"/>
      <c r="F137" s="69"/>
      <c r="G137" s="66"/>
      <c r="H137" s="70"/>
      <c r="I137" s="70"/>
      <c r="J137" s="71"/>
      <c r="K137" s="71"/>
      <c r="L137" s="72"/>
      <c r="M137" s="73">
        <f t="shared" si="196"/>
        <v>0</v>
      </c>
      <c r="N137" s="74">
        <f t="shared" si="197"/>
        <v>0</v>
      </c>
      <c r="O137" s="74">
        <f t="shared" si="198"/>
        <v>0</v>
      </c>
      <c r="P137" s="74">
        <f t="shared" si="199"/>
        <v>0</v>
      </c>
      <c r="Q137" s="63">
        <f t="shared" si="120"/>
        <v>0</v>
      </c>
      <c r="R137" s="112"/>
      <c r="S137" s="75">
        <f>IF(AND(S$16&gt;=$D137,OR(S$16&lt;=$E137,$E137="")),$Q137,0)</f>
        <v>0</v>
      </c>
      <c r="T137" s="75">
        <f>IF(AND(T$16&gt;=$D137,OR(T$16&lt;=$E137,$E137="")),$Q137,0)</f>
        <v>0</v>
      </c>
      <c r="U137" s="75">
        <f>IF(AND(U$16&gt;=$D137,OR(U$16&lt;=$E137,$E137="")),$Q137,0)</f>
        <v>0</v>
      </c>
      <c r="V137" s="75">
        <f>IF(AND(V$16&gt;=$D137,OR(V$16&lt;=$E137,$E137="")),$Q137,0)</f>
        <v>0</v>
      </c>
      <c r="W137" s="75">
        <f>IF(AND(W$16&gt;=$D137,OR(W$16&lt;=$E137,$E137="")),$Q137,0)</f>
        <v>0</v>
      </c>
      <c r="X137" s="75">
        <f>IF(AND(X$16&gt;=$D137,OR(X$16&lt;=$E137,$E137="")),$Q137,0)</f>
        <v>0</v>
      </c>
      <c r="Y137" s="75">
        <f>IF(AND(Y$16&gt;=$D137,OR(Y$16&lt;=$E137,$E137="")),$Q137,0)</f>
        <v>0</v>
      </c>
      <c r="Z137" s="75">
        <f>IF(AND(Z$16&gt;=$D137,OR(Z$16&lt;=$E137,$E137="")),$Q137,0)</f>
        <v>0</v>
      </c>
      <c r="AA137" s="75">
        <f>IF(AND(AA$16&gt;=$D137,OR(AA$16&lt;=$E137,$E137="")),$Q137,0)</f>
        <v>0</v>
      </c>
      <c r="AB137" s="75">
        <f>IF(AND(AB$16&gt;=$D137,OR(AB$16&lt;=$E137,$E137="")),$Q137,0)</f>
        <v>0</v>
      </c>
      <c r="AC137" s="75">
        <f>IF(AND(AC$16&gt;=$D137,OR(AC$16&lt;=$E137,$E137="")),$Q137,0)</f>
        <v>0</v>
      </c>
      <c r="AD137" s="75">
        <f>IF(AND(AD$16&gt;=$D137,OR(AD$16&lt;=$E137,$E137="")),$Q137,0)</f>
        <v>0</v>
      </c>
      <c r="AE137" s="75">
        <f>IF(AND(AE$16&gt;=$D137,OR(AE$16&lt;=$E137,$E137="")),$Q137,0)</f>
        <v>0</v>
      </c>
      <c r="AF137" s="75">
        <f>IF(AND(AF$16&gt;=$D137,OR(AF$16&lt;=$E137,$E137="")),$Q137,0)</f>
        <v>0</v>
      </c>
      <c r="AG137" s="75">
        <f>IF(AND(AG$16&gt;=$D137,OR(AG$16&lt;=$E137,$E137="")),$Q137,0)</f>
        <v>0</v>
      </c>
      <c r="AH137" s="75">
        <f>IF(AND(AH$16&gt;=$D137,OR(AH$16&lt;=$E137,$E137="")),$Q137,0)</f>
        <v>0</v>
      </c>
      <c r="AI137" s="75">
        <f>IF(AND(AI$16&gt;=$D137,OR(AI$16&lt;=$E137,$E137="")),$Q137,0)</f>
        <v>0</v>
      </c>
      <c r="AJ137" s="75">
        <f>IF(AND(AJ$16&gt;=$D137,OR(AJ$16&lt;=$E137,$E137="")),$Q137,0)</f>
        <v>0</v>
      </c>
      <c r="AK137" s="75">
        <f>IF(AND(AK$16&gt;=$D137,OR(AK$16&lt;=$E137,$E137="")),$Q137,0)</f>
        <v>0</v>
      </c>
      <c r="AL137" s="75">
        <f>IF(AND(AL$16&gt;=$D137,OR(AL$16&lt;=$E137,$E137="")),$Q137,0)</f>
        <v>0</v>
      </c>
      <c r="AM137" s="75">
        <f>IF(AND(AM$16&gt;=$D137,OR(AM$16&lt;=$E137,$E137="")),$Q137,0)</f>
        <v>0</v>
      </c>
      <c r="AN137" s="75">
        <f>IF(AND(AN$16&gt;=$D137,OR(AN$16&lt;=$E137,$E137="")),$Q137,0)</f>
        <v>0</v>
      </c>
      <c r="AO137" s="75">
        <f>IF(AND(AO$16&gt;=$D137,OR(AO$16&lt;=$E137,$E137="")),$Q137,0)</f>
        <v>0</v>
      </c>
      <c r="AP137" s="75">
        <f>IF(AND(AP$16&gt;=$D137,OR(AP$16&lt;=$E137,$E137="")),$Q137,0)</f>
        <v>0</v>
      </c>
      <c r="AQ137" s="75">
        <f>IF(AND(AQ$16&gt;=$D137,OR(AQ$16&lt;=$E137,$E137="")),$Q137,0)</f>
        <v>0</v>
      </c>
      <c r="AR137" s="75">
        <f>IF(AND(AR$16&gt;=$D137,OR(AR$16&lt;=$E137,$E137="")),$Q137,0)</f>
        <v>0</v>
      </c>
      <c r="AS137" s="75">
        <f>IF(AND(AS$16&gt;=$D137,OR(AS$16&lt;=$E137,$E137="")),$Q137,0)</f>
        <v>0</v>
      </c>
      <c r="AT137" s="75">
        <f>IF(AND(AT$16&gt;=$D137,OR(AT$16&lt;=$E137,$E137="")),$Q137,0)</f>
        <v>0</v>
      </c>
      <c r="AU137" s="75">
        <f>IF(AND(AU$16&gt;=$D137,OR(AU$16&lt;=$E137,$E137="")),$Q137,0)</f>
        <v>0</v>
      </c>
      <c r="AV137" s="75">
        <f>IF(AND(AV$16&gt;=$D137,OR(AV$16&lt;=$E137,$E137="")),$Q137,0)</f>
        <v>0</v>
      </c>
      <c r="AW137" s="75">
        <f>IF(AND(AW$16&gt;=$D137,OR(AW$16&lt;=$E137,$E137="")),$Q137,0)</f>
        <v>0</v>
      </c>
      <c r="AX137" s="75">
        <f>IF(AND(AX$16&gt;=$D137,OR(AX$16&lt;=$E137,$E137="")),$Q137,0)</f>
        <v>0</v>
      </c>
      <c r="AY137" s="75">
        <f>IF(AND(AY$16&gt;=$D137,OR(AY$16&lt;=$E137,$E137="")),$Q137,0)</f>
        <v>0</v>
      </c>
      <c r="AZ137" s="75">
        <f>IF(AND(AZ$16&gt;=$D137,OR(AZ$16&lt;=$E137,$E137="")),$Q137,0)</f>
        <v>0</v>
      </c>
      <c r="BA137" s="75">
        <f>IF(AND(BA$16&gt;=$D137,OR(BA$16&lt;=$E137,$E137="")),$Q137,0)</f>
        <v>0</v>
      </c>
      <c r="BB137" s="75">
        <f>IF(AND(BB$16&gt;=$D137,OR(BB$16&lt;=$E137,$E137="")),$Q137,0)</f>
        <v>0</v>
      </c>
      <c r="BC137" s="84"/>
      <c r="BD137" s="75">
        <f t="shared" ref="BD137:BO146" si="215">SUMIFS($S137:$BB137,$S$14:$BB$14,BD$14,$S$15:$BB$15,BD$15)</f>
        <v>0</v>
      </c>
      <c r="BE137" s="75">
        <f t="shared" si="215"/>
        <v>0</v>
      </c>
      <c r="BF137" s="75">
        <f t="shared" si="215"/>
        <v>0</v>
      </c>
      <c r="BG137" s="75">
        <f t="shared" si="215"/>
        <v>0</v>
      </c>
      <c r="BH137" s="75">
        <f t="shared" si="215"/>
        <v>0</v>
      </c>
      <c r="BI137" s="75">
        <f t="shared" si="215"/>
        <v>0</v>
      </c>
      <c r="BJ137" s="75">
        <f t="shared" si="215"/>
        <v>0</v>
      </c>
      <c r="BK137" s="75">
        <f t="shared" si="215"/>
        <v>0</v>
      </c>
      <c r="BL137" s="75">
        <f t="shared" si="215"/>
        <v>0</v>
      </c>
      <c r="BM137" s="75">
        <f t="shared" si="215"/>
        <v>0</v>
      </c>
      <c r="BN137" s="75">
        <f t="shared" si="215"/>
        <v>0</v>
      </c>
      <c r="BO137" s="75">
        <f t="shared" si="215"/>
        <v>0</v>
      </c>
      <c r="BP137" s="53"/>
    </row>
    <row r="138" spans="1:156" s="36" customFormat="1" ht="16" x14ac:dyDescent="0.2">
      <c r="A138" s="50"/>
      <c r="B138" s="66"/>
      <c r="C138" s="67"/>
      <c r="D138" s="68"/>
      <c r="E138" s="68"/>
      <c r="F138" s="69"/>
      <c r="G138" s="66"/>
      <c r="H138" s="70"/>
      <c r="I138" s="70"/>
      <c r="J138" s="71"/>
      <c r="K138" s="71"/>
      <c r="L138" s="72"/>
      <c r="M138" s="73">
        <f t="shared" si="196"/>
        <v>0</v>
      </c>
      <c r="N138" s="74">
        <f t="shared" si="197"/>
        <v>0</v>
      </c>
      <c r="O138" s="74">
        <f t="shared" si="198"/>
        <v>0</v>
      </c>
      <c r="P138" s="74">
        <f t="shared" si="199"/>
        <v>0</v>
      </c>
      <c r="Q138" s="63">
        <f t="shared" si="120"/>
        <v>0</v>
      </c>
      <c r="R138" s="112"/>
      <c r="S138" s="75">
        <f>IF(AND(S$16&gt;=$D138,OR(S$16&lt;=$E138,$E138="")),$Q138,0)</f>
        <v>0</v>
      </c>
      <c r="T138" s="75">
        <f>IF(AND(T$16&gt;=$D138,OR(T$16&lt;=$E138,$E138="")),$Q138,0)</f>
        <v>0</v>
      </c>
      <c r="U138" s="75">
        <f>IF(AND(U$16&gt;=$D138,OR(U$16&lt;=$E138,$E138="")),$Q138,0)</f>
        <v>0</v>
      </c>
      <c r="V138" s="75">
        <f>IF(AND(V$16&gt;=$D138,OR(V$16&lt;=$E138,$E138="")),$Q138,0)</f>
        <v>0</v>
      </c>
      <c r="W138" s="75">
        <f>IF(AND(W$16&gt;=$D138,OR(W$16&lt;=$E138,$E138="")),$Q138,0)</f>
        <v>0</v>
      </c>
      <c r="X138" s="75">
        <f>IF(AND(X$16&gt;=$D138,OR(X$16&lt;=$E138,$E138="")),$Q138,0)</f>
        <v>0</v>
      </c>
      <c r="Y138" s="75">
        <f>IF(AND(Y$16&gt;=$D138,OR(Y$16&lt;=$E138,$E138="")),$Q138,0)</f>
        <v>0</v>
      </c>
      <c r="Z138" s="75">
        <f>IF(AND(Z$16&gt;=$D138,OR(Z$16&lt;=$E138,$E138="")),$Q138,0)</f>
        <v>0</v>
      </c>
      <c r="AA138" s="75">
        <f>IF(AND(AA$16&gt;=$D138,OR(AA$16&lt;=$E138,$E138="")),$Q138,0)</f>
        <v>0</v>
      </c>
      <c r="AB138" s="75">
        <f>IF(AND(AB$16&gt;=$D138,OR(AB$16&lt;=$E138,$E138="")),$Q138,0)</f>
        <v>0</v>
      </c>
      <c r="AC138" s="75">
        <f>IF(AND(AC$16&gt;=$D138,OR(AC$16&lt;=$E138,$E138="")),$Q138,0)</f>
        <v>0</v>
      </c>
      <c r="AD138" s="75">
        <f>IF(AND(AD$16&gt;=$D138,OR(AD$16&lt;=$E138,$E138="")),$Q138,0)</f>
        <v>0</v>
      </c>
      <c r="AE138" s="75">
        <f>IF(AND(AE$16&gt;=$D138,OR(AE$16&lt;=$E138,$E138="")),$Q138,0)</f>
        <v>0</v>
      </c>
      <c r="AF138" s="75">
        <f>IF(AND(AF$16&gt;=$D138,OR(AF$16&lt;=$E138,$E138="")),$Q138,0)</f>
        <v>0</v>
      </c>
      <c r="AG138" s="75">
        <f>IF(AND(AG$16&gt;=$D138,OR(AG$16&lt;=$E138,$E138="")),$Q138,0)</f>
        <v>0</v>
      </c>
      <c r="AH138" s="75">
        <f>IF(AND(AH$16&gt;=$D138,OR(AH$16&lt;=$E138,$E138="")),$Q138,0)</f>
        <v>0</v>
      </c>
      <c r="AI138" s="75">
        <f>IF(AND(AI$16&gt;=$D138,OR(AI$16&lt;=$E138,$E138="")),$Q138,0)</f>
        <v>0</v>
      </c>
      <c r="AJ138" s="75">
        <f>IF(AND(AJ$16&gt;=$D138,OR(AJ$16&lt;=$E138,$E138="")),$Q138,0)</f>
        <v>0</v>
      </c>
      <c r="AK138" s="75">
        <f>IF(AND(AK$16&gt;=$D138,OR(AK$16&lt;=$E138,$E138="")),$Q138,0)</f>
        <v>0</v>
      </c>
      <c r="AL138" s="75">
        <f>IF(AND(AL$16&gt;=$D138,OR(AL$16&lt;=$E138,$E138="")),$Q138,0)</f>
        <v>0</v>
      </c>
      <c r="AM138" s="75">
        <f>IF(AND(AM$16&gt;=$D138,OR(AM$16&lt;=$E138,$E138="")),$Q138,0)</f>
        <v>0</v>
      </c>
      <c r="AN138" s="75">
        <f>IF(AND(AN$16&gt;=$D138,OR(AN$16&lt;=$E138,$E138="")),$Q138,0)</f>
        <v>0</v>
      </c>
      <c r="AO138" s="75">
        <f>IF(AND(AO$16&gt;=$D138,OR(AO$16&lt;=$E138,$E138="")),$Q138,0)</f>
        <v>0</v>
      </c>
      <c r="AP138" s="75">
        <f>IF(AND(AP$16&gt;=$D138,OR(AP$16&lt;=$E138,$E138="")),$Q138,0)</f>
        <v>0</v>
      </c>
      <c r="AQ138" s="75">
        <f>IF(AND(AQ$16&gt;=$D138,OR(AQ$16&lt;=$E138,$E138="")),$Q138,0)</f>
        <v>0</v>
      </c>
      <c r="AR138" s="75">
        <f>IF(AND(AR$16&gt;=$D138,OR(AR$16&lt;=$E138,$E138="")),$Q138,0)</f>
        <v>0</v>
      </c>
      <c r="AS138" s="75">
        <f>IF(AND(AS$16&gt;=$D138,OR(AS$16&lt;=$E138,$E138="")),$Q138,0)</f>
        <v>0</v>
      </c>
      <c r="AT138" s="75">
        <f>IF(AND(AT$16&gt;=$D138,OR(AT$16&lt;=$E138,$E138="")),$Q138,0)</f>
        <v>0</v>
      </c>
      <c r="AU138" s="75">
        <f>IF(AND(AU$16&gt;=$D138,OR(AU$16&lt;=$E138,$E138="")),$Q138,0)</f>
        <v>0</v>
      </c>
      <c r="AV138" s="75">
        <f>IF(AND(AV$16&gt;=$D138,OR(AV$16&lt;=$E138,$E138="")),$Q138,0)</f>
        <v>0</v>
      </c>
      <c r="AW138" s="75">
        <f>IF(AND(AW$16&gt;=$D138,OR(AW$16&lt;=$E138,$E138="")),$Q138,0)</f>
        <v>0</v>
      </c>
      <c r="AX138" s="75">
        <f>IF(AND(AX$16&gt;=$D138,OR(AX$16&lt;=$E138,$E138="")),$Q138,0)</f>
        <v>0</v>
      </c>
      <c r="AY138" s="75">
        <f>IF(AND(AY$16&gt;=$D138,OR(AY$16&lt;=$E138,$E138="")),$Q138,0)</f>
        <v>0</v>
      </c>
      <c r="AZ138" s="75">
        <f>IF(AND(AZ$16&gt;=$D138,OR(AZ$16&lt;=$E138,$E138="")),$Q138,0)</f>
        <v>0</v>
      </c>
      <c r="BA138" s="75">
        <f>IF(AND(BA$16&gt;=$D138,OR(BA$16&lt;=$E138,$E138="")),$Q138,0)</f>
        <v>0</v>
      </c>
      <c r="BB138" s="75">
        <f>IF(AND(BB$16&gt;=$D138,OR(BB$16&lt;=$E138,$E138="")),$Q138,0)</f>
        <v>0</v>
      </c>
      <c r="BC138" s="84"/>
      <c r="BD138" s="75">
        <f t="shared" si="215"/>
        <v>0</v>
      </c>
      <c r="BE138" s="75">
        <f t="shared" si="215"/>
        <v>0</v>
      </c>
      <c r="BF138" s="75">
        <f t="shared" si="215"/>
        <v>0</v>
      </c>
      <c r="BG138" s="75">
        <f t="shared" si="215"/>
        <v>0</v>
      </c>
      <c r="BH138" s="75">
        <f t="shared" si="215"/>
        <v>0</v>
      </c>
      <c r="BI138" s="75">
        <f t="shared" si="215"/>
        <v>0</v>
      </c>
      <c r="BJ138" s="75">
        <f t="shared" si="215"/>
        <v>0</v>
      </c>
      <c r="BK138" s="75">
        <f t="shared" si="215"/>
        <v>0</v>
      </c>
      <c r="BL138" s="75">
        <f t="shared" si="215"/>
        <v>0</v>
      </c>
      <c r="BM138" s="75">
        <f t="shared" si="215"/>
        <v>0</v>
      </c>
      <c r="BN138" s="75">
        <f t="shared" si="215"/>
        <v>0</v>
      </c>
      <c r="BO138" s="75">
        <f t="shared" si="215"/>
        <v>0</v>
      </c>
      <c r="BP138" s="53"/>
    </row>
    <row r="139" spans="1:156" s="36" customFormat="1" ht="16" x14ac:dyDescent="0.2">
      <c r="A139" s="50"/>
      <c r="B139" s="66"/>
      <c r="C139" s="67"/>
      <c r="D139" s="68"/>
      <c r="E139" s="68"/>
      <c r="F139" s="69"/>
      <c r="G139" s="66"/>
      <c r="H139" s="70"/>
      <c r="I139" s="70"/>
      <c r="J139" s="71"/>
      <c r="K139" s="71"/>
      <c r="L139" s="72"/>
      <c r="M139" s="73">
        <f t="shared" si="196"/>
        <v>0</v>
      </c>
      <c r="N139" s="74">
        <f t="shared" si="197"/>
        <v>0</v>
      </c>
      <c r="O139" s="74">
        <f t="shared" si="198"/>
        <v>0</v>
      </c>
      <c r="P139" s="74">
        <f t="shared" si="199"/>
        <v>0</v>
      </c>
      <c r="Q139" s="63">
        <f t="shared" si="120"/>
        <v>0</v>
      </c>
      <c r="R139" s="112"/>
      <c r="S139" s="75">
        <f>IF(AND(S$16&gt;=$D139,OR(S$16&lt;=$E139,$E139="")),$Q139,0)</f>
        <v>0</v>
      </c>
      <c r="T139" s="75">
        <f>IF(AND(T$16&gt;=$D139,OR(T$16&lt;=$E139,$E139="")),$Q139,0)</f>
        <v>0</v>
      </c>
      <c r="U139" s="75">
        <f>IF(AND(U$16&gt;=$D139,OR(U$16&lt;=$E139,$E139="")),$Q139,0)</f>
        <v>0</v>
      </c>
      <c r="V139" s="75">
        <f>IF(AND(V$16&gt;=$D139,OR(V$16&lt;=$E139,$E139="")),$Q139,0)</f>
        <v>0</v>
      </c>
      <c r="W139" s="75">
        <f>IF(AND(W$16&gt;=$D139,OR(W$16&lt;=$E139,$E139="")),$Q139,0)</f>
        <v>0</v>
      </c>
      <c r="X139" s="75">
        <f>IF(AND(X$16&gt;=$D139,OR(X$16&lt;=$E139,$E139="")),$Q139,0)</f>
        <v>0</v>
      </c>
      <c r="Y139" s="75">
        <f>IF(AND(Y$16&gt;=$D139,OR(Y$16&lt;=$E139,$E139="")),$Q139,0)</f>
        <v>0</v>
      </c>
      <c r="Z139" s="75">
        <f>IF(AND(Z$16&gt;=$D139,OR(Z$16&lt;=$E139,$E139="")),$Q139,0)</f>
        <v>0</v>
      </c>
      <c r="AA139" s="75">
        <f>IF(AND(AA$16&gt;=$D139,OR(AA$16&lt;=$E139,$E139="")),$Q139,0)</f>
        <v>0</v>
      </c>
      <c r="AB139" s="75">
        <f>IF(AND(AB$16&gt;=$D139,OR(AB$16&lt;=$E139,$E139="")),$Q139,0)</f>
        <v>0</v>
      </c>
      <c r="AC139" s="75">
        <f>IF(AND(AC$16&gt;=$D139,OR(AC$16&lt;=$E139,$E139="")),$Q139,0)</f>
        <v>0</v>
      </c>
      <c r="AD139" s="75">
        <f>IF(AND(AD$16&gt;=$D139,OR(AD$16&lt;=$E139,$E139="")),$Q139,0)</f>
        <v>0</v>
      </c>
      <c r="AE139" s="75">
        <f>IF(AND(AE$16&gt;=$D139,OR(AE$16&lt;=$E139,$E139="")),$Q139,0)</f>
        <v>0</v>
      </c>
      <c r="AF139" s="75">
        <f>IF(AND(AF$16&gt;=$D139,OR(AF$16&lt;=$E139,$E139="")),$Q139,0)</f>
        <v>0</v>
      </c>
      <c r="AG139" s="75">
        <f>IF(AND(AG$16&gt;=$D139,OR(AG$16&lt;=$E139,$E139="")),$Q139,0)</f>
        <v>0</v>
      </c>
      <c r="AH139" s="75">
        <f>IF(AND(AH$16&gt;=$D139,OR(AH$16&lt;=$E139,$E139="")),$Q139,0)</f>
        <v>0</v>
      </c>
      <c r="AI139" s="75">
        <f>IF(AND(AI$16&gt;=$D139,OR(AI$16&lt;=$E139,$E139="")),$Q139,0)</f>
        <v>0</v>
      </c>
      <c r="AJ139" s="75">
        <f>IF(AND(AJ$16&gt;=$D139,OR(AJ$16&lt;=$E139,$E139="")),$Q139,0)</f>
        <v>0</v>
      </c>
      <c r="AK139" s="75">
        <f>IF(AND(AK$16&gt;=$D139,OR(AK$16&lt;=$E139,$E139="")),$Q139,0)</f>
        <v>0</v>
      </c>
      <c r="AL139" s="75">
        <f>IF(AND(AL$16&gt;=$D139,OR(AL$16&lt;=$E139,$E139="")),$Q139,0)</f>
        <v>0</v>
      </c>
      <c r="AM139" s="75">
        <f>IF(AND(AM$16&gt;=$D139,OR(AM$16&lt;=$E139,$E139="")),$Q139,0)</f>
        <v>0</v>
      </c>
      <c r="AN139" s="75">
        <f>IF(AND(AN$16&gt;=$D139,OR(AN$16&lt;=$E139,$E139="")),$Q139,0)</f>
        <v>0</v>
      </c>
      <c r="AO139" s="75">
        <f>IF(AND(AO$16&gt;=$D139,OR(AO$16&lt;=$E139,$E139="")),$Q139,0)</f>
        <v>0</v>
      </c>
      <c r="AP139" s="75">
        <f>IF(AND(AP$16&gt;=$D139,OR(AP$16&lt;=$E139,$E139="")),$Q139,0)</f>
        <v>0</v>
      </c>
      <c r="AQ139" s="75">
        <f>IF(AND(AQ$16&gt;=$D139,OR(AQ$16&lt;=$E139,$E139="")),$Q139,0)</f>
        <v>0</v>
      </c>
      <c r="AR139" s="75">
        <f>IF(AND(AR$16&gt;=$D139,OR(AR$16&lt;=$E139,$E139="")),$Q139,0)</f>
        <v>0</v>
      </c>
      <c r="AS139" s="75">
        <f>IF(AND(AS$16&gt;=$D139,OR(AS$16&lt;=$E139,$E139="")),$Q139,0)</f>
        <v>0</v>
      </c>
      <c r="AT139" s="75">
        <f>IF(AND(AT$16&gt;=$D139,OR(AT$16&lt;=$E139,$E139="")),$Q139,0)</f>
        <v>0</v>
      </c>
      <c r="AU139" s="75">
        <f>IF(AND(AU$16&gt;=$D139,OR(AU$16&lt;=$E139,$E139="")),$Q139,0)</f>
        <v>0</v>
      </c>
      <c r="AV139" s="75">
        <f>IF(AND(AV$16&gt;=$D139,OR(AV$16&lt;=$E139,$E139="")),$Q139,0)</f>
        <v>0</v>
      </c>
      <c r="AW139" s="75">
        <f>IF(AND(AW$16&gt;=$D139,OR(AW$16&lt;=$E139,$E139="")),$Q139,0)</f>
        <v>0</v>
      </c>
      <c r="AX139" s="75">
        <f>IF(AND(AX$16&gt;=$D139,OR(AX$16&lt;=$E139,$E139="")),$Q139,0)</f>
        <v>0</v>
      </c>
      <c r="AY139" s="75">
        <f>IF(AND(AY$16&gt;=$D139,OR(AY$16&lt;=$E139,$E139="")),$Q139,0)</f>
        <v>0</v>
      </c>
      <c r="AZ139" s="75">
        <f>IF(AND(AZ$16&gt;=$D139,OR(AZ$16&lt;=$E139,$E139="")),$Q139,0)</f>
        <v>0</v>
      </c>
      <c r="BA139" s="75">
        <f>IF(AND(BA$16&gt;=$D139,OR(BA$16&lt;=$E139,$E139="")),$Q139,0)</f>
        <v>0</v>
      </c>
      <c r="BB139" s="75">
        <f>IF(AND(BB$16&gt;=$D139,OR(BB$16&lt;=$E139,$E139="")),$Q139,0)</f>
        <v>0</v>
      </c>
      <c r="BC139" s="84"/>
      <c r="BD139" s="75">
        <f t="shared" si="215"/>
        <v>0</v>
      </c>
      <c r="BE139" s="75">
        <f t="shared" si="215"/>
        <v>0</v>
      </c>
      <c r="BF139" s="75">
        <f t="shared" si="215"/>
        <v>0</v>
      </c>
      <c r="BG139" s="75">
        <f t="shared" si="215"/>
        <v>0</v>
      </c>
      <c r="BH139" s="75">
        <f t="shared" si="215"/>
        <v>0</v>
      </c>
      <c r="BI139" s="75">
        <f t="shared" si="215"/>
        <v>0</v>
      </c>
      <c r="BJ139" s="75">
        <f t="shared" si="215"/>
        <v>0</v>
      </c>
      <c r="BK139" s="75">
        <f t="shared" si="215"/>
        <v>0</v>
      </c>
      <c r="BL139" s="75">
        <f t="shared" si="215"/>
        <v>0</v>
      </c>
      <c r="BM139" s="75">
        <f t="shared" si="215"/>
        <v>0</v>
      </c>
      <c r="BN139" s="75">
        <f t="shared" si="215"/>
        <v>0</v>
      </c>
      <c r="BO139" s="75">
        <f t="shared" si="215"/>
        <v>0</v>
      </c>
      <c r="BP139" s="53"/>
    </row>
    <row r="140" spans="1:156" s="36" customFormat="1" ht="16" x14ac:dyDescent="0.2">
      <c r="A140" s="50"/>
      <c r="B140" s="66"/>
      <c r="C140" s="67"/>
      <c r="D140" s="68"/>
      <c r="E140" s="68"/>
      <c r="F140" s="69"/>
      <c r="G140" s="66"/>
      <c r="H140" s="70"/>
      <c r="I140" s="70"/>
      <c r="J140" s="71"/>
      <c r="K140" s="71"/>
      <c r="L140" s="72"/>
      <c r="M140" s="73">
        <f t="shared" si="196"/>
        <v>0</v>
      </c>
      <c r="N140" s="74">
        <f t="shared" si="197"/>
        <v>0</v>
      </c>
      <c r="O140" s="74">
        <f t="shared" si="198"/>
        <v>0</v>
      </c>
      <c r="P140" s="74">
        <f t="shared" si="199"/>
        <v>0</v>
      </c>
      <c r="Q140" s="63">
        <f t="shared" si="120"/>
        <v>0</v>
      </c>
      <c r="R140" s="112"/>
      <c r="S140" s="75">
        <f>IF(AND(S$16&gt;=$D140,OR(S$16&lt;=$E140,$E140="")),$Q140,0)</f>
        <v>0</v>
      </c>
      <c r="T140" s="75">
        <f>IF(AND(T$16&gt;=$D140,OR(T$16&lt;=$E140,$E140="")),$Q140,0)</f>
        <v>0</v>
      </c>
      <c r="U140" s="75">
        <f>IF(AND(U$16&gt;=$D140,OR(U$16&lt;=$E140,$E140="")),$Q140,0)</f>
        <v>0</v>
      </c>
      <c r="V140" s="75">
        <f>IF(AND(V$16&gt;=$D140,OR(V$16&lt;=$E140,$E140="")),$Q140,0)</f>
        <v>0</v>
      </c>
      <c r="W140" s="75">
        <f>IF(AND(W$16&gt;=$D140,OR(W$16&lt;=$E140,$E140="")),$Q140,0)</f>
        <v>0</v>
      </c>
      <c r="X140" s="75">
        <f>IF(AND(X$16&gt;=$D140,OR(X$16&lt;=$E140,$E140="")),$Q140,0)</f>
        <v>0</v>
      </c>
      <c r="Y140" s="75">
        <f>IF(AND(Y$16&gt;=$D140,OR(Y$16&lt;=$E140,$E140="")),$Q140,0)</f>
        <v>0</v>
      </c>
      <c r="Z140" s="75">
        <f>IF(AND(Z$16&gt;=$D140,OR(Z$16&lt;=$E140,$E140="")),$Q140,0)</f>
        <v>0</v>
      </c>
      <c r="AA140" s="75">
        <f>IF(AND(AA$16&gt;=$D140,OR(AA$16&lt;=$E140,$E140="")),$Q140,0)</f>
        <v>0</v>
      </c>
      <c r="AB140" s="75">
        <f>IF(AND(AB$16&gt;=$D140,OR(AB$16&lt;=$E140,$E140="")),$Q140,0)</f>
        <v>0</v>
      </c>
      <c r="AC140" s="75">
        <f>IF(AND(AC$16&gt;=$D140,OR(AC$16&lt;=$E140,$E140="")),$Q140,0)</f>
        <v>0</v>
      </c>
      <c r="AD140" s="75">
        <f>IF(AND(AD$16&gt;=$D140,OR(AD$16&lt;=$E140,$E140="")),$Q140,0)</f>
        <v>0</v>
      </c>
      <c r="AE140" s="75">
        <f>IF(AND(AE$16&gt;=$D140,OR(AE$16&lt;=$E140,$E140="")),$Q140,0)</f>
        <v>0</v>
      </c>
      <c r="AF140" s="75">
        <f>IF(AND(AF$16&gt;=$D140,OR(AF$16&lt;=$E140,$E140="")),$Q140,0)</f>
        <v>0</v>
      </c>
      <c r="AG140" s="75">
        <f>IF(AND(AG$16&gt;=$D140,OR(AG$16&lt;=$E140,$E140="")),$Q140,0)</f>
        <v>0</v>
      </c>
      <c r="AH140" s="75">
        <f>IF(AND(AH$16&gt;=$D140,OR(AH$16&lt;=$E140,$E140="")),$Q140,0)</f>
        <v>0</v>
      </c>
      <c r="AI140" s="75">
        <f>IF(AND(AI$16&gt;=$D140,OR(AI$16&lt;=$E140,$E140="")),$Q140,0)</f>
        <v>0</v>
      </c>
      <c r="AJ140" s="75">
        <f>IF(AND(AJ$16&gt;=$D140,OR(AJ$16&lt;=$E140,$E140="")),$Q140,0)</f>
        <v>0</v>
      </c>
      <c r="AK140" s="75">
        <f>IF(AND(AK$16&gt;=$D140,OR(AK$16&lt;=$E140,$E140="")),$Q140,0)</f>
        <v>0</v>
      </c>
      <c r="AL140" s="75">
        <f>IF(AND(AL$16&gt;=$D140,OR(AL$16&lt;=$E140,$E140="")),$Q140,0)</f>
        <v>0</v>
      </c>
      <c r="AM140" s="75">
        <f>IF(AND(AM$16&gt;=$D140,OR(AM$16&lt;=$E140,$E140="")),$Q140,0)</f>
        <v>0</v>
      </c>
      <c r="AN140" s="75">
        <f>IF(AND(AN$16&gt;=$D140,OR(AN$16&lt;=$E140,$E140="")),$Q140,0)</f>
        <v>0</v>
      </c>
      <c r="AO140" s="75">
        <f>IF(AND(AO$16&gt;=$D140,OR(AO$16&lt;=$E140,$E140="")),$Q140,0)</f>
        <v>0</v>
      </c>
      <c r="AP140" s="75">
        <f>IF(AND(AP$16&gt;=$D140,OR(AP$16&lt;=$E140,$E140="")),$Q140,0)</f>
        <v>0</v>
      </c>
      <c r="AQ140" s="75">
        <f>IF(AND(AQ$16&gt;=$D140,OR(AQ$16&lt;=$E140,$E140="")),$Q140,0)</f>
        <v>0</v>
      </c>
      <c r="AR140" s="75">
        <f>IF(AND(AR$16&gt;=$D140,OR(AR$16&lt;=$E140,$E140="")),$Q140,0)</f>
        <v>0</v>
      </c>
      <c r="AS140" s="75">
        <f>IF(AND(AS$16&gt;=$D140,OR(AS$16&lt;=$E140,$E140="")),$Q140,0)</f>
        <v>0</v>
      </c>
      <c r="AT140" s="75">
        <f>IF(AND(AT$16&gt;=$D140,OR(AT$16&lt;=$E140,$E140="")),$Q140,0)</f>
        <v>0</v>
      </c>
      <c r="AU140" s="75">
        <f>IF(AND(AU$16&gt;=$D140,OR(AU$16&lt;=$E140,$E140="")),$Q140,0)</f>
        <v>0</v>
      </c>
      <c r="AV140" s="75">
        <f>IF(AND(AV$16&gt;=$D140,OR(AV$16&lt;=$E140,$E140="")),$Q140,0)</f>
        <v>0</v>
      </c>
      <c r="AW140" s="75">
        <f>IF(AND(AW$16&gt;=$D140,OR(AW$16&lt;=$E140,$E140="")),$Q140,0)</f>
        <v>0</v>
      </c>
      <c r="AX140" s="75">
        <f>IF(AND(AX$16&gt;=$D140,OR(AX$16&lt;=$E140,$E140="")),$Q140,0)</f>
        <v>0</v>
      </c>
      <c r="AY140" s="75">
        <f>IF(AND(AY$16&gt;=$D140,OR(AY$16&lt;=$E140,$E140="")),$Q140,0)</f>
        <v>0</v>
      </c>
      <c r="AZ140" s="75">
        <f>IF(AND(AZ$16&gt;=$D140,OR(AZ$16&lt;=$E140,$E140="")),$Q140,0)</f>
        <v>0</v>
      </c>
      <c r="BA140" s="75">
        <f>IF(AND(BA$16&gt;=$D140,OR(BA$16&lt;=$E140,$E140="")),$Q140,0)</f>
        <v>0</v>
      </c>
      <c r="BB140" s="75">
        <f>IF(AND(BB$16&gt;=$D140,OR(BB$16&lt;=$E140,$E140="")),$Q140,0)</f>
        <v>0</v>
      </c>
      <c r="BC140" s="84"/>
      <c r="BD140" s="75">
        <f t="shared" si="215"/>
        <v>0</v>
      </c>
      <c r="BE140" s="75">
        <f t="shared" si="215"/>
        <v>0</v>
      </c>
      <c r="BF140" s="75">
        <f t="shared" si="215"/>
        <v>0</v>
      </c>
      <c r="BG140" s="75">
        <f t="shared" si="215"/>
        <v>0</v>
      </c>
      <c r="BH140" s="75">
        <f t="shared" si="215"/>
        <v>0</v>
      </c>
      <c r="BI140" s="75">
        <f t="shared" si="215"/>
        <v>0</v>
      </c>
      <c r="BJ140" s="75">
        <f t="shared" si="215"/>
        <v>0</v>
      </c>
      <c r="BK140" s="75">
        <f t="shared" si="215"/>
        <v>0</v>
      </c>
      <c r="BL140" s="75">
        <f t="shared" si="215"/>
        <v>0</v>
      </c>
      <c r="BM140" s="75">
        <f t="shared" si="215"/>
        <v>0</v>
      </c>
      <c r="BN140" s="75">
        <f t="shared" si="215"/>
        <v>0</v>
      </c>
      <c r="BO140" s="75">
        <f t="shared" si="215"/>
        <v>0</v>
      </c>
      <c r="BP140" s="53"/>
    </row>
    <row r="141" spans="1:156" s="36" customFormat="1" ht="16" x14ac:dyDescent="0.2">
      <c r="A141" s="50"/>
      <c r="B141" s="66"/>
      <c r="C141" s="67"/>
      <c r="D141" s="68"/>
      <c r="E141" s="68"/>
      <c r="F141" s="69"/>
      <c r="G141" s="66"/>
      <c r="H141" s="70"/>
      <c r="I141" s="70"/>
      <c r="J141" s="71"/>
      <c r="K141" s="71"/>
      <c r="L141" s="72"/>
      <c r="M141" s="73">
        <f t="shared" si="196"/>
        <v>0</v>
      </c>
      <c r="N141" s="74">
        <f t="shared" si="197"/>
        <v>0</v>
      </c>
      <c r="O141" s="74">
        <f t="shared" si="198"/>
        <v>0</v>
      </c>
      <c r="P141" s="74">
        <f t="shared" si="199"/>
        <v>0</v>
      </c>
      <c r="Q141" s="63">
        <f t="shared" si="120"/>
        <v>0</v>
      </c>
      <c r="R141" s="112"/>
      <c r="S141" s="75">
        <f>IF(AND(S$16&gt;=$D141,OR(S$16&lt;=$E141,$E141="")),$Q141,0)</f>
        <v>0</v>
      </c>
      <c r="T141" s="75">
        <f>IF(AND(T$16&gt;=$D141,OR(T$16&lt;=$E141,$E141="")),$Q141,0)</f>
        <v>0</v>
      </c>
      <c r="U141" s="75">
        <f>IF(AND(U$16&gt;=$D141,OR(U$16&lt;=$E141,$E141="")),$Q141,0)</f>
        <v>0</v>
      </c>
      <c r="V141" s="75">
        <f>IF(AND(V$16&gt;=$D141,OR(V$16&lt;=$E141,$E141="")),$Q141,0)</f>
        <v>0</v>
      </c>
      <c r="W141" s="75">
        <f>IF(AND(W$16&gt;=$D141,OR(W$16&lt;=$E141,$E141="")),$Q141,0)</f>
        <v>0</v>
      </c>
      <c r="X141" s="75">
        <f>IF(AND(X$16&gt;=$D141,OR(X$16&lt;=$E141,$E141="")),$Q141,0)</f>
        <v>0</v>
      </c>
      <c r="Y141" s="75">
        <f>IF(AND(Y$16&gt;=$D141,OR(Y$16&lt;=$E141,$E141="")),$Q141,0)</f>
        <v>0</v>
      </c>
      <c r="Z141" s="75">
        <f>IF(AND(Z$16&gt;=$D141,OR(Z$16&lt;=$E141,$E141="")),$Q141,0)</f>
        <v>0</v>
      </c>
      <c r="AA141" s="75">
        <f>IF(AND(AA$16&gt;=$D141,OR(AA$16&lt;=$E141,$E141="")),$Q141,0)</f>
        <v>0</v>
      </c>
      <c r="AB141" s="75">
        <f>IF(AND(AB$16&gt;=$D141,OR(AB$16&lt;=$E141,$E141="")),$Q141,0)</f>
        <v>0</v>
      </c>
      <c r="AC141" s="75">
        <f>IF(AND(AC$16&gt;=$D141,OR(AC$16&lt;=$E141,$E141="")),$Q141,0)</f>
        <v>0</v>
      </c>
      <c r="AD141" s="75">
        <f>IF(AND(AD$16&gt;=$D141,OR(AD$16&lt;=$E141,$E141="")),$Q141,0)</f>
        <v>0</v>
      </c>
      <c r="AE141" s="75">
        <f>IF(AND(AE$16&gt;=$D141,OR(AE$16&lt;=$E141,$E141="")),$Q141,0)</f>
        <v>0</v>
      </c>
      <c r="AF141" s="75">
        <f>IF(AND(AF$16&gt;=$D141,OR(AF$16&lt;=$E141,$E141="")),$Q141,0)</f>
        <v>0</v>
      </c>
      <c r="AG141" s="75">
        <f>IF(AND(AG$16&gt;=$D141,OR(AG$16&lt;=$E141,$E141="")),$Q141,0)</f>
        <v>0</v>
      </c>
      <c r="AH141" s="75">
        <f>IF(AND(AH$16&gt;=$D141,OR(AH$16&lt;=$E141,$E141="")),$Q141,0)</f>
        <v>0</v>
      </c>
      <c r="AI141" s="75">
        <f>IF(AND(AI$16&gt;=$D141,OR(AI$16&lt;=$E141,$E141="")),$Q141,0)</f>
        <v>0</v>
      </c>
      <c r="AJ141" s="75">
        <f>IF(AND(AJ$16&gt;=$D141,OR(AJ$16&lt;=$E141,$E141="")),$Q141,0)</f>
        <v>0</v>
      </c>
      <c r="AK141" s="75">
        <f>IF(AND(AK$16&gt;=$D141,OR(AK$16&lt;=$E141,$E141="")),$Q141,0)</f>
        <v>0</v>
      </c>
      <c r="AL141" s="75">
        <f>IF(AND(AL$16&gt;=$D141,OR(AL$16&lt;=$E141,$E141="")),$Q141,0)</f>
        <v>0</v>
      </c>
      <c r="AM141" s="75">
        <f>IF(AND(AM$16&gt;=$D141,OR(AM$16&lt;=$E141,$E141="")),$Q141,0)</f>
        <v>0</v>
      </c>
      <c r="AN141" s="75">
        <f>IF(AND(AN$16&gt;=$D141,OR(AN$16&lt;=$E141,$E141="")),$Q141,0)</f>
        <v>0</v>
      </c>
      <c r="AO141" s="75">
        <f>IF(AND(AO$16&gt;=$D141,OR(AO$16&lt;=$E141,$E141="")),$Q141,0)</f>
        <v>0</v>
      </c>
      <c r="AP141" s="75">
        <f>IF(AND(AP$16&gt;=$D141,OR(AP$16&lt;=$E141,$E141="")),$Q141,0)</f>
        <v>0</v>
      </c>
      <c r="AQ141" s="75">
        <f>IF(AND(AQ$16&gt;=$D141,OR(AQ$16&lt;=$E141,$E141="")),$Q141,0)</f>
        <v>0</v>
      </c>
      <c r="AR141" s="75">
        <f>IF(AND(AR$16&gt;=$D141,OR(AR$16&lt;=$E141,$E141="")),$Q141,0)</f>
        <v>0</v>
      </c>
      <c r="AS141" s="75">
        <f>IF(AND(AS$16&gt;=$D141,OR(AS$16&lt;=$E141,$E141="")),$Q141,0)</f>
        <v>0</v>
      </c>
      <c r="AT141" s="75">
        <f>IF(AND(AT$16&gt;=$D141,OR(AT$16&lt;=$E141,$E141="")),$Q141,0)</f>
        <v>0</v>
      </c>
      <c r="AU141" s="75">
        <f>IF(AND(AU$16&gt;=$D141,OR(AU$16&lt;=$E141,$E141="")),$Q141,0)</f>
        <v>0</v>
      </c>
      <c r="AV141" s="75">
        <f>IF(AND(AV$16&gt;=$D141,OR(AV$16&lt;=$E141,$E141="")),$Q141,0)</f>
        <v>0</v>
      </c>
      <c r="AW141" s="75">
        <f>IF(AND(AW$16&gt;=$D141,OR(AW$16&lt;=$E141,$E141="")),$Q141,0)</f>
        <v>0</v>
      </c>
      <c r="AX141" s="75">
        <f>IF(AND(AX$16&gt;=$D141,OR(AX$16&lt;=$E141,$E141="")),$Q141,0)</f>
        <v>0</v>
      </c>
      <c r="AY141" s="75">
        <f>IF(AND(AY$16&gt;=$D141,OR(AY$16&lt;=$E141,$E141="")),$Q141,0)</f>
        <v>0</v>
      </c>
      <c r="AZ141" s="75">
        <f>IF(AND(AZ$16&gt;=$D141,OR(AZ$16&lt;=$E141,$E141="")),$Q141,0)</f>
        <v>0</v>
      </c>
      <c r="BA141" s="75">
        <f>IF(AND(BA$16&gt;=$D141,OR(BA$16&lt;=$E141,$E141="")),$Q141,0)</f>
        <v>0</v>
      </c>
      <c r="BB141" s="75">
        <f>IF(AND(BB$16&gt;=$D141,OR(BB$16&lt;=$E141,$E141="")),$Q141,0)</f>
        <v>0</v>
      </c>
      <c r="BC141" s="84"/>
      <c r="BD141" s="75">
        <f t="shared" si="215"/>
        <v>0</v>
      </c>
      <c r="BE141" s="75">
        <f t="shared" si="215"/>
        <v>0</v>
      </c>
      <c r="BF141" s="75">
        <f t="shared" si="215"/>
        <v>0</v>
      </c>
      <c r="BG141" s="75">
        <f t="shared" si="215"/>
        <v>0</v>
      </c>
      <c r="BH141" s="75">
        <f t="shared" si="215"/>
        <v>0</v>
      </c>
      <c r="BI141" s="75">
        <f t="shared" si="215"/>
        <v>0</v>
      </c>
      <c r="BJ141" s="75">
        <f t="shared" si="215"/>
        <v>0</v>
      </c>
      <c r="BK141" s="75">
        <f t="shared" si="215"/>
        <v>0</v>
      </c>
      <c r="BL141" s="75">
        <f t="shared" si="215"/>
        <v>0</v>
      </c>
      <c r="BM141" s="75">
        <f t="shared" si="215"/>
        <v>0</v>
      </c>
      <c r="BN141" s="75">
        <f t="shared" si="215"/>
        <v>0</v>
      </c>
      <c r="BO141" s="75">
        <f t="shared" si="215"/>
        <v>0</v>
      </c>
      <c r="BP141" s="53"/>
    </row>
    <row r="142" spans="1:156" s="36" customFormat="1" ht="16" x14ac:dyDescent="0.2">
      <c r="A142" s="50"/>
      <c r="B142" s="66"/>
      <c r="C142" s="67"/>
      <c r="D142" s="68"/>
      <c r="E142" s="68"/>
      <c r="F142" s="69"/>
      <c r="G142" s="66"/>
      <c r="H142" s="70"/>
      <c r="I142" s="70"/>
      <c r="J142" s="71"/>
      <c r="K142" s="71"/>
      <c r="L142" s="72"/>
      <c r="M142" s="73">
        <f t="shared" si="196"/>
        <v>0</v>
      </c>
      <c r="N142" s="74">
        <f t="shared" si="197"/>
        <v>0</v>
      </c>
      <c r="O142" s="74">
        <f t="shared" si="198"/>
        <v>0</v>
      </c>
      <c r="P142" s="74">
        <f t="shared" si="199"/>
        <v>0</v>
      </c>
      <c r="Q142" s="63">
        <f t="shared" si="120"/>
        <v>0</v>
      </c>
      <c r="R142" s="112"/>
      <c r="S142" s="75">
        <f>IF(AND(S$16&gt;=$D142,OR(S$16&lt;=$E142,$E142="")),$Q142,0)</f>
        <v>0</v>
      </c>
      <c r="T142" s="75">
        <f>IF(AND(T$16&gt;=$D142,OR(T$16&lt;=$E142,$E142="")),$Q142,0)</f>
        <v>0</v>
      </c>
      <c r="U142" s="75">
        <f>IF(AND(U$16&gt;=$D142,OR(U$16&lt;=$E142,$E142="")),$Q142,0)</f>
        <v>0</v>
      </c>
      <c r="V142" s="75">
        <f>IF(AND(V$16&gt;=$D142,OR(V$16&lt;=$E142,$E142="")),$Q142,0)</f>
        <v>0</v>
      </c>
      <c r="W142" s="75">
        <f>IF(AND(W$16&gt;=$D142,OR(W$16&lt;=$E142,$E142="")),$Q142,0)</f>
        <v>0</v>
      </c>
      <c r="X142" s="75">
        <f>IF(AND(X$16&gt;=$D142,OR(X$16&lt;=$E142,$E142="")),$Q142,0)</f>
        <v>0</v>
      </c>
      <c r="Y142" s="75">
        <f>IF(AND(Y$16&gt;=$D142,OR(Y$16&lt;=$E142,$E142="")),$Q142,0)</f>
        <v>0</v>
      </c>
      <c r="Z142" s="75">
        <f>IF(AND(Z$16&gt;=$D142,OR(Z$16&lt;=$E142,$E142="")),$Q142,0)</f>
        <v>0</v>
      </c>
      <c r="AA142" s="75">
        <f>IF(AND(AA$16&gt;=$D142,OR(AA$16&lt;=$E142,$E142="")),$Q142,0)</f>
        <v>0</v>
      </c>
      <c r="AB142" s="75">
        <f>IF(AND(AB$16&gt;=$D142,OR(AB$16&lt;=$E142,$E142="")),$Q142,0)</f>
        <v>0</v>
      </c>
      <c r="AC142" s="75">
        <f>IF(AND(AC$16&gt;=$D142,OR(AC$16&lt;=$E142,$E142="")),$Q142,0)</f>
        <v>0</v>
      </c>
      <c r="AD142" s="75">
        <f>IF(AND(AD$16&gt;=$D142,OR(AD$16&lt;=$E142,$E142="")),$Q142,0)</f>
        <v>0</v>
      </c>
      <c r="AE142" s="75">
        <f>IF(AND(AE$16&gt;=$D142,OR(AE$16&lt;=$E142,$E142="")),$Q142,0)</f>
        <v>0</v>
      </c>
      <c r="AF142" s="75">
        <f>IF(AND(AF$16&gt;=$D142,OR(AF$16&lt;=$E142,$E142="")),$Q142,0)</f>
        <v>0</v>
      </c>
      <c r="AG142" s="75">
        <f>IF(AND(AG$16&gt;=$D142,OR(AG$16&lt;=$E142,$E142="")),$Q142,0)</f>
        <v>0</v>
      </c>
      <c r="AH142" s="75">
        <f>IF(AND(AH$16&gt;=$D142,OR(AH$16&lt;=$E142,$E142="")),$Q142,0)</f>
        <v>0</v>
      </c>
      <c r="AI142" s="75">
        <f>IF(AND(AI$16&gt;=$D142,OR(AI$16&lt;=$E142,$E142="")),$Q142,0)</f>
        <v>0</v>
      </c>
      <c r="AJ142" s="75">
        <f>IF(AND(AJ$16&gt;=$D142,OR(AJ$16&lt;=$E142,$E142="")),$Q142,0)</f>
        <v>0</v>
      </c>
      <c r="AK142" s="75">
        <f>IF(AND(AK$16&gt;=$D142,OR(AK$16&lt;=$E142,$E142="")),$Q142,0)</f>
        <v>0</v>
      </c>
      <c r="AL142" s="75">
        <f>IF(AND(AL$16&gt;=$D142,OR(AL$16&lt;=$E142,$E142="")),$Q142,0)</f>
        <v>0</v>
      </c>
      <c r="AM142" s="75">
        <f>IF(AND(AM$16&gt;=$D142,OR(AM$16&lt;=$E142,$E142="")),$Q142,0)</f>
        <v>0</v>
      </c>
      <c r="AN142" s="75">
        <f>IF(AND(AN$16&gt;=$D142,OR(AN$16&lt;=$E142,$E142="")),$Q142,0)</f>
        <v>0</v>
      </c>
      <c r="AO142" s="75">
        <f>IF(AND(AO$16&gt;=$D142,OR(AO$16&lt;=$E142,$E142="")),$Q142,0)</f>
        <v>0</v>
      </c>
      <c r="AP142" s="75">
        <f>IF(AND(AP$16&gt;=$D142,OR(AP$16&lt;=$E142,$E142="")),$Q142,0)</f>
        <v>0</v>
      </c>
      <c r="AQ142" s="75">
        <f>IF(AND(AQ$16&gt;=$D142,OR(AQ$16&lt;=$E142,$E142="")),$Q142,0)</f>
        <v>0</v>
      </c>
      <c r="AR142" s="75">
        <f>IF(AND(AR$16&gt;=$D142,OR(AR$16&lt;=$E142,$E142="")),$Q142,0)</f>
        <v>0</v>
      </c>
      <c r="AS142" s="75">
        <f>IF(AND(AS$16&gt;=$D142,OR(AS$16&lt;=$E142,$E142="")),$Q142,0)</f>
        <v>0</v>
      </c>
      <c r="AT142" s="75">
        <f>IF(AND(AT$16&gt;=$D142,OR(AT$16&lt;=$E142,$E142="")),$Q142,0)</f>
        <v>0</v>
      </c>
      <c r="AU142" s="75">
        <f>IF(AND(AU$16&gt;=$D142,OR(AU$16&lt;=$E142,$E142="")),$Q142,0)</f>
        <v>0</v>
      </c>
      <c r="AV142" s="75">
        <f>IF(AND(AV$16&gt;=$D142,OR(AV$16&lt;=$E142,$E142="")),$Q142,0)</f>
        <v>0</v>
      </c>
      <c r="AW142" s="75">
        <f>IF(AND(AW$16&gt;=$D142,OR(AW$16&lt;=$E142,$E142="")),$Q142,0)</f>
        <v>0</v>
      </c>
      <c r="AX142" s="75">
        <f>IF(AND(AX$16&gt;=$D142,OR(AX$16&lt;=$E142,$E142="")),$Q142,0)</f>
        <v>0</v>
      </c>
      <c r="AY142" s="75">
        <f>IF(AND(AY$16&gt;=$D142,OR(AY$16&lt;=$E142,$E142="")),$Q142,0)</f>
        <v>0</v>
      </c>
      <c r="AZ142" s="75">
        <f>IF(AND(AZ$16&gt;=$D142,OR(AZ$16&lt;=$E142,$E142="")),$Q142,0)</f>
        <v>0</v>
      </c>
      <c r="BA142" s="75">
        <f>IF(AND(BA$16&gt;=$D142,OR(BA$16&lt;=$E142,$E142="")),$Q142,0)</f>
        <v>0</v>
      </c>
      <c r="BB142" s="75">
        <f>IF(AND(BB$16&gt;=$D142,OR(BB$16&lt;=$E142,$E142="")),$Q142,0)</f>
        <v>0</v>
      </c>
      <c r="BC142" s="84"/>
      <c r="BD142" s="75">
        <f t="shared" si="215"/>
        <v>0</v>
      </c>
      <c r="BE142" s="75">
        <f t="shared" si="215"/>
        <v>0</v>
      </c>
      <c r="BF142" s="75">
        <f t="shared" si="215"/>
        <v>0</v>
      </c>
      <c r="BG142" s="75">
        <f t="shared" si="215"/>
        <v>0</v>
      </c>
      <c r="BH142" s="75">
        <f t="shared" si="215"/>
        <v>0</v>
      </c>
      <c r="BI142" s="75">
        <f t="shared" si="215"/>
        <v>0</v>
      </c>
      <c r="BJ142" s="75">
        <f t="shared" si="215"/>
        <v>0</v>
      </c>
      <c r="BK142" s="75">
        <f t="shared" si="215"/>
        <v>0</v>
      </c>
      <c r="BL142" s="75">
        <f t="shared" si="215"/>
        <v>0</v>
      </c>
      <c r="BM142" s="75">
        <f t="shared" si="215"/>
        <v>0</v>
      </c>
      <c r="BN142" s="75">
        <f t="shared" si="215"/>
        <v>0</v>
      </c>
      <c r="BO142" s="75">
        <f t="shared" si="215"/>
        <v>0</v>
      </c>
      <c r="BP142" s="53"/>
    </row>
    <row r="143" spans="1:156" s="36" customFormat="1" ht="16" x14ac:dyDescent="0.2">
      <c r="A143" s="50"/>
      <c r="B143" s="66"/>
      <c r="C143" s="67"/>
      <c r="D143" s="68"/>
      <c r="E143" s="68"/>
      <c r="F143" s="69"/>
      <c r="G143" s="66"/>
      <c r="H143" s="70"/>
      <c r="I143" s="70"/>
      <c r="J143" s="71"/>
      <c r="K143" s="71"/>
      <c r="L143" s="72"/>
      <c r="M143" s="73">
        <f t="shared" si="196"/>
        <v>0</v>
      </c>
      <c r="N143" s="74">
        <f t="shared" si="197"/>
        <v>0</v>
      </c>
      <c r="O143" s="74">
        <f t="shared" si="198"/>
        <v>0</v>
      </c>
      <c r="P143" s="74">
        <f t="shared" si="199"/>
        <v>0</v>
      </c>
      <c r="Q143" s="63">
        <f t="shared" si="120"/>
        <v>0</v>
      </c>
      <c r="R143" s="112"/>
      <c r="S143" s="75">
        <f>IF(AND(S$16&gt;=$D143,OR(S$16&lt;=$E143,$E143="")),$Q143,0)</f>
        <v>0</v>
      </c>
      <c r="T143" s="75">
        <f>IF(AND(T$16&gt;=$D143,OR(T$16&lt;=$E143,$E143="")),$Q143,0)</f>
        <v>0</v>
      </c>
      <c r="U143" s="75">
        <f>IF(AND(U$16&gt;=$D143,OR(U$16&lt;=$E143,$E143="")),$Q143,0)</f>
        <v>0</v>
      </c>
      <c r="V143" s="75">
        <f>IF(AND(V$16&gt;=$D143,OR(V$16&lt;=$E143,$E143="")),$Q143,0)</f>
        <v>0</v>
      </c>
      <c r="W143" s="75">
        <f>IF(AND(W$16&gt;=$D143,OR(W$16&lt;=$E143,$E143="")),$Q143,0)</f>
        <v>0</v>
      </c>
      <c r="X143" s="75">
        <f>IF(AND(X$16&gt;=$D143,OR(X$16&lt;=$E143,$E143="")),$Q143,0)</f>
        <v>0</v>
      </c>
      <c r="Y143" s="75">
        <f>IF(AND(Y$16&gt;=$D143,OR(Y$16&lt;=$E143,$E143="")),$Q143,0)</f>
        <v>0</v>
      </c>
      <c r="Z143" s="75">
        <f>IF(AND(Z$16&gt;=$D143,OR(Z$16&lt;=$E143,$E143="")),$Q143,0)</f>
        <v>0</v>
      </c>
      <c r="AA143" s="75">
        <f>IF(AND(AA$16&gt;=$D143,OR(AA$16&lt;=$E143,$E143="")),$Q143,0)</f>
        <v>0</v>
      </c>
      <c r="AB143" s="75">
        <f>IF(AND(AB$16&gt;=$D143,OR(AB$16&lt;=$E143,$E143="")),$Q143,0)</f>
        <v>0</v>
      </c>
      <c r="AC143" s="75">
        <f>IF(AND(AC$16&gt;=$D143,OR(AC$16&lt;=$E143,$E143="")),$Q143,0)</f>
        <v>0</v>
      </c>
      <c r="AD143" s="75">
        <f>IF(AND(AD$16&gt;=$D143,OR(AD$16&lt;=$E143,$E143="")),$Q143,0)</f>
        <v>0</v>
      </c>
      <c r="AE143" s="75">
        <f>IF(AND(AE$16&gt;=$D143,OR(AE$16&lt;=$E143,$E143="")),$Q143,0)</f>
        <v>0</v>
      </c>
      <c r="AF143" s="75">
        <f>IF(AND(AF$16&gt;=$D143,OR(AF$16&lt;=$E143,$E143="")),$Q143,0)</f>
        <v>0</v>
      </c>
      <c r="AG143" s="75">
        <f>IF(AND(AG$16&gt;=$D143,OR(AG$16&lt;=$E143,$E143="")),$Q143,0)</f>
        <v>0</v>
      </c>
      <c r="AH143" s="75">
        <f>IF(AND(AH$16&gt;=$D143,OR(AH$16&lt;=$E143,$E143="")),$Q143,0)</f>
        <v>0</v>
      </c>
      <c r="AI143" s="75">
        <f>IF(AND(AI$16&gt;=$D143,OR(AI$16&lt;=$E143,$E143="")),$Q143,0)</f>
        <v>0</v>
      </c>
      <c r="AJ143" s="75">
        <f>IF(AND(AJ$16&gt;=$D143,OR(AJ$16&lt;=$E143,$E143="")),$Q143,0)</f>
        <v>0</v>
      </c>
      <c r="AK143" s="75">
        <f>IF(AND(AK$16&gt;=$D143,OR(AK$16&lt;=$E143,$E143="")),$Q143,0)</f>
        <v>0</v>
      </c>
      <c r="AL143" s="75">
        <f>IF(AND(AL$16&gt;=$D143,OR(AL$16&lt;=$E143,$E143="")),$Q143,0)</f>
        <v>0</v>
      </c>
      <c r="AM143" s="75">
        <f>IF(AND(AM$16&gt;=$D143,OR(AM$16&lt;=$E143,$E143="")),$Q143,0)</f>
        <v>0</v>
      </c>
      <c r="AN143" s="75">
        <f>IF(AND(AN$16&gt;=$D143,OR(AN$16&lt;=$E143,$E143="")),$Q143,0)</f>
        <v>0</v>
      </c>
      <c r="AO143" s="75">
        <f>IF(AND(AO$16&gt;=$D143,OR(AO$16&lt;=$E143,$E143="")),$Q143,0)</f>
        <v>0</v>
      </c>
      <c r="AP143" s="75">
        <f>IF(AND(AP$16&gt;=$D143,OR(AP$16&lt;=$E143,$E143="")),$Q143,0)</f>
        <v>0</v>
      </c>
      <c r="AQ143" s="75">
        <f>IF(AND(AQ$16&gt;=$D143,OR(AQ$16&lt;=$E143,$E143="")),$Q143,0)</f>
        <v>0</v>
      </c>
      <c r="AR143" s="75">
        <f>IF(AND(AR$16&gt;=$D143,OR(AR$16&lt;=$E143,$E143="")),$Q143,0)</f>
        <v>0</v>
      </c>
      <c r="AS143" s="75">
        <f>IF(AND(AS$16&gt;=$D143,OR(AS$16&lt;=$E143,$E143="")),$Q143,0)</f>
        <v>0</v>
      </c>
      <c r="AT143" s="75">
        <f>IF(AND(AT$16&gt;=$D143,OR(AT$16&lt;=$E143,$E143="")),$Q143,0)</f>
        <v>0</v>
      </c>
      <c r="AU143" s="75">
        <f>IF(AND(AU$16&gt;=$D143,OR(AU$16&lt;=$E143,$E143="")),$Q143,0)</f>
        <v>0</v>
      </c>
      <c r="AV143" s="75">
        <f>IF(AND(AV$16&gt;=$D143,OR(AV$16&lt;=$E143,$E143="")),$Q143,0)</f>
        <v>0</v>
      </c>
      <c r="AW143" s="75">
        <f>IF(AND(AW$16&gt;=$D143,OR(AW$16&lt;=$E143,$E143="")),$Q143,0)</f>
        <v>0</v>
      </c>
      <c r="AX143" s="75">
        <f>IF(AND(AX$16&gt;=$D143,OR(AX$16&lt;=$E143,$E143="")),$Q143,0)</f>
        <v>0</v>
      </c>
      <c r="AY143" s="75">
        <f>IF(AND(AY$16&gt;=$D143,OR(AY$16&lt;=$E143,$E143="")),$Q143,0)</f>
        <v>0</v>
      </c>
      <c r="AZ143" s="75">
        <f>IF(AND(AZ$16&gt;=$D143,OR(AZ$16&lt;=$E143,$E143="")),$Q143,0)</f>
        <v>0</v>
      </c>
      <c r="BA143" s="75">
        <f>IF(AND(BA$16&gt;=$D143,OR(BA$16&lt;=$E143,$E143="")),$Q143,0)</f>
        <v>0</v>
      </c>
      <c r="BB143" s="75">
        <f>IF(AND(BB$16&gt;=$D143,OR(BB$16&lt;=$E143,$E143="")),$Q143,0)</f>
        <v>0</v>
      </c>
      <c r="BC143" s="84"/>
      <c r="BD143" s="75">
        <f t="shared" si="215"/>
        <v>0</v>
      </c>
      <c r="BE143" s="75">
        <f t="shared" si="215"/>
        <v>0</v>
      </c>
      <c r="BF143" s="75">
        <f t="shared" si="215"/>
        <v>0</v>
      </c>
      <c r="BG143" s="75">
        <f t="shared" si="215"/>
        <v>0</v>
      </c>
      <c r="BH143" s="75">
        <f t="shared" si="215"/>
        <v>0</v>
      </c>
      <c r="BI143" s="75">
        <f t="shared" si="215"/>
        <v>0</v>
      </c>
      <c r="BJ143" s="75">
        <f t="shared" si="215"/>
        <v>0</v>
      </c>
      <c r="BK143" s="75">
        <f t="shared" si="215"/>
        <v>0</v>
      </c>
      <c r="BL143" s="75">
        <f t="shared" si="215"/>
        <v>0</v>
      </c>
      <c r="BM143" s="75">
        <f t="shared" si="215"/>
        <v>0</v>
      </c>
      <c r="BN143" s="75">
        <f t="shared" si="215"/>
        <v>0</v>
      </c>
      <c r="BO143" s="75">
        <f t="shared" si="215"/>
        <v>0</v>
      </c>
      <c r="BP143" s="53"/>
    </row>
    <row r="144" spans="1:156" s="36" customFormat="1" ht="16" x14ac:dyDescent="0.2">
      <c r="A144" s="50"/>
      <c r="B144" s="66"/>
      <c r="C144" s="67"/>
      <c r="D144" s="68"/>
      <c r="E144" s="68"/>
      <c r="F144" s="69"/>
      <c r="G144" s="66"/>
      <c r="H144" s="70"/>
      <c r="I144" s="70"/>
      <c r="J144" s="71"/>
      <c r="K144" s="71"/>
      <c r="L144" s="72"/>
      <c r="M144" s="73">
        <f t="shared" si="196"/>
        <v>0</v>
      </c>
      <c r="N144" s="74">
        <f t="shared" si="197"/>
        <v>0</v>
      </c>
      <c r="O144" s="74">
        <f t="shared" si="198"/>
        <v>0</v>
      </c>
      <c r="P144" s="74">
        <f t="shared" si="199"/>
        <v>0</v>
      </c>
      <c r="Q144" s="63">
        <f t="shared" si="120"/>
        <v>0</v>
      </c>
      <c r="R144" s="112"/>
      <c r="S144" s="75">
        <f>IF(AND(S$16&gt;=$D144,OR(S$16&lt;=$E144,$E144="")),$Q144,0)</f>
        <v>0</v>
      </c>
      <c r="T144" s="75">
        <f>IF(AND(T$16&gt;=$D144,OR(T$16&lt;=$E144,$E144="")),$Q144,0)</f>
        <v>0</v>
      </c>
      <c r="U144" s="75">
        <f>IF(AND(U$16&gt;=$D144,OR(U$16&lt;=$E144,$E144="")),$Q144,0)</f>
        <v>0</v>
      </c>
      <c r="V144" s="75">
        <f>IF(AND(V$16&gt;=$D144,OR(V$16&lt;=$E144,$E144="")),$Q144,0)</f>
        <v>0</v>
      </c>
      <c r="W144" s="75">
        <f>IF(AND(W$16&gt;=$D144,OR(W$16&lt;=$E144,$E144="")),$Q144,0)</f>
        <v>0</v>
      </c>
      <c r="X144" s="75">
        <f>IF(AND(X$16&gt;=$D144,OR(X$16&lt;=$E144,$E144="")),$Q144,0)</f>
        <v>0</v>
      </c>
      <c r="Y144" s="75">
        <f>IF(AND(Y$16&gt;=$D144,OR(Y$16&lt;=$E144,$E144="")),$Q144,0)</f>
        <v>0</v>
      </c>
      <c r="Z144" s="75">
        <f>IF(AND(Z$16&gt;=$D144,OR(Z$16&lt;=$E144,$E144="")),$Q144,0)</f>
        <v>0</v>
      </c>
      <c r="AA144" s="75">
        <f>IF(AND(AA$16&gt;=$D144,OR(AA$16&lt;=$E144,$E144="")),$Q144,0)</f>
        <v>0</v>
      </c>
      <c r="AB144" s="75">
        <f>IF(AND(AB$16&gt;=$D144,OR(AB$16&lt;=$E144,$E144="")),$Q144,0)</f>
        <v>0</v>
      </c>
      <c r="AC144" s="75">
        <f>IF(AND(AC$16&gt;=$D144,OR(AC$16&lt;=$E144,$E144="")),$Q144,0)</f>
        <v>0</v>
      </c>
      <c r="AD144" s="75">
        <f>IF(AND(AD$16&gt;=$D144,OR(AD$16&lt;=$E144,$E144="")),$Q144,0)</f>
        <v>0</v>
      </c>
      <c r="AE144" s="75">
        <f>IF(AND(AE$16&gt;=$D144,OR(AE$16&lt;=$E144,$E144="")),$Q144,0)</f>
        <v>0</v>
      </c>
      <c r="AF144" s="75">
        <f>IF(AND(AF$16&gt;=$D144,OR(AF$16&lt;=$E144,$E144="")),$Q144,0)</f>
        <v>0</v>
      </c>
      <c r="AG144" s="75">
        <f>IF(AND(AG$16&gt;=$D144,OR(AG$16&lt;=$E144,$E144="")),$Q144,0)</f>
        <v>0</v>
      </c>
      <c r="AH144" s="75">
        <f>IF(AND(AH$16&gt;=$D144,OR(AH$16&lt;=$E144,$E144="")),$Q144,0)</f>
        <v>0</v>
      </c>
      <c r="AI144" s="75">
        <f>IF(AND(AI$16&gt;=$D144,OR(AI$16&lt;=$E144,$E144="")),$Q144,0)</f>
        <v>0</v>
      </c>
      <c r="AJ144" s="75">
        <f>IF(AND(AJ$16&gt;=$D144,OR(AJ$16&lt;=$E144,$E144="")),$Q144,0)</f>
        <v>0</v>
      </c>
      <c r="AK144" s="75">
        <f>IF(AND(AK$16&gt;=$D144,OR(AK$16&lt;=$E144,$E144="")),$Q144,0)</f>
        <v>0</v>
      </c>
      <c r="AL144" s="75">
        <f>IF(AND(AL$16&gt;=$D144,OR(AL$16&lt;=$E144,$E144="")),$Q144,0)</f>
        <v>0</v>
      </c>
      <c r="AM144" s="75">
        <f>IF(AND(AM$16&gt;=$D144,OR(AM$16&lt;=$E144,$E144="")),$Q144,0)</f>
        <v>0</v>
      </c>
      <c r="AN144" s="75">
        <f>IF(AND(AN$16&gt;=$D144,OR(AN$16&lt;=$E144,$E144="")),$Q144,0)</f>
        <v>0</v>
      </c>
      <c r="AO144" s="75">
        <f>IF(AND(AO$16&gt;=$D144,OR(AO$16&lt;=$E144,$E144="")),$Q144,0)</f>
        <v>0</v>
      </c>
      <c r="AP144" s="75">
        <f>IF(AND(AP$16&gt;=$D144,OR(AP$16&lt;=$E144,$E144="")),$Q144,0)</f>
        <v>0</v>
      </c>
      <c r="AQ144" s="75">
        <f>IF(AND(AQ$16&gt;=$D144,OR(AQ$16&lt;=$E144,$E144="")),$Q144,0)</f>
        <v>0</v>
      </c>
      <c r="AR144" s="75">
        <f>IF(AND(AR$16&gt;=$D144,OR(AR$16&lt;=$E144,$E144="")),$Q144,0)</f>
        <v>0</v>
      </c>
      <c r="AS144" s="75">
        <f>IF(AND(AS$16&gt;=$D144,OR(AS$16&lt;=$E144,$E144="")),$Q144,0)</f>
        <v>0</v>
      </c>
      <c r="AT144" s="75">
        <f>IF(AND(AT$16&gt;=$D144,OR(AT$16&lt;=$E144,$E144="")),$Q144,0)</f>
        <v>0</v>
      </c>
      <c r="AU144" s="75">
        <f>IF(AND(AU$16&gt;=$D144,OR(AU$16&lt;=$E144,$E144="")),$Q144,0)</f>
        <v>0</v>
      </c>
      <c r="AV144" s="75">
        <f>IF(AND(AV$16&gt;=$D144,OR(AV$16&lt;=$E144,$E144="")),$Q144,0)</f>
        <v>0</v>
      </c>
      <c r="AW144" s="75">
        <f>IF(AND(AW$16&gt;=$D144,OR(AW$16&lt;=$E144,$E144="")),$Q144,0)</f>
        <v>0</v>
      </c>
      <c r="AX144" s="75">
        <f>IF(AND(AX$16&gt;=$D144,OR(AX$16&lt;=$E144,$E144="")),$Q144,0)</f>
        <v>0</v>
      </c>
      <c r="AY144" s="75">
        <f>IF(AND(AY$16&gt;=$D144,OR(AY$16&lt;=$E144,$E144="")),$Q144,0)</f>
        <v>0</v>
      </c>
      <c r="AZ144" s="75">
        <f>IF(AND(AZ$16&gt;=$D144,OR(AZ$16&lt;=$E144,$E144="")),$Q144,0)</f>
        <v>0</v>
      </c>
      <c r="BA144" s="75">
        <f>IF(AND(BA$16&gt;=$D144,OR(BA$16&lt;=$E144,$E144="")),$Q144,0)</f>
        <v>0</v>
      </c>
      <c r="BB144" s="75">
        <f>IF(AND(BB$16&gt;=$D144,OR(BB$16&lt;=$E144,$E144="")),$Q144,0)</f>
        <v>0</v>
      </c>
      <c r="BC144" s="84"/>
      <c r="BD144" s="75">
        <f t="shared" si="215"/>
        <v>0</v>
      </c>
      <c r="BE144" s="75">
        <f t="shared" si="215"/>
        <v>0</v>
      </c>
      <c r="BF144" s="75">
        <f t="shared" si="215"/>
        <v>0</v>
      </c>
      <c r="BG144" s="75">
        <f t="shared" si="215"/>
        <v>0</v>
      </c>
      <c r="BH144" s="75">
        <f t="shared" si="215"/>
        <v>0</v>
      </c>
      <c r="BI144" s="75">
        <f t="shared" si="215"/>
        <v>0</v>
      </c>
      <c r="BJ144" s="75">
        <f t="shared" si="215"/>
        <v>0</v>
      </c>
      <c r="BK144" s="75">
        <f t="shared" si="215"/>
        <v>0</v>
      </c>
      <c r="BL144" s="75">
        <f t="shared" si="215"/>
        <v>0</v>
      </c>
      <c r="BM144" s="75">
        <f t="shared" si="215"/>
        <v>0</v>
      </c>
      <c r="BN144" s="75">
        <f t="shared" si="215"/>
        <v>0</v>
      </c>
      <c r="BO144" s="75">
        <f t="shared" si="215"/>
        <v>0</v>
      </c>
      <c r="BP144" s="53"/>
    </row>
    <row r="145" spans="1:68" s="36" customFormat="1" ht="16" x14ac:dyDescent="0.2">
      <c r="A145" s="50"/>
      <c r="B145" s="66"/>
      <c r="C145" s="67"/>
      <c r="D145" s="68"/>
      <c r="E145" s="68"/>
      <c r="F145" s="69"/>
      <c r="G145" s="66"/>
      <c r="H145" s="70"/>
      <c r="I145" s="70"/>
      <c r="J145" s="71"/>
      <c r="K145" s="71"/>
      <c r="L145" s="72"/>
      <c r="M145" s="73">
        <f t="shared" ref="M145:M176" si="216">COUNTIF($H:$H,$H145)</f>
        <v>0</v>
      </c>
      <c r="N145" s="74">
        <f t="shared" ref="N145:N176" si="217">F145/12</f>
        <v>0</v>
      </c>
      <c r="O145" s="74">
        <f t="shared" ref="O145:O176" si="218">K145*$N145</f>
        <v>0</v>
      </c>
      <c r="P145" s="74">
        <f t="shared" ref="P145:P176" si="219">IF($I145="Yes",J145*$N145,0)</f>
        <v>0</v>
      </c>
      <c r="Q145" s="63">
        <f t="shared" si="120"/>
        <v>0</v>
      </c>
      <c r="R145" s="112"/>
      <c r="S145" s="75">
        <f>IF(AND(S$16&gt;=$D145,OR(S$16&lt;=$E145,$E145="")),$Q145,0)</f>
        <v>0</v>
      </c>
      <c r="T145" s="75">
        <f>IF(AND(T$16&gt;=$D145,OR(T$16&lt;=$E145,$E145="")),$Q145,0)</f>
        <v>0</v>
      </c>
      <c r="U145" s="75">
        <f>IF(AND(U$16&gt;=$D145,OR(U$16&lt;=$E145,$E145="")),$Q145,0)</f>
        <v>0</v>
      </c>
      <c r="V145" s="75">
        <f>IF(AND(V$16&gt;=$D145,OR(V$16&lt;=$E145,$E145="")),$Q145,0)</f>
        <v>0</v>
      </c>
      <c r="W145" s="75">
        <f>IF(AND(W$16&gt;=$D145,OR(W$16&lt;=$E145,$E145="")),$Q145,0)</f>
        <v>0</v>
      </c>
      <c r="X145" s="75">
        <f>IF(AND(X$16&gt;=$D145,OR(X$16&lt;=$E145,$E145="")),$Q145,0)</f>
        <v>0</v>
      </c>
      <c r="Y145" s="75">
        <f>IF(AND(Y$16&gt;=$D145,OR(Y$16&lt;=$E145,$E145="")),$Q145,0)</f>
        <v>0</v>
      </c>
      <c r="Z145" s="75">
        <f>IF(AND(Z$16&gt;=$D145,OR(Z$16&lt;=$E145,$E145="")),$Q145,0)</f>
        <v>0</v>
      </c>
      <c r="AA145" s="75">
        <f>IF(AND(AA$16&gt;=$D145,OR(AA$16&lt;=$E145,$E145="")),$Q145,0)</f>
        <v>0</v>
      </c>
      <c r="AB145" s="75">
        <f>IF(AND(AB$16&gt;=$D145,OR(AB$16&lt;=$E145,$E145="")),$Q145,0)</f>
        <v>0</v>
      </c>
      <c r="AC145" s="75">
        <f>IF(AND(AC$16&gt;=$D145,OR(AC$16&lt;=$E145,$E145="")),$Q145,0)</f>
        <v>0</v>
      </c>
      <c r="AD145" s="75">
        <f>IF(AND(AD$16&gt;=$D145,OR(AD$16&lt;=$E145,$E145="")),$Q145,0)</f>
        <v>0</v>
      </c>
      <c r="AE145" s="75">
        <f>IF(AND(AE$16&gt;=$D145,OR(AE$16&lt;=$E145,$E145="")),$Q145,0)</f>
        <v>0</v>
      </c>
      <c r="AF145" s="75">
        <f>IF(AND(AF$16&gt;=$D145,OR(AF$16&lt;=$E145,$E145="")),$Q145,0)</f>
        <v>0</v>
      </c>
      <c r="AG145" s="75">
        <f>IF(AND(AG$16&gt;=$D145,OR(AG$16&lt;=$E145,$E145="")),$Q145,0)</f>
        <v>0</v>
      </c>
      <c r="AH145" s="75">
        <f>IF(AND(AH$16&gt;=$D145,OR(AH$16&lt;=$E145,$E145="")),$Q145,0)</f>
        <v>0</v>
      </c>
      <c r="AI145" s="75">
        <f>IF(AND(AI$16&gt;=$D145,OR(AI$16&lt;=$E145,$E145="")),$Q145,0)</f>
        <v>0</v>
      </c>
      <c r="AJ145" s="75">
        <f>IF(AND(AJ$16&gt;=$D145,OR(AJ$16&lt;=$E145,$E145="")),$Q145,0)</f>
        <v>0</v>
      </c>
      <c r="AK145" s="75">
        <f>IF(AND(AK$16&gt;=$D145,OR(AK$16&lt;=$E145,$E145="")),$Q145,0)</f>
        <v>0</v>
      </c>
      <c r="AL145" s="75">
        <f>IF(AND(AL$16&gt;=$D145,OR(AL$16&lt;=$E145,$E145="")),$Q145,0)</f>
        <v>0</v>
      </c>
      <c r="AM145" s="75">
        <f>IF(AND(AM$16&gt;=$D145,OR(AM$16&lt;=$E145,$E145="")),$Q145,0)</f>
        <v>0</v>
      </c>
      <c r="AN145" s="75">
        <f>IF(AND(AN$16&gt;=$D145,OR(AN$16&lt;=$E145,$E145="")),$Q145,0)</f>
        <v>0</v>
      </c>
      <c r="AO145" s="75">
        <f>IF(AND(AO$16&gt;=$D145,OR(AO$16&lt;=$E145,$E145="")),$Q145,0)</f>
        <v>0</v>
      </c>
      <c r="AP145" s="75">
        <f>IF(AND(AP$16&gt;=$D145,OR(AP$16&lt;=$E145,$E145="")),$Q145,0)</f>
        <v>0</v>
      </c>
      <c r="AQ145" s="75">
        <f>IF(AND(AQ$16&gt;=$D145,OR(AQ$16&lt;=$E145,$E145="")),$Q145,0)</f>
        <v>0</v>
      </c>
      <c r="AR145" s="75">
        <f>IF(AND(AR$16&gt;=$D145,OR(AR$16&lt;=$E145,$E145="")),$Q145,0)</f>
        <v>0</v>
      </c>
      <c r="AS145" s="75">
        <f>IF(AND(AS$16&gt;=$D145,OR(AS$16&lt;=$E145,$E145="")),$Q145,0)</f>
        <v>0</v>
      </c>
      <c r="AT145" s="75">
        <f>IF(AND(AT$16&gt;=$D145,OR(AT$16&lt;=$E145,$E145="")),$Q145,0)</f>
        <v>0</v>
      </c>
      <c r="AU145" s="75">
        <f>IF(AND(AU$16&gt;=$D145,OR(AU$16&lt;=$E145,$E145="")),$Q145,0)</f>
        <v>0</v>
      </c>
      <c r="AV145" s="75">
        <f>IF(AND(AV$16&gt;=$D145,OR(AV$16&lt;=$E145,$E145="")),$Q145,0)</f>
        <v>0</v>
      </c>
      <c r="AW145" s="75">
        <f>IF(AND(AW$16&gt;=$D145,OR(AW$16&lt;=$E145,$E145="")),$Q145,0)</f>
        <v>0</v>
      </c>
      <c r="AX145" s="75">
        <f>IF(AND(AX$16&gt;=$D145,OR(AX$16&lt;=$E145,$E145="")),$Q145,0)</f>
        <v>0</v>
      </c>
      <c r="AY145" s="75">
        <f>IF(AND(AY$16&gt;=$D145,OR(AY$16&lt;=$E145,$E145="")),$Q145,0)</f>
        <v>0</v>
      </c>
      <c r="AZ145" s="75">
        <f>IF(AND(AZ$16&gt;=$D145,OR(AZ$16&lt;=$E145,$E145="")),$Q145,0)</f>
        <v>0</v>
      </c>
      <c r="BA145" s="75">
        <f>IF(AND(BA$16&gt;=$D145,OR(BA$16&lt;=$E145,$E145="")),$Q145,0)</f>
        <v>0</v>
      </c>
      <c r="BB145" s="75">
        <f>IF(AND(BB$16&gt;=$D145,OR(BB$16&lt;=$E145,$E145="")),$Q145,0)</f>
        <v>0</v>
      </c>
      <c r="BC145" s="84"/>
      <c r="BD145" s="75">
        <f t="shared" si="215"/>
        <v>0</v>
      </c>
      <c r="BE145" s="75">
        <f t="shared" si="215"/>
        <v>0</v>
      </c>
      <c r="BF145" s="75">
        <f t="shared" si="215"/>
        <v>0</v>
      </c>
      <c r="BG145" s="75">
        <f t="shared" si="215"/>
        <v>0</v>
      </c>
      <c r="BH145" s="75">
        <f t="shared" si="215"/>
        <v>0</v>
      </c>
      <c r="BI145" s="75">
        <f t="shared" si="215"/>
        <v>0</v>
      </c>
      <c r="BJ145" s="75">
        <f t="shared" si="215"/>
        <v>0</v>
      </c>
      <c r="BK145" s="75">
        <f t="shared" si="215"/>
        <v>0</v>
      </c>
      <c r="BL145" s="75">
        <f t="shared" si="215"/>
        <v>0</v>
      </c>
      <c r="BM145" s="75">
        <f t="shared" si="215"/>
        <v>0</v>
      </c>
      <c r="BN145" s="75">
        <f t="shared" si="215"/>
        <v>0</v>
      </c>
      <c r="BO145" s="75">
        <f t="shared" si="215"/>
        <v>0</v>
      </c>
      <c r="BP145" s="53"/>
    </row>
    <row r="146" spans="1:68" s="36" customFormat="1" ht="16" x14ac:dyDescent="0.2">
      <c r="A146" s="50"/>
      <c r="B146" s="66"/>
      <c r="C146" s="67"/>
      <c r="D146" s="68"/>
      <c r="E146" s="68"/>
      <c r="F146" s="69"/>
      <c r="G146" s="66"/>
      <c r="H146" s="70"/>
      <c r="I146" s="70"/>
      <c r="J146" s="71"/>
      <c r="K146" s="71"/>
      <c r="L146" s="72"/>
      <c r="M146" s="73">
        <f t="shared" si="216"/>
        <v>0</v>
      </c>
      <c r="N146" s="74">
        <f t="shared" si="217"/>
        <v>0</v>
      </c>
      <c r="O146" s="74">
        <f t="shared" si="218"/>
        <v>0</v>
      </c>
      <c r="P146" s="74">
        <f t="shared" si="219"/>
        <v>0</v>
      </c>
      <c r="Q146" s="63">
        <f t="shared" ref="Q146:Q205" si="220">ROUND(IF($M146&gt;1,"Check for duplicates", SUM(N146:P146)),2)</f>
        <v>0</v>
      </c>
      <c r="R146" s="112"/>
      <c r="S146" s="75">
        <f>IF(AND(S$16&gt;=$D146,OR(S$16&lt;=$E146,$E146="")),$Q146,0)</f>
        <v>0</v>
      </c>
      <c r="T146" s="75">
        <f>IF(AND(T$16&gt;=$D146,OR(T$16&lt;=$E146,$E146="")),$Q146,0)</f>
        <v>0</v>
      </c>
      <c r="U146" s="75">
        <f>IF(AND(U$16&gt;=$D146,OR(U$16&lt;=$E146,$E146="")),$Q146,0)</f>
        <v>0</v>
      </c>
      <c r="V146" s="75">
        <f>IF(AND(V$16&gt;=$D146,OR(V$16&lt;=$E146,$E146="")),$Q146,0)</f>
        <v>0</v>
      </c>
      <c r="W146" s="75">
        <f>IF(AND(W$16&gt;=$D146,OR(W$16&lt;=$E146,$E146="")),$Q146,0)</f>
        <v>0</v>
      </c>
      <c r="X146" s="75">
        <f>IF(AND(X$16&gt;=$D146,OR(X$16&lt;=$E146,$E146="")),$Q146,0)</f>
        <v>0</v>
      </c>
      <c r="Y146" s="75">
        <f>IF(AND(Y$16&gt;=$D146,OR(Y$16&lt;=$E146,$E146="")),$Q146,0)</f>
        <v>0</v>
      </c>
      <c r="Z146" s="75">
        <f>IF(AND(Z$16&gt;=$D146,OR(Z$16&lt;=$E146,$E146="")),$Q146,0)</f>
        <v>0</v>
      </c>
      <c r="AA146" s="75">
        <f>IF(AND(AA$16&gt;=$D146,OR(AA$16&lt;=$E146,$E146="")),$Q146,0)</f>
        <v>0</v>
      </c>
      <c r="AB146" s="75">
        <f>IF(AND(AB$16&gt;=$D146,OR(AB$16&lt;=$E146,$E146="")),$Q146,0)</f>
        <v>0</v>
      </c>
      <c r="AC146" s="75">
        <f>IF(AND(AC$16&gt;=$D146,OR(AC$16&lt;=$E146,$E146="")),$Q146,0)</f>
        <v>0</v>
      </c>
      <c r="AD146" s="75">
        <f>IF(AND(AD$16&gt;=$D146,OR(AD$16&lt;=$E146,$E146="")),$Q146,0)</f>
        <v>0</v>
      </c>
      <c r="AE146" s="75">
        <f>IF(AND(AE$16&gt;=$D146,OR(AE$16&lt;=$E146,$E146="")),$Q146,0)</f>
        <v>0</v>
      </c>
      <c r="AF146" s="75">
        <f>IF(AND(AF$16&gt;=$D146,OR(AF$16&lt;=$E146,$E146="")),$Q146,0)</f>
        <v>0</v>
      </c>
      <c r="AG146" s="75">
        <f>IF(AND(AG$16&gt;=$D146,OR(AG$16&lt;=$E146,$E146="")),$Q146,0)</f>
        <v>0</v>
      </c>
      <c r="AH146" s="75">
        <f>IF(AND(AH$16&gt;=$D146,OR(AH$16&lt;=$E146,$E146="")),$Q146,0)</f>
        <v>0</v>
      </c>
      <c r="AI146" s="75">
        <f>IF(AND(AI$16&gt;=$D146,OR(AI$16&lt;=$E146,$E146="")),$Q146,0)</f>
        <v>0</v>
      </c>
      <c r="AJ146" s="75">
        <f>IF(AND(AJ$16&gt;=$D146,OR(AJ$16&lt;=$E146,$E146="")),$Q146,0)</f>
        <v>0</v>
      </c>
      <c r="AK146" s="75">
        <f>IF(AND(AK$16&gt;=$D146,OR(AK$16&lt;=$E146,$E146="")),$Q146,0)</f>
        <v>0</v>
      </c>
      <c r="AL146" s="75">
        <f>IF(AND(AL$16&gt;=$D146,OR(AL$16&lt;=$E146,$E146="")),$Q146,0)</f>
        <v>0</v>
      </c>
      <c r="AM146" s="75">
        <f>IF(AND(AM$16&gt;=$D146,OR(AM$16&lt;=$E146,$E146="")),$Q146,0)</f>
        <v>0</v>
      </c>
      <c r="AN146" s="75">
        <f>IF(AND(AN$16&gt;=$D146,OR(AN$16&lt;=$E146,$E146="")),$Q146,0)</f>
        <v>0</v>
      </c>
      <c r="AO146" s="75">
        <f>IF(AND(AO$16&gt;=$D146,OR(AO$16&lt;=$E146,$E146="")),$Q146,0)</f>
        <v>0</v>
      </c>
      <c r="AP146" s="75">
        <f>IF(AND(AP$16&gt;=$D146,OR(AP$16&lt;=$E146,$E146="")),$Q146,0)</f>
        <v>0</v>
      </c>
      <c r="AQ146" s="75">
        <f>IF(AND(AQ$16&gt;=$D146,OR(AQ$16&lt;=$E146,$E146="")),$Q146,0)</f>
        <v>0</v>
      </c>
      <c r="AR146" s="75">
        <f>IF(AND(AR$16&gt;=$D146,OR(AR$16&lt;=$E146,$E146="")),$Q146,0)</f>
        <v>0</v>
      </c>
      <c r="AS146" s="75">
        <f>IF(AND(AS$16&gt;=$D146,OR(AS$16&lt;=$E146,$E146="")),$Q146,0)</f>
        <v>0</v>
      </c>
      <c r="AT146" s="75">
        <f>IF(AND(AT$16&gt;=$D146,OR(AT$16&lt;=$E146,$E146="")),$Q146,0)</f>
        <v>0</v>
      </c>
      <c r="AU146" s="75">
        <f>IF(AND(AU$16&gt;=$D146,OR(AU$16&lt;=$E146,$E146="")),$Q146,0)</f>
        <v>0</v>
      </c>
      <c r="AV146" s="75">
        <f>IF(AND(AV$16&gt;=$D146,OR(AV$16&lt;=$E146,$E146="")),$Q146,0)</f>
        <v>0</v>
      </c>
      <c r="AW146" s="75">
        <f>IF(AND(AW$16&gt;=$D146,OR(AW$16&lt;=$E146,$E146="")),$Q146,0)</f>
        <v>0</v>
      </c>
      <c r="AX146" s="75">
        <f>IF(AND(AX$16&gt;=$D146,OR(AX$16&lt;=$E146,$E146="")),$Q146,0)</f>
        <v>0</v>
      </c>
      <c r="AY146" s="75">
        <f>IF(AND(AY$16&gt;=$D146,OR(AY$16&lt;=$E146,$E146="")),$Q146,0)</f>
        <v>0</v>
      </c>
      <c r="AZ146" s="75">
        <f>IF(AND(AZ$16&gt;=$D146,OR(AZ$16&lt;=$E146,$E146="")),$Q146,0)</f>
        <v>0</v>
      </c>
      <c r="BA146" s="75">
        <f>IF(AND(BA$16&gt;=$D146,OR(BA$16&lt;=$E146,$E146="")),$Q146,0)</f>
        <v>0</v>
      </c>
      <c r="BB146" s="75">
        <f>IF(AND(BB$16&gt;=$D146,OR(BB$16&lt;=$E146,$E146="")),$Q146,0)</f>
        <v>0</v>
      </c>
      <c r="BC146" s="84"/>
      <c r="BD146" s="75">
        <f t="shared" si="215"/>
        <v>0</v>
      </c>
      <c r="BE146" s="75">
        <f t="shared" si="215"/>
        <v>0</v>
      </c>
      <c r="BF146" s="75">
        <f t="shared" si="215"/>
        <v>0</v>
      </c>
      <c r="BG146" s="75">
        <f t="shared" si="215"/>
        <v>0</v>
      </c>
      <c r="BH146" s="75">
        <f t="shared" si="215"/>
        <v>0</v>
      </c>
      <c r="BI146" s="75">
        <f t="shared" si="215"/>
        <v>0</v>
      </c>
      <c r="BJ146" s="75">
        <f t="shared" si="215"/>
        <v>0</v>
      </c>
      <c r="BK146" s="75">
        <f t="shared" si="215"/>
        <v>0</v>
      </c>
      <c r="BL146" s="75">
        <f t="shared" si="215"/>
        <v>0</v>
      </c>
      <c r="BM146" s="75">
        <f t="shared" si="215"/>
        <v>0</v>
      </c>
      <c r="BN146" s="75">
        <f t="shared" si="215"/>
        <v>0</v>
      </c>
      <c r="BO146" s="75">
        <f t="shared" si="215"/>
        <v>0</v>
      </c>
      <c r="BP146" s="53"/>
    </row>
    <row r="147" spans="1:68" s="36" customFormat="1" ht="16" x14ac:dyDescent="0.2">
      <c r="A147" s="50"/>
      <c r="B147" s="66"/>
      <c r="C147" s="67"/>
      <c r="D147" s="68"/>
      <c r="E147" s="68"/>
      <c r="F147" s="69"/>
      <c r="G147" s="66"/>
      <c r="H147" s="70"/>
      <c r="I147" s="70"/>
      <c r="J147" s="71"/>
      <c r="K147" s="71"/>
      <c r="L147" s="72"/>
      <c r="M147" s="73">
        <f t="shared" si="216"/>
        <v>0</v>
      </c>
      <c r="N147" s="74">
        <f t="shared" si="217"/>
        <v>0</v>
      </c>
      <c r="O147" s="74">
        <f t="shared" si="218"/>
        <v>0</v>
      </c>
      <c r="P147" s="74">
        <f t="shared" si="219"/>
        <v>0</v>
      </c>
      <c r="Q147" s="63">
        <f t="shared" si="220"/>
        <v>0</v>
      </c>
      <c r="R147" s="112"/>
      <c r="S147" s="75">
        <f>IF(AND(S$16&gt;=$D147,OR(S$16&lt;=$E147,$E147="")),$Q147,0)</f>
        <v>0</v>
      </c>
      <c r="T147" s="75">
        <f>IF(AND(T$16&gt;=$D147,OR(T$16&lt;=$E147,$E147="")),$Q147,0)</f>
        <v>0</v>
      </c>
      <c r="U147" s="75">
        <f>IF(AND(U$16&gt;=$D147,OR(U$16&lt;=$E147,$E147="")),$Q147,0)</f>
        <v>0</v>
      </c>
      <c r="V147" s="75">
        <f>IF(AND(V$16&gt;=$D147,OR(V$16&lt;=$E147,$E147="")),$Q147,0)</f>
        <v>0</v>
      </c>
      <c r="W147" s="75">
        <f>IF(AND(W$16&gt;=$D147,OR(W$16&lt;=$E147,$E147="")),$Q147,0)</f>
        <v>0</v>
      </c>
      <c r="X147" s="75">
        <f>IF(AND(X$16&gt;=$D147,OR(X$16&lt;=$E147,$E147="")),$Q147,0)</f>
        <v>0</v>
      </c>
      <c r="Y147" s="75">
        <f>IF(AND(Y$16&gt;=$D147,OR(Y$16&lt;=$E147,$E147="")),$Q147,0)</f>
        <v>0</v>
      </c>
      <c r="Z147" s="75">
        <f>IF(AND(Z$16&gt;=$D147,OR(Z$16&lt;=$E147,$E147="")),$Q147,0)</f>
        <v>0</v>
      </c>
      <c r="AA147" s="75">
        <f>IF(AND(AA$16&gt;=$D147,OR(AA$16&lt;=$E147,$E147="")),$Q147,0)</f>
        <v>0</v>
      </c>
      <c r="AB147" s="75">
        <f>IF(AND(AB$16&gt;=$D147,OR(AB$16&lt;=$E147,$E147="")),$Q147,0)</f>
        <v>0</v>
      </c>
      <c r="AC147" s="75">
        <f>IF(AND(AC$16&gt;=$D147,OR(AC$16&lt;=$E147,$E147="")),$Q147,0)</f>
        <v>0</v>
      </c>
      <c r="AD147" s="75">
        <f>IF(AND(AD$16&gt;=$D147,OR(AD$16&lt;=$E147,$E147="")),$Q147,0)</f>
        <v>0</v>
      </c>
      <c r="AE147" s="75">
        <f>IF(AND(AE$16&gt;=$D147,OR(AE$16&lt;=$E147,$E147="")),$Q147,0)</f>
        <v>0</v>
      </c>
      <c r="AF147" s="75">
        <f>IF(AND(AF$16&gt;=$D147,OR(AF$16&lt;=$E147,$E147="")),$Q147,0)</f>
        <v>0</v>
      </c>
      <c r="AG147" s="75">
        <f>IF(AND(AG$16&gt;=$D147,OR(AG$16&lt;=$E147,$E147="")),$Q147,0)</f>
        <v>0</v>
      </c>
      <c r="AH147" s="75">
        <f>IF(AND(AH$16&gt;=$D147,OR(AH$16&lt;=$E147,$E147="")),$Q147,0)</f>
        <v>0</v>
      </c>
      <c r="AI147" s="75">
        <f>IF(AND(AI$16&gt;=$D147,OR(AI$16&lt;=$E147,$E147="")),$Q147,0)</f>
        <v>0</v>
      </c>
      <c r="AJ147" s="75">
        <f>IF(AND(AJ$16&gt;=$D147,OR(AJ$16&lt;=$E147,$E147="")),$Q147,0)</f>
        <v>0</v>
      </c>
      <c r="AK147" s="75">
        <f>IF(AND(AK$16&gt;=$D147,OR(AK$16&lt;=$E147,$E147="")),$Q147,0)</f>
        <v>0</v>
      </c>
      <c r="AL147" s="75">
        <f>IF(AND(AL$16&gt;=$D147,OR(AL$16&lt;=$E147,$E147="")),$Q147,0)</f>
        <v>0</v>
      </c>
      <c r="AM147" s="75">
        <f>IF(AND(AM$16&gt;=$D147,OR(AM$16&lt;=$E147,$E147="")),$Q147,0)</f>
        <v>0</v>
      </c>
      <c r="AN147" s="75">
        <f>IF(AND(AN$16&gt;=$D147,OR(AN$16&lt;=$E147,$E147="")),$Q147,0)</f>
        <v>0</v>
      </c>
      <c r="AO147" s="75">
        <f>IF(AND(AO$16&gt;=$D147,OR(AO$16&lt;=$E147,$E147="")),$Q147,0)</f>
        <v>0</v>
      </c>
      <c r="AP147" s="75">
        <f>IF(AND(AP$16&gt;=$D147,OR(AP$16&lt;=$E147,$E147="")),$Q147,0)</f>
        <v>0</v>
      </c>
      <c r="AQ147" s="75">
        <f>IF(AND(AQ$16&gt;=$D147,OR(AQ$16&lt;=$E147,$E147="")),$Q147,0)</f>
        <v>0</v>
      </c>
      <c r="AR147" s="75">
        <f>IF(AND(AR$16&gt;=$D147,OR(AR$16&lt;=$E147,$E147="")),$Q147,0)</f>
        <v>0</v>
      </c>
      <c r="AS147" s="75">
        <f>IF(AND(AS$16&gt;=$D147,OR(AS$16&lt;=$E147,$E147="")),$Q147,0)</f>
        <v>0</v>
      </c>
      <c r="AT147" s="75">
        <f>IF(AND(AT$16&gt;=$D147,OR(AT$16&lt;=$E147,$E147="")),$Q147,0)</f>
        <v>0</v>
      </c>
      <c r="AU147" s="75">
        <f>IF(AND(AU$16&gt;=$D147,OR(AU$16&lt;=$E147,$E147="")),$Q147,0)</f>
        <v>0</v>
      </c>
      <c r="AV147" s="75">
        <f>IF(AND(AV$16&gt;=$D147,OR(AV$16&lt;=$E147,$E147="")),$Q147,0)</f>
        <v>0</v>
      </c>
      <c r="AW147" s="75">
        <f>IF(AND(AW$16&gt;=$D147,OR(AW$16&lt;=$E147,$E147="")),$Q147,0)</f>
        <v>0</v>
      </c>
      <c r="AX147" s="75">
        <f>IF(AND(AX$16&gt;=$D147,OR(AX$16&lt;=$E147,$E147="")),$Q147,0)</f>
        <v>0</v>
      </c>
      <c r="AY147" s="75">
        <f>IF(AND(AY$16&gt;=$D147,OR(AY$16&lt;=$E147,$E147="")),$Q147,0)</f>
        <v>0</v>
      </c>
      <c r="AZ147" s="75">
        <f>IF(AND(AZ$16&gt;=$D147,OR(AZ$16&lt;=$E147,$E147="")),$Q147,0)</f>
        <v>0</v>
      </c>
      <c r="BA147" s="75">
        <f>IF(AND(BA$16&gt;=$D147,OR(BA$16&lt;=$E147,$E147="")),$Q147,0)</f>
        <v>0</v>
      </c>
      <c r="BB147" s="75">
        <f>IF(AND(BB$16&gt;=$D147,OR(BB$16&lt;=$E147,$E147="")),$Q147,0)</f>
        <v>0</v>
      </c>
      <c r="BC147" s="84"/>
      <c r="BD147" s="75">
        <f t="shared" ref="BD147:BO156" si="221">SUMIFS($S147:$BB147,$S$14:$BB$14,BD$14,$S$15:$BB$15,BD$15)</f>
        <v>0</v>
      </c>
      <c r="BE147" s="75">
        <f t="shared" si="221"/>
        <v>0</v>
      </c>
      <c r="BF147" s="75">
        <f t="shared" si="221"/>
        <v>0</v>
      </c>
      <c r="BG147" s="75">
        <f t="shared" si="221"/>
        <v>0</v>
      </c>
      <c r="BH147" s="75">
        <f t="shared" si="221"/>
        <v>0</v>
      </c>
      <c r="BI147" s="75">
        <f t="shared" si="221"/>
        <v>0</v>
      </c>
      <c r="BJ147" s="75">
        <f t="shared" si="221"/>
        <v>0</v>
      </c>
      <c r="BK147" s="75">
        <f t="shared" si="221"/>
        <v>0</v>
      </c>
      <c r="BL147" s="75">
        <f t="shared" si="221"/>
        <v>0</v>
      </c>
      <c r="BM147" s="75">
        <f t="shared" si="221"/>
        <v>0</v>
      </c>
      <c r="BN147" s="75">
        <f t="shared" si="221"/>
        <v>0</v>
      </c>
      <c r="BO147" s="75">
        <f t="shared" si="221"/>
        <v>0</v>
      </c>
      <c r="BP147" s="53"/>
    </row>
    <row r="148" spans="1:68" s="36" customFormat="1" ht="16" x14ac:dyDescent="0.2">
      <c r="A148" s="50"/>
      <c r="B148" s="66"/>
      <c r="C148" s="67"/>
      <c r="D148" s="68"/>
      <c r="E148" s="68"/>
      <c r="F148" s="69"/>
      <c r="G148" s="66"/>
      <c r="H148" s="70"/>
      <c r="I148" s="70"/>
      <c r="J148" s="71"/>
      <c r="K148" s="71"/>
      <c r="L148" s="72"/>
      <c r="M148" s="73">
        <f t="shared" si="216"/>
        <v>0</v>
      </c>
      <c r="N148" s="74">
        <f t="shared" si="217"/>
        <v>0</v>
      </c>
      <c r="O148" s="74">
        <f t="shared" si="218"/>
        <v>0</v>
      </c>
      <c r="P148" s="74">
        <f t="shared" si="219"/>
        <v>0</v>
      </c>
      <c r="Q148" s="63">
        <f t="shared" si="220"/>
        <v>0</v>
      </c>
      <c r="R148" s="112"/>
      <c r="S148" s="75">
        <f>IF(AND(S$16&gt;=$D148,OR(S$16&lt;=$E148,$E148="")),$Q148,0)</f>
        <v>0</v>
      </c>
      <c r="T148" s="75">
        <f>IF(AND(T$16&gt;=$D148,OR(T$16&lt;=$E148,$E148="")),$Q148,0)</f>
        <v>0</v>
      </c>
      <c r="U148" s="75">
        <f>IF(AND(U$16&gt;=$D148,OR(U$16&lt;=$E148,$E148="")),$Q148,0)</f>
        <v>0</v>
      </c>
      <c r="V148" s="75">
        <f>IF(AND(V$16&gt;=$D148,OR(V$16&lt;=$E148,$E148="")),$Q148,0)</f>
        <v>0</v>
      </c>
      <c r="W148" s="75">
        <f>IF(AND(W$16&gt;=$D148,OR(W$16&lt;=$E148,$E148="")),$Q148,0)</f>
        <v>0</v>
      </c>
      <c r="X148" s="75">
        <f>IF(AND(X$16&gt;=$D148,OR(X$16&lt;=$E148,$E148="")),$Q148,0)</f>
        <v>0</v>
      </c>
      <c r="Y148" s="75">
        <f>IF(AND(Y$16&gt;=$D148,OR(Y$16&lt;=$E148,$E148="")),$Q148,0)</f>
        <v>0</v>
      </c>
      <c r="Z148" s="75">
        <f>IF(AND(Z$16&gt;=$D148,OR(Z$16&lt;=$E148,$E148="")),$Q148,0)</f>
        <v>0</v>
      </c>
      <c r="AA148" s="75">
        <f>IF(AND(AA$16&gt;=$D148,OR(AA$16&lt;=$E148,$E148="")),$Q148,0)</f>
        <v>0</v>
      </c>
      <c r="AB148" s="75">
        <f>IF(AND(AB$16&gt;=$D148,OR(AB$16&lt;=$E148,$E148="")),$Q148,0)</f>
        <v>0</v>
      </c>
      <c r="AC148" s="75">
        <f>IF(AND(AC$16&gt;=$D148,OR(AC$16&lt;=$E148,$E148="")),$Q148,0)</f>
        <v>0</v>
      </c>
      <c r="AD148" s="75">
        <f>IF(AND(AD$16&gt;=$D148,OR(AD$16&lt;=$E148,$E148="")),$Q148,0)</f>
        <v>0</v>
      </c>
      <c r="AE148" s="75">
        <f>IF(AND(AE$16&gt;=$D148,OR(AE$16&lt;=$E148,$E148="")),$Q148,0)</f>
        <v>0</v>
      </c>
      <c r="AF148" s="75">
        <f>IF(AND(AF$16&gt;=$D148,OR(AF$16&lt;=$E148,$E148="")),$Q148,0)</f>
        <v>0</v>
      </c>
      <c r="AG148" s="75">
        <f>IF(AND(AG$16&gt;=$D148,OR(AG$16&lt;=$E148,$E148="")),$Q148,0)</f>
        <v>0</v>
      </c>
      <c r="AH148" s="75">
        <f>IF(AND(AH$16&gt;=$D148,OR(AH$16&lt;=$E148,$E148="")),$Q148,0)</f>
        <v>0</v>
      </c>
      <c r="AI148" s="75">
        <f>IF(AND(AI$16&gt;=$D148,OR(AI$16&lt;=$E148,$E148="")),$Q148,0)</f>
        <v>0</v>
      </c>
      <c r="AJ148" s="75">
        <f>IF(AND(AJ$16&gt;=$D148,OR(AJ$16&lt;=$E148,$E148="")),$Q148,0)</f>
        <v>0</v>
      </c>
      <c r="AK148" s="75">
        <f>IF(AND(AK$16&gt;=$D148,OR(AK$16&lt;=$E148,$E148="")),$Q148,0)</f>
        <v>0</v>
      </c>
      <c r="AL148" s="75">
        <f>IF(AND(AL$16&gt;=$D148,OR(AL$16&lt;=$E148,$E148="")),$Q148,0)</f>
        <v>0</v>
      </c>
      <c r="AM148" s="75">
        <f>IF(AND(AM$16&gt;=$D148,OR(AM$16&lt;=$E148,$E148="")),$Q148,0)</f>
        <v>0</v>
      </c>
      <c r="AN148" s="75">
        <f>IF(AND(AN$16&gt;=$D148,OR(AN$16&lt;=$E148,$E148="")),$Q148,0)</f>
        <v>0</v>
      </c>
      <c r="AO148" s="75">
        <f>IF(AND(AO$16&gt;=$D148,OR(AO$16&lt;=$E148,$E148="")),$Q148,0)</f>
        <v>0</v>
      </c>
      <c r="AP148" s="75">
        <f>IF(AND(AP$16&gt;=$D148,OR(AP$16&lt;=$E148,$E148="")),$Q148,0)</f>
        <v>0</v>
      </c>
      <c r="AQ148" s="75">
        <f>IF(AND(AQ$16&gt;=$D148,OR(AQ$16&lt;=$E148,$E148="")),$Q148,0)</f>
        <v>0</v>
      </c>
      <c r="AR148" s="75">
        <f>IF(AND(AR$16&gt;=$D148,OR(AR$16&lt;=$E148,$E148="")),$Q148,0)</f>
        <v>0</v>
      </c>
      <c r="AS148" s="75">
        <f>IF(AND(AS$16&gt;=$D148,OR(AS$16&lt;=$E148,$E148="")),$Q148,0)</f>
        <v>0</v>
      </c>
      <c r="AT148" s="75">
        <f>IF(AND(AT$16&gt;=$D148,OR(AT$16&lt;=$E148,$E148="")),$Q148,0)</f>
        <v>0</v>
      </c>
      <c r="AU148" s="75">
        <f>IF(AND(AU$16&gt;=$D148,OR(AU$16&lt;=$E148,$E148="")),$Q148,0)</f>
        <v>0</v>
      </c>
      <c r="AV148" s="75">
        <f>IF(AND(AV$16&gt;=$D148,OR(AV$16&lt;=$E148,$E148="")),$Q148,0)</f>
        <v>0</v>
      </c>
      <c r="AW148" s="75">
        <f>IF(AND(AW$16&gt;=$D148,OR(AW$16&lt;=$E148,$E148="")),$Q148,0)</f>
        <v>0</v>
      </c>
      <c r="AX148" s="75">
        <f>IF(AND(AX$16&gt;=$D148,OR(AX$16&lt;=$E148,$E148="")),$Q148,0)</f>
        <v>0</v>
      </c>
      <c r="AY148" s="75">
        <f>IF(AND(AY$16&gt;=$D148,OR(AY$16&lt;=$E148,$E148="")),$Q148,0)</f>
        <v>0</v>
      </c>
      <c r="AZ148" s="75">
        <f>IF(AND(AZ$16&gt;=$D148,OR(AZ$16&lt;=$E148,$E148="")),$Q148,0)</f>
        <v>0</v>
      </c>
      <c r="BA148" s="75">
        <f>IF(AND(BA$16&gt;=$D148,OR(BA$16&lt;=$E148,$E148="")),$Q148,0)</f>
        <v>0</v>
      </c>
      <c r="BB148" s="75">
        <f>IF(AND(BB$16&gt;=$D148,OR(BB$16&lt;=$E148,$E148="")),$Q148,0)</f>
        <v>0</v>
      </c>
      <c r="BC148" s="84"/>
      <c r="BD148" s="75">
        <f t="shared" si="221"/>
        <v>0</v>
      </c>
      <c r="BE148" s="75">
        <f t="shared" si="221"/>
        <v>0</v>
      </c>
      <c r="BF148" s="75">
        <f t="shared" si="221"/>
        <v>0</v>
      </c>
      <c r="BG148" s="75">
        <f t="shared" si="221"/>
        <v>0</v>
      </c>
      <c r="BH148" s="75">
        <f t="shared" si="221"/>
        <v>0</v>
      </c>
      <c r="BI148" s="75">
        <f t="shared" si="221"/>
        <v>0</v>
      </c>
      <c r="BJ148" s="75">
        <f t="shared" si="221"/>
        <v>0</v>
      </c>
      <c r="BK148" s="75">
        <f t="shared" si="221"/>
        <v>0</v>
      </c>
      <c r="BL148" s="75">
        <f t="shared" si="221"/>
        <v>0</v>
      </c>
      <c r="BM148" s="75">
        <f t="shared" si="221"/>
        <v>0</v>
      </c>
      <c r="BN148" s="75">
        <f t="shared" si="221"/>
        <v>0</v>
      </c>
      <c r="BO148" s="75">
        <f t="shared" si="221"/>
        <v>0</v>
      </c>
      <c r="BP148" s="53"/>
    </row>
    <row r="149" spans="1:68" s="36" customFormat="1" ht="16" x14ac:dyDescent="0.2">
      <c r="A149" s="50"/>
      <c r="B149" s="66"/>
      <c r="C149" s="67"/>
      <c r="D149" s="68"/>
      <c r="E149" s="68"/>
      <c r="F149" s="69"/>
      <c r="G149" s="66"/>
      <c r="H149" s="70"/>
      <c r="I149" s="70"/>
      <c r="J149" s="71"/>
      <c r="K149" s="71"/>
      <c r="L149" s="72"/>
      <c r="M149" s="73">
        <f t="shared" si="216"/>
        <v>0</v>
      </c>
      <c r="N149" s="74">
        <f t="shared" si="217"/>
        <v>0</v>
      </c>
      <c r="O149" s="74">
        <f t="shared" si="218"/>
        <v>0</v>
      </c>
      <c r="P149" s="74">
        <f t="shared" si="219"/>
        <v>0</v>
      </c>
      <c r="Q149" s="63">
        <f t="shared" si="220"/>
        <v>0</v>
      </c>
      <c r="R149" s="112"/>
      <c r="S149" s="75">
        <f>IF(AND(S$16&gt;=$D149,OR(S$16&lt;=$E149,$E149="")),$Q149,0)</f>
        <v>0</v>
      </c>
      <c r="T149" s="75">
        <f>IF(AND(T$16&gt;=$D149,OR(T$16&lt;=$E149,$E149="")),$Q149,0)</f>
        <v>0</v>
      </c>
      <c r="U149" s="75">
        <f>IF(AND(U$16&gt;=$D149,OR(U$16&lt;=$E149,$E149="")),$Q149,0)</f>
        <v>0</v>
      </c>
      <c r="V149" s="75">
        <f>IF(AND(V$16&gt;=$D149,OR(V$16&lt;=$E149,$E149="")),$Q149,0)</f>
        <v>0</v>
      </c>
      <c r="W149" s="75">
        <f>IF(AND(W$16&gt;=$D149,OR(W$16&lt;=$E149,$E149="")),$Q149,0)</f>
        <v>0</v>
      </c>
      <c r="X149" s="75">
        <f>IF(AND(X$16&gt;=$D149,OR(X$16&lt;=$E149,$E149="")),$Q149,0)</f>
        <v>0</v>
      </c>
      <c r="Y149" s="75">
        <f>IF(AND(Y$16&gt;=$D149,OR(Y$16&lt;=$E149,$E149="")),$Q149,0)</f>
        <v>0</v>
      </c>
      <c r="Z149" s="75">
        <f>IF(AND(Z$16&gt;=$D149,OR(Z$16&lt;=$E149,$E149="")),$Q149,0)</f>
        <v>0</v>
      </c>
      <c r="AA149" s="75">
        <f>IF(AND(AA$16&gt;=$D149,OR(AA$16&lt;=$E149,$E149="")),$Q149,0)</f>
        <v>0</v>
      </c>
      <c r="AB149" s="75">
        <f>IF(AND(AB$16&gt;=$D149,OR(AB$16&lt;=$E149,$E149="")),$Q149,0)</f>
        <v>0</v>
      </c>
      <c r="AC149" s="75">
        <f>IF(AND(AC$16&gt;=$D149,OR(AC$16&lt;=$E149,$E149="")),$Q149,0)</f>
        <v>0</v>
      </c>
      <c r="AD149" s="75">
        <f>IF(AND(AD$16&gt;=$D149,OR(AD$16&lt;=$E149,$E149="")),$Q149,0)</f>
        <v>0</v>
      </c>
      <c r="AE149" s="75">
        <f>IF(AND(AE$16&gt;=$D149,OR(AE$16&lt;=$E149,$E149="")),$Q149,0)</f>
        <v>0</v>
      </c>
      <c r="AF149" s="75">
        <f>IF(AND(AF$16&gt;=$D149,OR(AF$16&lt;=$E149,$E149="")),$Q149,0)</f>
        <v>0</v>
      </c>
      <c r="AG149" s="75">
        <f>IF(AND(AG$16&gt;=$D149,OR(AG$16&lt;=$E149,$E149="")),$Q149,0)</f>
        <v>0</v>
      </c>
      <c r="AH149" s="75">
        <f>IF(AND(AH$16&gt;=$D149,OR(AH$16&lt;=$E149,$E149="")),$Q149,0)</f>
        <v>0</v>
      </c>
      <c r="AI149" s="75">
        <f>IF(AND(AI$16&gt;=$D149,OR(AI$16&lt;=$E149,$E149="")),$Q149,0)</f>
        <v>0</v>
      </c>
      <c r="AJ149" s="75">
        <f>IF(AND(AJ$16&gt;=$D149,OR(AJ$16&lt;=$E149,$E149="")),$Q149,0)</f>
        <v>0</v>
      </c>
      <c r="AK149" s="75">
        <f>IF(AND(AK$16&gt;=$D149,OR(AK$16&lt;=$E149,$E149="")),$Q149,0)</f>
        <v>0</v>
      </c>
      <c r="AL149" s="75">
        <f>IF(AND(AL$16&gt;=$D149,OR(AL$16&lt;=$E149,$E149="")),$Q149,0)</f>
        <v>0</v>
      </c>
      <c r="AM149" s="75">
        <f>IF(AND(AM$16&gt;=$D149,OR(AM$16&lt;=$E149,$E149="")),$Q149,0)</f>
        <v>0</v>
      </c>
      <c r="AN149" s="75">
        <f>IF(AND(AN$16&gt;=$D149,OR(AN$16&lt;=$E149,$E149="")),$Q149,0)</f>
        <v>0</v>
      </c>
      <c r="AO149" s="75">
        <f>IF(AND(AO$16&gt;=$D149,OR(AO$16&lt;=$E149,$E149="")),$Q149,0)</f>
        <v>0</v>
      </c>
      <c r="AP149" s="75">
        <f>IF(AND(AP$16&gt;=$D149,OR(AP$16&lt;=$E149,$E149="")),$Q149,0)</f>
        <v>0</v>
      </c>
      <c r="AQ149" s="75">
        <f>IF(AND(AQ$16&gt;=$D149,OR(AQ$16&lt;=$E149,$E149="")),$Q149,0)</f>
        <v>0</v>
      </c>
      <c r="AR149" s="75">
        <f>IF(AND(AR$16&gt;=$D149,OR(AR$16&lt;=$E149,$E149="")),$Q149,0)</f>
        <v>0</v>
      </c>
      <c r="AS149" s="75">
        <f>IF(AND(AS$16&gt;=$D149,OR(AS$16&lt;=$E149,$E149="")),$Q149,0)</f>
        <v>0</v>
      </c>
      <c r="AT149" s="75">
        <f>IF(AND(AT$16&gt;=$D149,OR(AT$16&lt;=$E149,$E149="")),$Q149,0)</f>
        <v>0</v>
      </c>
      <c r="AU149" s="75">
        <f>IF(AND(AU$16&gt;=$D149,OR(AU$16&lt;=$E149,$E149="")),$Q149,0)</f>
        <v>0</v>
      </c>
      <c r="AV149" s="75">
        <f>IF(AND(AV$16&gt;=$D149,OR(AV$16&lt;=$E149,$E149="")),$Q149,0)</f>
        <v>0</v>
      </c>
      <c r="AW149" s="75">
        <f>IF(AND(AW$16&gt;=$D149,OR(AW$16&lt;=$E149,$E149="")),$Q149,0)</f>
        <v>0</v>
      </c>
      <c r="AX149" s="75">
        <f>IF(AND(AX$16&gt;=$D149,OR(AX$16&lt;=$E149,$E149="")),$Q149,0)</f>
        <v>0</v>
      </c>
      <c r="AY149" s="75">
        <f>IF(AND(AY$16&gt;=$D149,OR(AY$16&lt;=$E149,$E149="")),$Q149,0)</f>
        <v>0</v>
      </c>
      <c r="AZ149" s="75">
        <f>IF(AND(AZ$16&gt;=$D149,OR(AZ$16&lt;=$E149,$E149="")),$Q149,0)</f>
        <v>0</v>
      </c>
      <c r="BA149" s="75">
        <f>IF(AND(BA$16&gt;=$D149,OR(BA$16&lt;=$E149,$E149="")),$Q149,0)</f>
        <v>0</v>
      </c>
      <c r="BB149" s="75">
        <f>IF(AND(BB$16&gt;=$D149,OR(BB$16&lt;=$E149,$E149="")),$Q149,0)</f>
        <v>0</v>
      </c>
      <c r="BC149" s="84"/>
      <c r="BD149" s="75">
        <f t="shared" si="221"/>
        <v>0</v>
      </c>
      <c r="BE149" s="75">
        <f t="shared" si="221"/>
        <v>0</v>
      </c>
      <c r="BF149" s="75">
        <f t="shared" si="221"/>
        <v>0</v>
      </c>
      <c r="BG149" s="75">
        <f t="shared" si="221"/>
        <v>0</v>
      </c>
      <c r="BH149" s="75">
        <f t="shared" si="221"/>
        <v>0</v>
      </c>
      <c r="BI149" s="75">
        <f t="shared" si="221"/>
        <v>0</v>
      </c>
      <c r="BJ149" s="75">
        <f t="shared" si="221"/>
        <v>0</v>
      </c>
      <c r="BK149" s="75">
        <f t="shared" si="221"/>
        <v>0</v>
      </c>
      <c r="BL149" s="75">
        <f t="shared" si="221"/>
        <v>0</v>
      </c>
      <c r="BM149" s="75">
        <f t="shared" si="221"/>
        <v>0</v>
      </c>
      <c r="BN149" s="75">
        <f t="shared" si="221"/>
        <v>0</v>
      </c>
      <c r="BO149" s="75">
        <f t="shared" si="221"/>
        <v>0</v>
      </c>
      <c r="BP149" s="53"/>
    </row>
    <row r="150" spans="1:68" s="36" customFormat="1" ht="16" x14ac:dyDescent="0.2">
      <c r="A150" s="50"/>
      <c r="B150" s="66"/>
      <c r="C150" s="67"/>
      <c r="D150" s="68"/>
      <c r="E150" s="68"/>
      <c r="F150" s="69"/>
      <c r="G150" s="66"/>
      <c r="H150" s="70"/>
      <c r="I150" s="70"/>
      <c r="J150" s="71"/>
      <c r="K150" s="71"/>
      <c r="L150" s="72"/>
      <c r="M150" s="73">
        <f t="shared" si="216"/>
        <v>0</v>
      </c>
      <c r="N150" s="74">
        <f t="shared" si="217"/>
        <v>0</v>
      </c>
      <c r="O150" s="74">
        <f t="shared" si="218"/>
        <v>0</v>
      </c>
      <c r="P150" s="74">
        <f t="shared" si="219"/>
        <v>0</v>
      </c>
      <c r="Q150" s="63">
        <f t="shared" si="220"/>
        <v>0</v>
      </c>
      <c r="R150" s="112"/>
      <c r="S150" s="75">
        <f>IF(AND(S$16&gt;=$D150,OR(S$16&lt;=$E150,$E150="")),$Q150,0)</f>
        <v>0</v>
      </c>
      <c r="T150" s="75">
        <f>IF(AND(T$16&gt;=$D150,OR(T$16&lt;=$E150,$E150="")),$Q150,0)</f>
        <v>0</v>
      </c>
      <c r="U150" s="75">
        <f>IF(AND(U$16&gt;=$D150,OR(U$16&lt;=$E150,$E150="")),$Q150,0)</f>
        <v>0</v>
      </c>
      <c r="V150" s="75">
        <f>IF(AND(V$16&gt;=$D150,OR(V$16&lt;=$E150,$E150="")),$Q150,0)</f>
        <v>0</v>
      </c>
      <c r="W150" s="75">
        <f>IF(AND(W$16&gt;=$D150,OR(W$16&lt;=$E150,$E150="")),$Q150,0)</f>
        <v>0</v>
      </c>
      <c r="X150" s="75">
        <f>IF(AND(X$16&gt;=$D150,OR(X$16&lt;=$E150,$E150="")),$Q150,0)</f>
        <v>0</v>
      </c>
      <c r="Y150" s="75">
        <f>IF(AND(Y$16&gt;=$D150,OR(Y$16&lt;=$E150,$E150="")),$Q150,0)</f>
        <v>0</v>
      </c>
      <c r="Z150" s="75">
        <f>IF(AND(Z$16&gt;=$D150,OR(Z$16&lt;=$E150,$E150="")),$Q150,0)</f>
        <v>0</v>
      </c>
      <c r="AA150" s="75">
        <f>IF(AND(AA$16&gt;=$D150,OR(AA$16&lt;=$E150,$E150="")),$Q150,0)</f>
        <v>0</v>
      </c>
      <c r="AB150" s="75">
        <f>IF(AND(AB$16&gt;=$D150,OR(AB$16&lt;=$E150,$E150="")),$Q150,0)</f>
        <v>0</v>
      </c>
      <c r="AC150" s="75">
        <f>IF(AND(AC$16&gt;=$D150,OR(AC$16&lt;=$E150,$E150="")),$Q150,0)</f>
        <v>0</v>
      </c>
      <c r="AD150" s="75">
        <f>IF(AND(AD$16&gt;=$D150,OR(AD$16&lt;=$E150,$E150="")),$Q150,0)</f>
        <v>0</v>
      </c>
      <c r="AE150" s="75">
        <f>IF(AND(AE$16&gt;=$D150,OR(AE$16&lt;=$E150,$E150="")),$Q150,0)</f>
        <v>0</v>
      </c>
      <c r="AF150" s="75">
        <f>IF(AND(AF$16&gt;=$D150,OR(AF$16&lt;=$E150,$E150="")),$Q150,0)</f>
        <v>0</v>
      </c>
      <c r="AG150" s="75">
        <f>IF(AND(AG$16&gt;=$D150,OR(AG$16&lt;=$E150,$E150="")),$Q150,0)</f>
        <v>0</v>
      </c>
      <c r="AH150" s="75">
        <f>IF(AND(AH$16&gt;=$D150,OR(AH$16&lt;=$E150,$E150="")),$Q150,0)</f>
        <v>0</v>
      </c>
      <c r="AI150" s="75">
        <f>IF(AND(AI$16&gt;=$D150,OR(AI$16&lt;=$E150,$E150="")),$Q150,0)</f>
        <v>0</v>
      </c>
      <c r="AJ150" s="75">
        <f>IF(AND(AJ$16&gt;=$D150,OR(AJ$16&lt;=$E150,$E150="")),$Q150,0)</f>
        <v>0</v>
      </c>
      <c r="AK150" s="75">
        <f>IF(AND(AK$16&gt;=$D150,OR(AK$16&lt;=$E150,$E150="")),$Q150,0)</f>
        <v>0</v>
      </c>
      <c r="AL150" s="75">
        <f>IF(AND(AL$16&gt;=$D150,OR(AL$16&lt;=$E150,$E150="")),$Q150,0)</f>
        <v>0</v>
      </c>
      <c r="AM150" s="75">
        <f>IF(AND(AM$16&gt;=$D150,OR(AM$16&lt;=$E150,$E150="")),$Q150,0)</f>
        <v>0</v>
      </c>
      <c r="AN150" s="75">
        <f>IF(AND(AN$16&gt;=$D150,OR(AN$16&lt;=$E150,$E150="")),$Q150,0)</f>
        <v>0</v>
      </c>
      <c r="AO150" s="75">
        <f>IF(AND(AO$16&gt;=$D150,OR(AO$16&lt;=$E150,$E150="")),$Q150,0)</f>
        <v>0</v>
      </c>
      <c r="AP150" s="75">
        <f>IF(AND(AP$16&gt;=$D150,OR(AP$16&lt;=$E150,$E150="")),$Q150,0)</f>
        <v>0</v>
      </c>
      <c r="AQ150" s="75">
        <f>IF(AND(AQ$16&gt;=$D150,OR(AQ$16&lt;=$E150,$E150="")),$Q150,0)</f>
        <v>0</v>
      </c>
      <c r="AR150" s="75">
        <f>IF(AND(AR$16&gt;=$D150,OR(AR$16&lt;=$E150,$E150="")),$Q150,0)</f>
        <v>0</v>
      </c>
      <c r="AS150" s="75">
        <f>IF(AND(AS$16&gt;=$D150,OR(AS$16&lt;=$E150,$E150="")),$Q150,0)</f>
        <v>0</v>
      </c>
      <c r="AT150" s="75">
        <f>IF(AND(AT$16&gt;=$D150,OR(AT$16&lt;=$E150,$E150="")),$Q150,0)</f>
        <v>0</v>
      </c>
      <c r="AU150" s="75">
        <f>IF(AND(AU$16&gt;=$D150,OR(AU$16&lt;=$E150,$E150="")),$Q150,0)</f>
        <v>0</v>
      </c>
      <c r="AV150" s="75">
        <f>IF(AND(AV$16&gt;=$D150,OR(AV$16&lt;=$E150,$E150="")),$Q150,0)</f>
        <v>0</v>
      </c>
      <c r="AW150" s="75">
        <f>IF(AND(AW$16&gt;=$D150,OR(AW$16&lt;=$E150,$E150="")),$Q150,0)</f>
        <v>0</v>
      </c>
      <c r="AX150" s="75">
        <f>IF(AND(AX$16&gt;=$D150,OR(AX$16&lt;=$E150,$E150="")),$Q150,0)</f>
        <v>0</v>
      </c>
      <c r="AY150" s="75">
        <f>IF(AND(AY$16&gt;=$D150,OR(AY$16&lt;=$E150,$E150="")),$Q150,0)</f>
        <v>0</v>
      </c>
      <c r="AZ150" s="75">
        <f>IF(AND(AZ$16&gt;=$D150,OR(AZ$16&lt;=$E150,$E150="")),$Q150,0)</f>
        <v>0</v>
      </c>
      <c r="BA150" s="75">
        <f>IF(AND(BA$16&gt;=$D150,OR(BA$16&lt;=$E150,$E150="")),$Q150,0)</f>
        <v>0</v>
      </c>
      <c r="BB150" s="75">
        <f>IF(AND(BB$16&gt;=$D150,OR(BB$16&lt;=$E150,$E150="")),$Q150,0)</f>
        <v>0</v>
      </c>
      <c r="BC150" s="84"/>
      <c r="BD150" s="75">
        <f t="shared" si="221"/>
        <v>0</v>
      </c>
      <c r="BE150" s="75">
        <f t="shared" si="221"/>
        <v>0</v>
      </c>
      <c r="BF150" s="75">
        <f t="shared" si="221"/>
        <v>0</v>
      </c>
      <c r="BG150" s="75">
        <f t="shared" si="221"/>
        <v>0</v>
      </c>
      <c r="BH150" s="75">
        <f t="shared" si="221"/>
        <v>0</v>
      </c>
      <c r="BI150" s="75">
        <f t="shared" si="221"/>
        <v>0</v>
      </c>
      <c r="BJ150" s="75">
        <f t="shared" si="221"/>
        <v>0</v>
      </c>
      <c r="BK150" s="75">
        <f t="shared" si="221"/>
        <v>0</v>
      </c>
      <c r="BL150" s="75">
        <f t="shared" si="221"/>
        <v>0</v>
      </c>
      <c r="BM150" s="75">
        <f t="shared" si="221"/>
        <v>0</v>
      </c>
      <c r="BN150" s="75">
        <f t="shared" si="221"/>
        <v>0</v>
      </c>
      <c r="BO150" s="75">
        <f t="shared" si="221"/>
        <v>0</v>
      </c>
      <c r="BP150" s="53"/>
    </row>
    <row r="151" spans="1:68" s="36" customFormat="1" ht="16" x14ac:dyDescent="0.2">
      <c r="A151" s="50"/>
      <c r="B151" s="66"/>
      <c r="C151" s="67"/>
      <c r="D151" s="68"/>
      <c r="E151" s="68"/>
      <c r="F151" s="69"/>
      <c r="G151" s="66"/>
      <c r="H151" s="70"/>
      <c r="I151" s="70"/>
      <c r="J151" s="71"/>
      <c r="K151" s="71"/>
      <c r="L151" s="72"/>
      <c r="M151" s="73">
        <f t="shared" si="216"/>
        <v>0</v>
      </c>
      <c r="N151" s="74">
        <f t="shared" si="217"/>
        <v>0</v>
      </c>
      <c r="O151" s="74">
        <f t="shared" si="218"/>
        <v>0</v>
      </c>
      <c r="P151" s="74">
        <f t="shared" si="219"/>
        <v>0</v>
      </c>
      <c r="Q151" s="63">
        <f t="shared" si="220"/>
        <v>0</v>
      </c>
      <c r="R151" s="112"/>
      <c r="S151" s="75">
        <f>IF(AND(S$16&gt;=$D151,OR(S$16&lt;=$E151,$E151="")),$Q151,0)</f>
        <v>0</v>
      </c>
      <c r="T151" s="75">
        <f>IF(AND(T$16&gt;=$D151,OR(T$16&lt;=$E151,$E151="")),$Q151,0)</f>
        <v>0</v>
      </c>
      <c r="U151" s="75">
        <f>IF(AND(U$16&gt;=$D151,OR(U$16&lt;=$E151,$E151="")),$Q151,0)</f>
        <v>0</v>
      </c>
      <c r="V151" s="75">
        <f>IF(AND(V$16&gt;=$D151,OR(V$16&lt;=$E151,$E151="")),$Q151,0)</f>
        <v>0</v>
      </c>
      <c r="W151" s="75">
        <f>IF(AND(W$16&gt;=$D151,OR(W$16&lt;=$E151,$E151="")),$Q151,0)</f>
        <v>0</v>
      </c>
      <c r="X151" s="75">
        <f>IF(AND(X$16&gt;=$D151,OR(X$16&lt;=$E151,$E151="")),$Q151,0)</f>
        <v>0</v>
      </c>
      <c r="Y151" s="75">
        <f>IF(AND(Y$16&gt;=$D151,OR(Y$16&lt;=$E151,$E151="")),$Q151,0)</f>
        <v>0</v>
      </c>
      <c r="Z151" s="75">
        <f>IF(AND(Z$16&gt;=$D151,OR(Z$16&lt;=$E151,$E151="")),$Q151,0)</f>
        <v>0</v>
      </c>
      <c r="AA151" s="75">
        <f>IF(AND(AA$16&gt;=$D151,OR(AA$16&lt;=$E151,$E151="")),$Q151,0)</f>
        <v>0</v>
      </c>
      <c r="AB151" s="75">
        <f>IF(AND(AB$16&gt;=$D151,OR(AB$16&lt;=$E151,$E151="")),$Q151,0)</f>
        <v>0</v>
      </c>
      <c r="AC151" s="75">
        <f>IF(AND(AC$16&gt;=$D151,OR(AC$16&lt;=$E151,$E151="")),$Q151,0)</f>
        <v>0</v>
      </c>
      <c r="AD151" s="75">
        <f>IF(AND(AD$16&gt;=$D151,OR(AD$16&lt;=$E151,$E151="")),$Q151,0)</f>
        <v>0</v>
      </c>
      <c r="AE151" s="75">
        <f>IF(AND(AE$16&gt;=$D151,OR(AE$16&lt;=$E151,$E151="")),$Q151,0)</f>
        <v>0</v>
      </c>
      <c r="AF151" s="75">
        <f>IF(AND(AF$16&gt;=$D151,OR(AF$16&lt;=$E151,$E151="")),$Q151,0)</f>
        <v>0</v>
      </c>
      <c r="AG151" s="75">
        <f>IF(AND(AG$16&gt;=$D151,OR(AG$16&lt;=$E151,$E151="")),$Q151,0)</f>
        <v>0</v>
      </c>
      <c r="AH151" s="75">
        <f>IF(AND(AH$16&gt;=$D151,OR(AH$16&lt;=$E151,$E151="")),$Q151,0)</f>
        <v>0</v>
      </c>
      <c r="AI151" s="75">
        <f>IF(AND(AI$16&gt;=$D151,OR(AI$16&lt;=$E151,$E151="")),$Q151,0)</f>
        <v>0</v>
      </c>
      <c r="AJ151" s="75">
        <f>IF(AND(AJ$16&gt;=$D151,OR(AJ$16&lt;=$E151,$E151="")),$Q151,0)</f>
        <v>0</v>
      </c>
      <c r="AK151" s="75">
        <f>IF(AND(AK$16&gt;=$D151,OR(AK$16&lt;=$E151,$E151="")),$Q151,0)</f>
        <v>0</v>
      </c>
      <c r="AL151" s="75">
        <f>IF(AND(AL$16&gt;=$D151,OR(AL$16&lt;=$E151,$E151="")),$Q151,0)</f>
        <v>0</v>
      </c>
      <c r="AM151" s="75">
        <f>IF(AND(AM$16&gt;=$D151,OR(AM$16&lt;=$E151,$E151="")),$Q151,0)</f>
        <v>0</v>
      </c>
      <c r="AN151" s="75">
        <f>IF(AND(AN$16&gt;=$D151,OR(AN$16&lt;=$E151,$E151="")),$Q151,0)</f>
        <v>0</v>
      </c>
      <c r="AO151" s="75">
        <f>IF(AND(AO$16&gt;=$D151,OR(AO$16&lt;=$E151,$E151="")),$Q151,0)</f>
        <v>0</v>
      </c>
      <c r="AP151" s="75">
        <f>IF(AND(AP$16&gt;=$D151,OR(AP$16&lt;=$E151,$E151="")),$Q151,0)</f>
        <v>0</v>
      </c>
      <c r="AQ151" s="75">
        <f>IF(AND(AQ$16&gt;=$D151,OR(AQ$16&lt;=$E151,$E151="")),$Q151,0)</f>
        <v>0</v>
      </c>
      <c r="AR151" s="75">
        <f>IF(AND(AR$16&gt;=$D151,OR(AR$16&lt;=$E151,$E151="")),$Q151,0)</f>
        <v>0</v>
      </c>
      <c r="AS151" s="75">
        <f>IF(AND(AS$16&gt;=$D151,OR(AS$16&lt;=$E151,$E151="")),$Q151,0)</f>
        <v>0</v>
      </c>
      <c r="AT151" s="75">
        <f>IF(AND(AT$16&gt;=$D151,OR(AT$16&lt;=$E151,$E151="")),$Q151,0)</f>
        <v>0</v>
      </c>
      <c r="AU151" s="75">
        <f>IF(AND(AU$16&gt;=$D151,OR(AU$16&lt;=$E151,$E151="")),$Q151,0)</f>
        <v>0</v>
      </c>
      <c r="AV151" s="75">
        <f>IF(AND(AV$16&gt;=$D151,OR(AV$16&lt;=$E151,$E151="")),$Q151,0)</f>
        <v>0</v>
      </c>
      <c r="AW151" s="75">
        <f>IF(AND(AW$16&gt;=$D151,OR(AW$16&lt;=$E151,$E151="")),$Q151,0)</f>
        <v>0</v>
      </c>
      <c r="AX151" s="75">
        <f>IF(AND(AX$16&gt;=$D151,OR(AX$16&lt;=$E151,$E151="")),$Q151,0)</f>
        <v>0</v>
      </c>
      <c r="AY151" s="75">
        <f>IF(AND(AY$16&gt;=$D151,OR(AY$16&lt;=$E151,$E151="")),$Q151,0)</f>
        <v>0</v>
      </c>
      <c r="AZ151" s="75">
        <f>IF(AND(AZ$16&gt;=$D151,OR(AZ$16&lt;=$E151,$E151="")),$Q151,0)</f>
        <v>0</v>
      </c>
      <c r="BA151" s="75">
        <f>IF(AND(BA$16&gt;=$D151,OR(BA$16&lt;=$E151,$E151="")),$Q151,0)</f>
        <v>0</v>
      </c>
      <c r="BB151" s="75">
        <f>IF(AND(BB$16&gt;=$D151,OR(BB$16&lt;=$E151,$E151="")),$Q151,0)</f>
        <v>0</v>
      </c>
      <c r="BC151" s="84"/>
      <c r="BD151" s="75">
        <f t="shared" si="221"/>
        <v>0</v>
      </c>
      <c r="BE151" s="75">
        <f t="shared" si="221"/>
        <v>0</v>
      </c>
      <c r="BF151" s="75">
        <f t="shared" si="221"/>
        <v>0</v>
      </c>
      <c r="BG151" s="75">
        <f t="shared" si="221"/>
        <v>0</v>
      </c>
      <c r="BH151" s="75">
        <f t="shared" si="221"/>
        <v>0</v>
      </c>
      <c r="BI151" s="75">
        <f t="shared" si="221"/>
        <v>0</v>
      </c>
      <c r="BJ151" s="75">
        <f t="shared" si="221"/>
        <v>0</v>
      </c>
      <c r="BK151" s="75">
        <f t="shared" si="221"/>
        <v>0</v>
      </c>
      <c r="BL151" s="75">
        <f t="shared" si="221"/>
        <v>0</v>
      </c>
      <c r="BM151" s="75">
        <f t="shared" si="221"/>
        <v>0</v>
      </c>
      <c r="BN151" s="75">
        <f t="shared" si="221"/>
        <v>0</v>
      </c>
      <c r="BO151" s="75">
        <f t="shared" si="221"/>
        <v>0</v>
      </c>
      <c r="BP151" s="53"/>
    </row>
    <row r="152" spans="1:68" s="36" customFormat="1" ht="16" x14ac:dyDescent="0.2">
      <c r="A152" s="50"/>
      <c r="B152" s="66"/>
      <c r="C152" s="67"/>
      <c r="D152" s="68"/>
      <c r="E152" s="68"/>
      <c r="F152" s="69"/>
      <c r="G152" s="66"/>
      <c r="H152" s="70"/>
      <c r="I152" s="70"/>
      <c r="J152" s="71"/>
      <c r="K152" s="71"/>
      <c r="L152" s="72"/>
      <c r="M152" s="73">
        <f t="shared" si="216"/>
        <v>0</v>
      </c>
      <c r="N152" s="74">
        <f t="shared" si="217"/>
        <v>0</v>
      </c>
      <c r="O152" s="74">
        <f t="shared" si="218"/>
        <v>0</v>
      </c>
      <c r="P152" s="74">
        <f t="shared" si="219"/>
        <v>0</v>
      </c>
      <c r="Q152" s="63">
        <f t="shared" si="220"/>
        <v>0</v>
      </c>
      <c r="R152" s="112"/>
      <c r="S152" s="75">
        <f>IF(AND(S$16&gt;=$D152,OR(S$16&lt;=$E152,$E152="")),$Q152,0)</f>
        <v>0</v>
      </c>
      <c r="T152" s="75">
        <f>IF(AND(T$16&gt;=$D152,OR(T$16&lt;=$E152,$E152="")),$Q152,0)</f>
        <v>0</v>
      </c>
      <c r="U152" s="75">
        <f>IF(AND(U$16&gt;=$D152,OR(U$16&lt;=$E152,$E152="")),$Q152,0)</f>
        <v>0</v>
      </c>
      <c r="V152" s="75">
        <f>IF(AND(V$16&gt;=$D152,OR(V$16&lt;=$E152,$E152="")),$Q152,0)</f>
        <v>0</v>
      </c>
      <c r="W152" s="75">
        <f>IF(AND(W$16&gt;=$D152,OR(W$16&lt;=$E152,$E152="")),$Q152,0)</f>
        <v>0</v>
      </c>
      <c r="X152" s="75">
        <f>IF(AND(X$16&gt;=$D152,OR(X$16&lt;=$E152,$E152="")),$Q152,0)</f>
        <v>0</v>
      </c>
      <c r="Y152" s="75">
        <f>IF(AND(Y$16&gt;=$D152,OR(Y$16&lt;=$E152,$E152="")),$Q152,0)</f>
        <v>0</v>
      </c>
      <c r="Z152" s="75">
        <f>IF(AND(Z$16&gt;=$D152,OR(Z$16&lt;=$E152,$E152="")),$Q152,0)</f>
        <v>0</v>
      </c>
      <c r="AA152" s="75">
        <f>IF(AND(AA$16&gt;=$D152,OR(AA$16&lt;=$E152,$E152="")),$Q152,0)</f>
        <v>0</v>
      </c>
      <c r="AB152" s="75">
        <f>IF(AND(AB$16&gt;=$D152,OR(AB$16&lt;=$E152,$E152="")),$Q152,0)</f>
        <v>0</v>
      </c>
      <c r="AC152" s="75">
        <f>IF(AND(AC$16&gt;=$D152,OR(AC$16&lt;=$E152,$E152="")),$Q152,0)</f>
        <v>0</v>
      </c>
      <c r="AD152" s="75">
        <f>IF(AND(AD$16&gt;=$D152,OR(AD$16&lt;=$E152,$E152="")),$Q152,0)</f>
        <v>0</v>
      </c>
      <c r="AE152" s="75">
        <f>IF(AND(AE$16&gt;=$D152,OR(AE$16&lt;=$E152,$E152="")),$Q152,0)</f>
        <v>0</v>
      </c>
      <c r="AF152" s="75">
        <f>IF(AND(AF$16&gt;=$D152,OR(AF$16&lt;=$E152,$E152="")),$Q152,0)</f>
        <v>0</v>
      </c>
      <c r="AG152" s="75">
        <f>IF(AND(AG$16&gt;=$D152,OR(AG$16&lt;=$E152,$E152="")),$Q152,0)</f>
        <v>0</v>
      </c>
      <c r="AH152" s="75">
        <f>IF(AND(AH$16&gt;=$D152,OR(AH$16&lt;=$E152,$E152="")),$Q152,0)</f>
        <v>0</v>
      </c>
      <c r="AI152" s="75">
        <f>IF(AND(AI$16&gt;=$D152,OR(AI$16&lt;=$E152,$E152="")),$Q152,0)</f>
        <v>0</v>
      </c>
      <c r="AJ152" s="75">
        <f>IF(AND(AJ$16&gt;=$D152,OR(AJ$16&lt;=$E152,$E152="")),$Q152,0)</f>
        <v>0</v>
      </c>
      <c r="AK152" s="75">
        <f>IF(AND(AK$16&gt;=$D152,OR(AK$16&lt;=$E152,$E152="")),$Q152,0)</f>
        <v>0</v>
      </c>
      <c r="AL152" s="75">
        <f>IF(AND(AL$16&gt;=$D152,OR(AL$16&lt;=$E152,$E152="")),$Q152,0)</f>
        <v>0</v>
      </c>
      <c r="AM152" s="75">
        <f>IF(AND(AM$16&gt;=$D152,OR(AM$16&lt;=$E152,$E152="")),$Q152,0)</f>
        <v>0</v>
      </c>
      <c r="AN152" s="75">
        <f>IF(AND(AN$16&gt;=$D152,OR(AN$16&lt;=$E152,$E152="")),$Q152,0)</f>
        <v>0</v>
      </c>
      <c r="AO152" s="75">
        <f>IF(AND(AO$16&gt;=$D152,OR(AO$16&lt;=$E152,$E152="")),$Q152,0)</f>
        <v>0</v>
      </c>
      <c r="AP152" s="75">
        <f>IF(AND(AP$16&gt;=$D152,OR(AP$16&lt;=$E152,$E152="")),$Q152,0)</f>
        <v>0</v>
      </c>
      <c r="AQ152" s="75">
        <f>IF(AND(AQ$16&gt;=$D152,OR(AQ$16&lt;=$E152,$E152="")),$Q152,0)</f>
        <v>0</v>
      </c>
      <c r="AR152" s="75">
        <f>IF(AND(AR$16&gt;=$D152,OR(AR$16&lt;=$E152,$E152="")),$Q152,0)</f>
        <v>0</v>
      </c>
      <c r="AS152" s="75">
        <f>IF(AND(AS$16&gt;=$D152,OR(AS$16&lt;=$E152,$E152="")),$Q152,0)</f>
        <v>0</v>
      </c>
      <c r="AT152" s="75">
        <f>IF(AND(AT$16&gt;=$D152,OR(AT$16&lt;=$E152,$E152="")),$Q152,0)</f>
        <v>0</v>
      </c>
      <c r="AU152" s="75">
        <f>IF(AND(AU$16&gt;=$D152,OR(AU$16&lt;=$E152,$E152="")),$Q152,0)</f>
        <v>0</v>
      </c>
      <c r="AV152" s="75">
        <f>IF(AND(AV$16&gt;=$D152,OR(AV$16&lt;=$E152,$E152="")),$Q152,0)</f>
        <v>0</v>
      </c>
      <c r="AW152" s="75">
        <f>IF(AND(AW$16&gt;=$D152,OR(AW$16&lt;=$E152,$E152="")),$Q152,0)</f>
        <v>0</v>
      </c>
      <c r="AX152" s="75">
        <f>IF(AND(AX$16&gt;=$D152,OR(AX$16&lt;=$E152,$E152="")),$Q152,0)</f>
        <v>0</v>
      </c>
      <c r="AY152" s="75">
        <f>IF(AND(AY$16&gt;=$D152,OR(AY$16&lt;=$E152,$E152="")),$Q152,0)</f>
        <v>0</v>
      </c>
      <c r="AZ152" s="75">
        <f>IF(AND(AZ$16&gt;=$D152,OR(AZ$16&lt;=$E152,$E152="")),$Q152,0)</f>
        <v>0</v>
      </c>
      <c r="BA152" s="75">
        <f>IF(AND(BA$16&gt;=$D152,OR(BA$16&lt;=$E152,$E152="")),$Q152,0)</f>
        <v>0</v>
      </c>
      <c r="BB152" s="75">
        <f>IF(AND(BB$16&gt;=$D152,OR(BB$16&lt;=$E152,$E152="")),$Q152,0)</f>
        <v>0</v>
      </c>
      <c r="BC152" s="84"/>
      <c r="BD152" s="75">
        <f t="shared" si="221"/>
        <v>0</v>
      </c>
      <c r="BE152" s="75">
        <f t="shared" si="221"/>
        <v>0</v>
      </c>
      <c r="BF152" s="75">
        <f t="shared" si="221"/>
        <v>0</v>
      </c>
      <c r="BG152" s="75">
        <f t="shared" si="221"/>
        <v>0</v>
      </c>
      <c r="BH152" s="75">
        <f t="shared" si="221"/>
        <v>0</v>
      </c>
      <c r="BI152" s="75">
        <f t="shared" si="221"/>
        <v>0</v>
      </c>
      <c r="BJ152" s="75">
        <f t="shared" si="221"/>
        <v>0</v>
      </c>
      <c r="BK152" s="75">
        <f t="shared" si="221"/>
        <v>0</v>
      </c>
      <c r="BL152" s="75">
        <f t="shared" si="221"/>
        <v>0</v>
      </c>
      <c r="BM152" s="75">
        <f t="shared" si="221"/>
        <v>0</v>
      </c>
      <c r="BN152" s="75">
        <f t="shared" si="221"/>
        <v>0</v>
      </c>
      <c r="BO152" s="75">
        <f t="shared" si="221"/>
        <v>0</v>
      </c>
      <c r="BP152" s="53"/>
    </row>
    <row r="153" spans="1:68" s="36" customFormat="1" ht="16" x14ac:dyDescent="0.2">
      <c r="A153" s="50"/>
      <c r="B153" s="66"/>
      <c r="C153" s="67"/>
      <c r="D153" s="68"/>
      <c r="E153" s="68"/>
      <c r="F153" s="69"/>
      <c r="G153" s="66"/>
      <c r="H153" s="70"/>
      <c r="I153" s="70"/>
      <c r="J153" s="71"/>
      <c r="K153" s="71"/>
      <c r="L153" s="72"/>
      <c r="M153" s="73">
        <f t="shared" si="216"/>
        <v>0</v>
      </c>
      <c r="N153" s="74">
        <f t="shared" si="217"/>
        <v>0</v>
      </c>
      <c r="O153" s="74">
        <f t="shared" si="218"/>
        <v>0</v>
      </c>
      <c r="P153" s="74">
        <f t="shared" si="219"/>
        <v>0</v>
      </c>
      <c r="Q153" s="63">
        <f t="shared" si="220"/>
        <v>0</v>
      </c>
      <c r="R153" s="112"/>
      <c r="S153" s="75">
        <f>IF(AND(S$16&gt;=$D153,OR(S$16&lt;=$E153,$E153="")),$Q153,0)</f>
        <v>0</v>
      </c>
      <c r="T153" s="75">
        <f>IF(AND(T$16&gt;=$D153,OR(T$16&lt;=$E153,$E153="")),$Q153,0)</f>
        <v>0</v>
      </c>
      <c r="U153" s="75">
        <f>IF(AND(U$16&gt;=$D153,OR(U$16&lt;=$E153,$E153="")),$Q153,0)</f>
        <v>0</v>
      </c>
      <c r="V153" s="75">
        <f>IF(AND(V$16&gt;=$D153,OR(V$16&lt;=$E153,$E153="")),$Q153,0)</f>
        <v>0</v>
      </c>
      <c r="W153" s="75">
        <f>IF(AND(W$16&gt;=$D153,OR(W$16&lt;=$E153,$E153="")),$Q153,0)</f>
        <v>0</v>
      </c>
      <c r="X153" s="75">
        <f>IF(AND(X$16&gt;=$D153,OR(X$16&lt;=$E153,$E153="")),$Q153,0)</f>
        <v>0</v>
      </c>
      <c r="Y153" s="75">
        <f>IF(AND(Y$16&gt;=$D153,OR(Y$16&lt;=$E153,$E153="")),$Q153,0)</f>
        <v>0</v>
      </c>
      <c r="Z153" s="75">
        <f>IF(AND(Z$16&gt;=$D153,OR(Z$16&lt;=$E153,$E153="")),$Q153,0)</f>
        <v>0</v>
      </c>
      <c r="AA153" s="75">
        <f>IF(AND(AA$16&gt;=$D153,OR(AA$16&lt;=$E153,$E153="")),$Q153,0)</f>
        <v>0</v>
      </c>
      <c r="AB153" s="75">
        <f>IF(AND(AB$16&gt;=$D153,OR(AB$16&lt;=$E153,$E153="")),$Q153,0)</f>
        <v>0</v>
      </c>
      <c r="AC153" s="75">
        <f>IF(AND(AC$16&gt;=$D153,OR(AC$16&lt;=$E153,$E153="")),$Q153,0)</f>
        <v>0</v>
      </c>
      <c r="AD153" s="75">
        <f>IF(AND(AD$16&gt;=$D153,OR(AD$16&lt;=$E153,$E153="")),$Q153,0)</f>
        <v>0</v>
      </c>
      <c r="AE153" s="75">
        <f>IF(AND(AE$16&gt;=$D153,OR(AE$16&lt;=$E153,$E153="")),$Q153,0)</f>
        <v>0</v>
      </c>
      <c r="AF153" s="75">
        <f>IF(AND(AF$16&gt;=$D153,OR(AF$16&lt;=$E153,$E153="")),$Q153,0)</f>
        <v>0</v>
      </c>
      <c r="AG153" s="75">
        <f>IF(AND(AG$16&gt;=$D153,OR(AG$16&lt;=$E153,$E153="")),$Q153,0)</f>
        <v>0</v>
      </c>
      <c r="AH153" s="75">
        <f>IF(AND(AH$16&gt;=$D153,OR(AH$16&lt;=$E153,$E153="")),$Q153,0)</f>
        <v>0</v>
      </c>
      <c r="AI153" s="75">
        <f>IF(AND(AI$16&gt;=$D153,OR(AI$16&lt;=$E153,$E153="")),$Q153,0)</f>
        <v>0</v>
      </c>
      <c r="AJ153" s="75">
        <f>IF(AND(AJ$16&gt;=$D153,OR(AJ$16&lt;=$E153,$E153="")),$Q153,0)</f>
        <v>0</v>
      </c>
      <c r="AK153" s="75">
        <f>IF(AND(AK$16&gt;=$D153,OR(AK$16&lt;=$E153,$E153="")),$Q153,0)</f>
        <v>0</v>
      </c>
      <c r="AL153" s="75">
        <f>IF(AND(AL$16&gt;=$D153,OR(AL$16&lt;=$E153,$E153="")),$Q153,0)</f>
        <v>0</v>
      </c>
      <c r="AM153" s="75">
        <f>IF(AND(AM$16&gt;=$D153,OR(AM$16&lt;=$E153,$E153="")),$Q153,0)</f>
        <v>0</v>
      </c>
      <c r="AN153" s="75">
        <f>IF(AND(AN$16&gt;=$D153,OR(AN$16&lt;=$E153,$E153="")),$Q153,0)</f>
        <v>0</v>
      </c>
      <c r="AO153" s="75">
        <f>IF(AND(AO$16&gt;=$D153,OR(AO$16&lt;=$E153,$E153="")),$Q153,0)</f>
        <v>0</v>
      </c>
      <c r="AP153" s="75">
        <f>IF(AND(AP$16&gt;=$D153,OR(AP$16&lt;=$E153,$E153="")),$Q153,0)</f>
        <v>0</v>
      </c>
      <c r="AQ153" s="75">
        <f>IF(AND(AQ$16&gt;=$D153,OR(AQ$16&lt;=$E153,$E153="")),$Q153,0)</f>
        <v>0</v>
      </c>
      <c r="AR153" s="75">
        <f>IF(AND(AR$16&gt;=$D153,OR(AR$16&lt;=$E153,$E153="")),$Q153,0)</f>
        <v>0</v>
      </c>
      <c r="AS153" s="75">
        <f>IF(AND(AS$16&gt;=$D153,OR(AS$16&lt;=$E153,$E153="")),$Q153,0)</f>
        <v>0</v>
      </c>
      <c r="AT153" s="75">
        <f>IF(AND(AT$16&gt;=$D153,OR(AT$16&lt;=$E153,$E153="")),$Q153,0)</f>
        <v>0</v>
      </c>
      <c r="AU153" s="75">
        <f>IF(AND(AU$16&gt;=$D153,OR(AU$16&lt;=$E153,$E153="")),$Q153,0)</f>
        <v>0</v>
      </c>
      <c r="AV153" s="75">
        <f>IF(AND(AV$16&gt;=$D153,OR(AV$16&lt;=$E153,$E153="")),$Q153,0)</f>
        <v>0</v>
      </c>
      <c r="AW153" s="75">
        <f>IF(AND(AW$16&gt;=$D153,OR(AW$16&lt;=$E153,$E153="")),$Q153,0)</f>
        <v>0</v>
      </c>
      <c r="AX153" s="75">
        <f>IF(AND(AX$16&gt;=$D153,OR(AX$16&lt;=$E153,$E153="")),$Q153,0)</f>
        <v>0</v>
      </c>
      <c r="AY153" s="75">
        <f>IF(AND(AY$16&gt;=$D153,OR(AY$16&lt;=$E153,$E153="")),$Q153,0)</f>
        <v>0</v>
      </c>
      <c r="AZ153" s="75">
        <f>IF(AND(AZ$16&gt;=$D153,OR(AZ$16&lt;=$E153,$E153="")),$Q153,0)</f>
        <v>0</v>
      </c>
      <c r="BA153" s="75">
        <f>IF(AND(BA$16&gt;=$D153,OR(BA$16&lt;=$E153,$E153="")),$Q153,0)</f>
        <v>0</v>
      </c>
      <c r="BB153" s="75">
        <f>IF(AND(BB$16&gt;=$D153,OR(BB$16&lt;=$E153,$E153="")),$Q153,0)</f>
        <v>0</v>
      </c>
      <c r="BC153" s="84"/>
      <c r="BD153" s="75">
        <f t="shared" si="221"/>
        <v>0</v>
      </c>
      <c r="BE153" s="75">
        <f t="shared" si="221"/>
        <v>0</v>
      </c>
      <c r="BF153" s="75">
        <f t="shared" si="221"/>
        <v>0</v>
      </c>
      <c r="BG153" s="75">
        <f t="shared" si="221"/>
        <v>0</v>
      </c>
      <c r="BH153" s="75">
        <f t="shared" si="221"/>
        <v>0</v>
      </c>
      <c r="BI153" s="75">
        <f t="shared" si="221"/>
        <v>0</v>
      </c>
      <c r="BJ153" s="75">
        <f t="shared" si="221"/>
        <v>0</v>
      </c>
      <c r="BK153" s="75">
        <f t="shared" si="221"/>
        <v>0</v>
      </c>
      <c r="BL153" s="75">
        <f t="shared" si="221"/>
        <v>0</v>
      </c>
      <c r="BM153" s="75">
        <f t="shared" si="221"/>
        <v>0</v>
      </c>
      <c r="BN153" s="75">
        <f t="shared" si="221"/>
        <v>0</v>
      </c>
      <c r="BO153" s="75">
        <f t="shared" si="221"/>
        <v>0</v>
      </c>
      <c r="BP153" s="53"/>
    </row>
    <row r="154" spans="1:68" s="36" customFormat="1" ht="16" x14ac:dyDescent="0.2">
      <c r="A154" s="50"/>
      <c r="B154" s="66"/>
      <c r="C154" s="67"/>
      <c r="D154" s="68"/>
      <c r="E154" s="68"/>
      <c r="F154" s="69"/>
      <c r="G154" s="66"/>
      <c r="H154" s="70"/>
      <c r="I154" s="70"/>
      <c r="J154" s="71"/>
      <c r="K154" s="71"/>
      <c r="L154" s="72"/>
      <c r="M154" s="73">
        <f t="shared" si="216"/>
        <v>0</v>
      </c>
      <c r="N154" s="74">
        <f t="shared" si="217"/>
        <v>0</v>
      </c>
      <c r="O154" s="74">
        <f t="shared" si="218"/>
        <v>0</v>
      </c>
      <c r="P154" s="74">
        <f t="shared" si="219"/>
        <v>0</v>
      </c>
      <c r="Q154" s="63">
        <f t="shared" si="220"/>
        <v>0</v>
      </c>
      <c r="R154" s="112"/>
      <c r="S154" s="75">
        <f>IF(AND(S$16&gt;=$D154,OR(S$16&lt;=$E154,$E154="")),$Q154,0)</f>
        <v>0</v>
      </c>
      <c r="T154" s="75">
        <f>IF(AND(T$16&gt;=$D154,OR(T$16&lt;=$E154,$E154="")),$Q154,0)</f>
        <v>0</v>
      </c>
      <c r="U154" s="75">
        <f>IF(AND(U$16&gt;=$D154,OR(U$16&lt;=$E154,$E154="")),$Q154,0)</f>
        <v>0</v>
      </c>
      <c r="V154" s="75">
        <f>IF(AND(V$16&gt;=$D154,OR(V$16&lt;=$E154,$E154="")),$Q154,0)</f>
        <v>0</v>
      </c>
      <c r="W154" s="75">
        <f>IF(AND(W$16&gt;=$D154,OR(W$16&lt;=$E154,$E154="")),$Q154,0)</f>
        <v>0</v>
      </c>
      <c r="X154" s="75">
        <f>IF(AND(X$16&gt;=$D154,OR(X$16&lt;=$E154,$E154="")),$Q154,0)</f>
        <v>0</v>
      </c>
      <c r="Y154" s="75">
        <f>IF(AND(Y$16&gt;=$D154,OR(Y$16&lt;=$E154,$E154="")),$Q154,0)</f>
        <v>0</v>
      </c>
      <c r="Z154" s="75">
        <f>IF(AND(Z$16&gt;=$D154,OR(Z$16&lt;=$E154,$E154="")),$Q154,0)</f>
        <v>0</v>
      </c>
      <c r="AA154" s="75">
        <f>IF(AND(AA$16&gt;=$D154,OR(AA$16&lt;=$E154,$E154="")),$Q154,0)</f>
        <v>0</v>
      </c>
      <c r="AB154" s="75">
        <f>IF(AND(AB$16&gt;=$D154,OR(AB$16&lt;=$E154,$E154="")),$Q154,0)</f>
        <v>0</v>
      </c>
      <c r="AC154" s="75">
        <f>IF(AND(AC$16&gt;=$D154,OR(AC$16&lt;=$E154,$E154="")),$Q154,0)</f>
        <v>0</v>
      </c>
      <c r="AD154" s="75">
        <f>IF(AND(AD$16&gt;=$D154,OR(AD$16&lt;=$E154,$E154="")),$Q154,0)</f>
        <v>0</v>
      </c>
      <c r="AE154" s="75">
        <f>IF(AND(AE$16&gt;=$D154,OR(AE$16&lt;=$E154,$E154="")),$Q154,0)</f>
        <v>0</v>
      </c>
      <c r="AF154" s="75">
        <f>IF(AND(AF$16&gt;=$D154,OR(AF$16&lt;=$E154,$E154="")),$Q154,0)</f>
        <v>0</v>
      </c>
      <c r="AG154" s="75">
        <f>IF(AND(AG$16&gt;=$D154,OR(AG$16&lt;=$E154,$E154="")),$Q154,0)</f>
        <v>0</v>
      </c>
      <c r="AH154" s="75">
        <f>IF(AND(AH$16&gt;=$D154,OR(AH$16&lt;=$E154,$E154="")),$Q154,0)</f>
        <v>0</v>
      </c>
      <c r="AI154" s="75">
        <f>IF(AND(AI$16&gt;=$D154,OR(AI$16&lt;=$E154,$E154="")),$Q154,0)</f>
        <v>0</v>
      </c>
      <c r="AJ154" s="75">
        <f>IF(AND(AJ$16&gt;=$D154,OR(AJ$16&lt;=$E154,$E154="")),$Q154,0)</f>
        <v>0</v>
      </c>
      <c r="AK154" s="75">
        <f>IF(AND(AK$16&gt;=$D154,OR(AK$16&lt;=$E154,$E154="")),$Q154,0)</f>
        <v>0</v>
      </c>
      <c r="AL154" s="75">
        <f>IF(AND(AL$16&gt;=$D154,OR(AL$16&lt;=$E154,$E154="")),$Q154,0)</f>
        <v>0</v>
      </c>
      <c r="AM154" s="75">
        <f>IF(AND(AM$16&gt;=$D154,OR(AM$16&lt;=$E154,$E154="")),$Q154,0)</f>
        <v>0</v>
      </c>
      <c r="AN154" s="75">
        <f>IF(AND(AN$16&gt;=$D154,OR(AN$16&lt;=$E154,$E154="")),$Q154,0)</f>
        <v>0</v>
      </c>
      <c r="AO154" s="75">
        <f>IF(AND(AO$16&gt;=$D154,OR(AO$16&lt;=$E154,$E154="")),$Q154,0)</f>
        <v>0</v>
      </c>
      <c r="AP154" s="75">
        <f>IF(AND(AP$16&gt;=$D154,OR(AP$16&lt;=$E154,$E154="")),$Q154,0)</f>
        <v>0</v>
      </c>
      <c r="AQ154" s="75">
        <f>IF(AND(AQ$16&gt;=$D154,OR(AQ$16&lt;=$E154,$E154="")),$Q154,0)</f>
        <v>0</v>
      </c>
      <c r="AR154" s="75">
        <f>IF(AND(AR$16&gt;=$D154,OR(AR$16&lt;=$E154,$E154="")),$Q154,0)</f>
        <v>0</v>
      </c>
      <c r="AS154" s="75">
        <f>IF(AND(AS$16&gt;=$D154,OR(AS$16&lt;=$E154,$E154="")),$Q154,0)</f>
        <v>0</v>
      </c>
      <c r="AT154" s="75">
        <f>IF(AND(AT$16&gt;=$D154,OR(AT$16&lt;=$E154,$E154="")),$Q154,0)</f>
        <v>0</v>
      </c>
      <c r="AU154" s="75">
        <f>IF(AND(AU$16&gt;=$D154,OR(AU$16&lt;=$E154,$E154="")),$Q154,0)</f>
        <v>0</v>
      </c>
      <c r="AV154" s="75">
        <f>IF(AND(AV$16&gt;=$D154,OR(AV$16&lt;=$E154,$E154="")),$Q154,0)</f>
        <v>0</v>
      </c>
      <c r="AW154" s="75">
        <f>IF(AND(AW$16&gt;=$D154,OR(AW$16&lt;=$E154,$E154="")),$Q154,0)</f>
        <v>0</v>
      </c>
      <c r="AX154" s="75">
        <f>IF(AND(AX$16&gt;=$D154,OR(AX$16&lt;=$E154,$E154="")),$Q154,0)</f>
        <v>0</v>
      </c>
      <c r="AY154" s="75">
        <f>IF(AND(AY$16&gt;=$D154,OR(AY$16&lt;=$E154,$E154="")),$Q154,0)</f>
        <v>0</v>
      </c>
      <c r="AZ154" s="75">
        <f>IF(AND(AZ$16&gt;=$D154,OR(AZ$16&lt;=$E154,$E154="")),$Q154,0)</f>
        <v>0</v>
      </c>
      <c r="BA154" s="75">
        <f>IF(AND(BA$16&gt;=$D154,OR(BA$16&lt;=$E154,$E154="")),$Q154,0)</f>
        <v>0</v>
      </c>
      <c r="BB154" s="75">
        <f>IF(AND(BB$16&gt;=$D154,OR(BB$16&lt;=$E154,$E154="")),$Q154,0)</f>
        <v>0</v>
      </c>
      <c r="BC154" s="84"/>
      <c r="BD154" s="75">
        <f t="shared" si="221"/>
        <v>0</v>
      </c>
      <c r="BE154" s="75">
        <f t="shared" si="221"/>
        <v>0</v>
      </c>
      <c r="BF154" s="75">
        <f t="shared" si="221"/>
        <v>0</v>
      </c>
      <c r="BG154" s="75">
        <f t="shared" si="221"/>
        <v>0</v>
      </c>
      <c r="BH154" s="75">
        <f t="shared" si="221"/>
        <v>0</v>
      </c>
      <c r="BI154" s="75">
        <f t="shared" si="221"/>
        <v>0</v>
      </c>
      <c r="BJ154" s="75">
        <f t="shared" si="221"/>
        <v>0</v>
      </c>
      <c r="BK154" s="75">
        <f t="shared" si="221"/>
        <v>0</v>
      </c>
      <c r="BL154" s="75">
        <f t="shared" si="221"/>
        <v>0</v>
      </c>
      <c r="BM154" s="75">
        <f t="shared" si="221"/>
        <v>0</v>
      </c>
      <c r="BN154" s="75">
        <f t="shared" si="221"/>
        <v>0</v>
      </c>
      <c r="BO154" s="75">
        <f t="shared" si="221"/>
        <v>0</v>
      </c>
      <c r="BP154" s="53"/>
    </row>
    <row r="155" spans="1:68" s="36" customFormat="1" ht="16" x14ac:dyDescent="0.2">
      <c r="A155" s="50"/>
      <c r="B155" s="66"/>
      <c r="C155" s="67"/>
      <c r="D155" s="68"/>
      <c r="E155" s="68"/>
      <c r="F155" s="69"/>
      <c r="G155" s="66"/>
      <c r="H155" s="70"/>
      <c r="I155" s="70"/>
      <c r="J155" s="71"/>
      <c r="K155" s="71"/>
      <c r="L155" s="72"/>
      <c r="M155" s="73">
        <f t="shared" si="216"/>
        <v>0</v>
      </c>
      <c r="N155" s="74">
        <f t="shared" si="217"/>
        <v>0</v>
      </c>
      <c r="O155" s="74">
        <f t="shared" si="218"/>
        <v>0</v>
      </c>
      <c r="P155" s="74">
        <f t="shared" si="219"/>
        <v>0</v>
      </c>
      <c r="Q155" s="63">
        <f t="shared" si="220"/>
        <v>0</v>
      </c>
      <c r="R155" s="112"/>
      <c r="S155" s="75">
        <f>IF(AND(S$16&gt;=$D155,OR(S$16&lt;=$E155,$E155="")),$Q155,0)</f>
        <v>0</v>
      </c>
      <c r="T155" s="75">
        <f>IF(AND(T$16&gt;=$D155,OR(T$16&lt;=$E155,$E155="")),$Q155,0)</f>
        <v>0</v>
      </c>
      <c r="U155" s="75">
        <f>IF(AND(U$16&gt;=$D155,OR(U$16&lt;=$E155,$E155="")),$Q155,0)</f>
        <v>0</v>
      </c>
      <c r="V155" s="75">
        <f>IF(AND(V$16&gt;=$D155,OR(V$16&lt;=$E155,$E155="")),$Q155,0)</f>
        <v>0</v>
      </c>
      <c r="W155" s="75">
        <f>IF(AND(W$16&gt;=$D155,OR(W$16&lt;=$E155,$E155="")),$Q155,0)</f>
        <v>0</v>
      </c>
      <c r="X155" s="75">
        <f>IF(AND(X$16&gt;=$D155,OR(X$16&lt;=$E155,$E155="")),$Q155,0)</f>
        <v>0</v>
      </c>
      <c r="Y155" s="75">
        <f>IF(AND(Y$16&gt;=$D155,OR(Y$16&lt;=$E155,$E155="")),$Q155,0)</f>
        <v>0</v>
      </c>
      <c r="Z155" s="75">
        <f>IF(AND(Z$16&gt;=$D155,OR(Z$16&lt;=$E155,$E155="")),$Q155,0)</f>
        <v>0</v>
      </c>
      <c r="AA155" s="75">
        <f>IF(AND(AA$16&gt;=$D155,OR(AA$16&lt;=$E155,$E155="")),$Q155,0)</f>
        <v>0</v>
      </c>
      <c r="AB155" s="75">
        <f>IF(AND(AB$16&gt;=$D155,OR(AB$16&lt;=$E155,$E155="")),$Q155,0)</f>
        <v>0</v>
      </c>
      <c r="AC155" s="75">
        <f>IF(AND(AC$16&gt;=$D155,OR(AC$16&lt;=$E155,$E155="")),$Q155,0)</f>
        <v>0</v>
      </c>
      <c r="AD155" s="75">
        <f>IF(AND(AD$16&gt;=$D155,OR(AD$16&lt;=$E155,$E155="")),$Q155,0)</f>
        <v>0</v>
      </c>
      <c r="AE155" s="75">
        <f>IF(AND(AE$16&gt;=$D155,OR(AE$16&lt;=$E155,$E155="")),$Q155,0)</f>
        <v>0</v>
      </c>
      <c r="AF155" s="75">
        <f>IF(AND(AF$16&gt;=$D155,OR(AF$16&lt;=$E155,$E155="")),$Q155,0)</f>
        <v>0</v>
      </c>
      <c r="AG155" s="75">
        <f>IF(AND(AG$16&gt;=$D155,OR(AG$16&lt;=$E155,$E155="")),$Q155,0)</f>
        <v>0</v>
      </c>
      <c r="AH155" s="75">
        <f>IF(AND(AH$16&gt;=$D155,OR(AH$16&lt;=$E155,$E155="")),$Q155,0)</f>
        <v>0</v>
      </c>
      <c r="AI155" s="75">
        <f>IF(AND(AI$16&gt;=$D155,OR(AI$16&lt;=$E155,$E155="")),$Q155,0)</f>
        <v>0</v>
      </c>
      <c r="AJ155" s="75">
        <f>IF(AND(AJ$16&gt;=$D155,OR(AJ$16&lt;=$E155,$E155="")),$Q155,0)</f>
        <v>0</v>
      </c>
      <c r="AK155" s="75">
        <f>IF(AND(AK$16&gt;=$D155,OR(AK$16&lt;=$E155,$E155="")),$Q155,0)</f>
        <v>0</v>
      </c>
      <c r="AL155" s="75">
        <f>IF(AND(AL$16&gt;=$D155,OR(AL$16&lt;=$E155,$E155="")),$Q155,0)</f>
        <v>0</v>
      </c>
      <c r="AM155" s="75">
        <f>IF(AND(AM$16&gt;=$D155,OR(AM$16&lt;=$E155,$E155="")),$Q155,0)</f>
        <v>0</v>
      </c>
      <c r="AN155" s="75">
        <f>IF(AND(AN$16&gt;=$D155,OR(AN$16&lt;=$E155,$E155="")),$Q155,0)</f>
        <v>0</v>
      </c>
      <c r="AO155" s="75">
        <f>IF(AND(AO$16&gt;=$D155,OR(AO$16&lt;=$E155,$E155="")),$Q155,0)</f>
        <v>0</v>
      </c>
      <c r="AP155" s="75">
        <f>IF(AND(AP$16&gt;=$D155,OR(AP$16&lt;=$E155,$E155="")),$Q155,0)</f>
        <v>0</v>
      </c>
      <c r="AQ155" s="75">
        <f>IF(AND(AQ$16&gt;=$D155,OR(AQ$16&lt;=$E155,$E155="")),$Q155,0)</f>
        <v>0</v>
      </c>
      <c r="AR155" s="75">
        <f>IF(AND(AR$16&gt;=$D155,OR(AR$16&lt;=$E155,$E155="")),$Q155,0)</f>
        <v>0</v>
      </c>
      <c r="AS155" s="75">
        <f>IF(AND(AS$16&gt;=$D155,OR(AS$16&lt;=$E155,$E155="")),$Q155,0)</f>
        <v>0</v>
      </c>
      <c r="AT155" s="75">
        <f>IF(AND(AT$16&gt;=$D155,OR(AT$16&lt;=$E155,$E155="")),$Q155,0)</f>
        <v>0</v>
      </c>
      <c r="AU155" s="75">
        <f>IF(AND(AU$16&gt;=$D155,OR(AU$16&lt;=$E155,$E155="")),$Q155,0)</f>
        <v>0</v>
      </c>
      <c r="AV155" s="75">
        <f>IF(AND(AV$16&gt;=$D155,OR(AV$16&lt;=$E155,$E155="")),$Q155,0)</f>
        <v>0</v>
      </c>
      <c r="AW155" s="75">
        <f>IF(AND(AW$16&gt;=$D155,OR(AW$16&lt;=$E155,$E155="")),$Q155,0)</f>
        <v>0</v>
      </c>
      <c r="AX155" s="75">
        <f>IF(AND(AX$16&gt;=$D155,OR(AX$16&lt;=$E155,$E155="")),$Q155,0)</f>
        <v>0</v>
      </c>
      <c r="AY155" s="75">
        <f>IF(AND(AY$16&gt;=$D155,OR(AY$16&lt;=$E155,$E155="")),$Q155,0)</f>
        <v>0</v>
      </c>
      <c r="AZ155" s="75">
        <f>IF(AND(AZ$16&gt;=$D155,OR(AZ$16&lt;=$E155,$E155="")),$Q155,0)</f>
        <v>0</v>
      </c>
      <c r="BA155" s="75">
        <f>IF(AND(BA$16&gt;=$D155,OR(BA$16&lt;=$E155,$E155="")),$Q155,0)</f>
        <v>0</v>
      </c>
      <c r="BB155" s="75">
        <f>IF(AND(BB$16&gt;=$D155,OR(BB$16&lt;=$E155,$E155="")),$Q155,0)</f>
        <v>0</v>
      </c>
      <c r="BC155" s="84"/>
      <c r="BD155" s="75">
        <f t="shared" si="221"/>
        <v>0</v>
      </c>
      <c r="BE155" s="75">
        <f t="shared" si="221"/>
        <v>0</v>
      </c>
      <c r="BF155" s="75">
        <f t="shared" si="221"/>
        <v>0</v>
      </c>
      <c r="BG155" s="75">
        <f t="shared" si="221"/>
        <v>0</v>
      </c>
      <c r="BH155" s="75">
        <f t="shared" si="221"/>
        <v>0</v>
      </c>
      <c r="BI155" s="75">
        <f t="shared" si="221"/>
        <v>0</v>
      </c>
      <c r="BJ155" s="75">
        <f t="shared" si="221"/>
        <v>0</v>
      </c>
      <c r="BK155" s="75">
        <f t="shared" si="221"/>
        <v>0</v>
      </c>
      <c r="BL155" s="75">
        <f t="shared" si="221"/>
        <v>0</v>
      </c>
      <c r="BM155" s="75">
        <f t="shared" si="221"/>
        <v>0</v>
      </c>
      <c r="BN155" s="75">
        <f t="shared" si="221"/>
        <v>0</v>
      </c>
      <c r="BO155" s="75">
        <f t="shared" si="221"/>
        <v>0</v>
      </c>
      <c r="BP155" s="53"/>
    </row>
    <row r="156" spans="1:68" s="36" customFormat="1" ht="16" x14ac:dyDescent="0.2">
      <c r="A156" s="50"/>
      <c r="B156" s="66"/>
      <c r="C156" s="67"/>
      <c r="D156" s="68"/>
      <c r="E156" s="68"/>
      <c r="F156" s="69"/>
      <c r="G156" s="66"/>
      <c r="H156" s="70"/>
      <c r="I156" s="70"/>
      <c r="J156" s="71"/>
      <c r="K156" s="71"/>
      <c r="L156" s="72"/>
      <c r="M156" s="73">
        <f t="shared" si="216"/>
        <v>0</v>
      </c>
      <c r="N156" s="74">
        <f t="shared" si="217"/>
        <v>0</v>
      </c>
      <c r="O156" s="74">
        <f t="shared" si="218"/>
        <v>0</v>
      </c>
      <c r="P156" s="74">
        <f t="shared" si="219"/>
        <v>0</v>
      </c>
      <c r="Q156" s="63">
        <f t="shared" si="220"/>
        <v>0</v>
      </c>
      <c r="R156" s="112"/>
      <c r="S156" s="75">
        <f>IF(AND(S$16&gt;=$D156,OR(S$16&lt;=$E156,$E156="")),$Q156,0)</f>
        <v>0</v>
      </c>
      <c r="T156" s="75">
        <f>IF(AND(T$16&gt;=$D156,OR(T$16&lt;=$E156,$E156="")),$Q156,0)</f>
        <v>0</v>
      </c>
      <c r="U156" s="75">
        <f>IF(AND(U$16&gt;=$D156,OR(U$16&lt;=$E156,$E156="")),$Q156,0)</f>
        <v>0</v>
      </c>
      <c r="V156" s="75">
        <f>IF(AND(V$16&gt;=$D156,OR(V$16&lt;=$E156,$E156="")),$Q156,0)</f>
        <v>0</v>
      </c>
      <c r="W156" s="75">
        <f>IF(AND(W$16&gt;=$D156,OR(W$16&lt;=$E156,$E156="")),$Q156,0)</f>
        <v>0</v>
      </c>
      <c r="X156" s="75">
        <f>IF(AND(X$16&gt;=$D156,OR(X$16&lt;=$E156,$E156="")),$Q156,0)</f>
        <v>0</v>
      </c>
      <c r="Y156" s="75">
        <f>IF(AND(Y$16&gt;=$D156,OR(Y$16&lt;=$E156,$E156="")),$Q156,0)</f>
        <v>0</v>
      </c>
      <c r="Z156" s="75">
        <f>IF(AND(Z$16&gt;=$D156,OR(Z$16&lt;=$E156,$E156="")),$Q156,0)</f>
        <v>0</v>
      </c>
      <c r="AA156" s="75">
        <f>IF(AND(AA$16&gt;=$D156,OR(AA$16&lt;=$E156,$E156="")),$Q156,0)</f>
        <v>0</v>
      </c>
      <c r="AB156" s="75">
        <f>IF(AND(AB$16&gt;=$D156,OR(AB$16&lt;=$E156,$E156="")),$Q156,0)</f>
        <v>0</v>
      </c>
      <c r="AC156" s="75">
        <f>IF(AND(AC$16&gt;=$D156,OR(AC$16&lt;=$E156,$E156="")),$Q156,0)</f>
        <v>0</v>
      </c>
      <c r="AD156" s="75">
        <f>IF(AND(AD$16&gt;=$D156,OR(AD$16&lt;=$E156,$E156="")),$Q156,0)</f>
        <v>0</v>
      </c>
      <c r="AE156" s="75">
        <f>IF(AND(AE$16&gt;=$D156,OR(AE$16&lt;=$E156,$E156="")),$Q156,0)</f>
        <v>0</v>
      </c>
      <c r="AF156" s="75">
        <f>IF(AND(AF$16&gt;=$D156,OR(AF$16&lt;=$E156,$E156="")),$Q156,0)</f>
        <v>0</v>
      </c>
      <c r="AG156" s="75">
        <f>IF(AND(AG$16&gt;=$D156,OR(AG$16&lt;=$E156,$E156="")),$Q156,0)</f>
        <v>0</v>
      </c>
      <c r="AH156" s="75">
        <f>IF(AND(AH$16&gt;=$D156,OR(AH$16&lt;=$E156,$E156="")),$Q156,0)</f>
        <v>0</v>
      </c>
      <c r="AI156" s="75">
        <f>IF(AND(AI$16&gt;=$D156,OR(AI$16&lt;=$E156,$E156="")),$Q156,0)</f>
        <v>0</v>
      </c>
      <c r="AJ156" s="75">
        <f>IF(AND(AJ$16&gt;=$D156,OR(AJ$16&lt;=$E156,$E156="")),$Q156,0)</f>
        <v>0</v>
      </c>
      <c r="AK156" s="75">
        <f>IF(AND(AK$16&gt;=$D156,OR(AK$16&lt;=$E156,$E156="")),$Q156,0)</f>
        <v>0</v>
      </c>
      <c r="AL156" s="75">
        <f>IF(AND(AL$16&gt;=$D156,OR(AL$16&lt;=$E156,$E156="")),$Q156,0)</f>
        <v>0</v>
      </c>
      <c r="AM156" s="75">
        <f>IF(AND(AM$16&gt;=$D156,OR(AM$16&lt;=$E156,$E156="")),$Q156,0)</f>
        <v>0</v>
      </c>
      <c r="AN156" s="75">
        <f>IF(AND(AN$16&gt;=$D156,OR(AN$16&lt;=$E156,$E156="")),$Q156,0)</f>
        <v>0</v>
      </c>
      <c r="AO156" s="75">
        <f>IF(AND(AO$16&gt;=$D156,OR(AO$16&lt;=$E156,$E156="")),$Q156,0)</f>
        <v>0</v>
      </c>
      <c r="AP156" s="75">
        <f>IF(AND(AP$16&gt;=$D156,OR(AP$16&lt;=$E156,$E156="")),$Q156,0)</f>
        <v>0</v>
      </c>
      <c r="AQ156" s="75">
        <f>IF(AND(AQ$16&gt;=$D156,OR(AQ$16&lt;=$E156,$E156="")),$Q156,0)</f>
        <v>0</v>
      </c>
      <c r="AR156" s="75">
        <f>IF(AND(AR$16&gt;=$D156,OR(AR$16&lt;=$E156,$E156="")),$Q156,0)</f>
        <v>0</v>
      </c>
      <c r="AS156" s="75">
        <f>IF(AND(AS$16&gt;=$D156,OR(AS$16&lt;=$E156,$E156="")),$Q156,0)</f>
        <v>0</v>
      </c>
      <c r="AT156" s="75">
        <f>IF(AND(AT$16&gt;=$D156,OR(AT$16&lt;=$E156,$E156="")),$Q156,0)</f>
        <v>0</v>
      </c>
      <c r="AU156" s="75">
        <f>IF(AND(AU$16&gt;=$D156,OR(AU$16&lt;=$E156,$E156="")),$Q156,0)</f>
        <v>0</v>
      </c>
      <c r="AV156" s="75">
        <f>IF(AND(AV$16&gt;=$D156,OR(AV$16&lt;=$E156,$E156="")),$Q156,0)</f>
        <v>0</v>
      </c>
      <c r="AW156" s="75">
        <f>IF(AND(AW$16&gt;=$D156,OR(AW$16&lt;=$E156,$E156="")),$Q156,0)</f>
        <v>0</v>
      </c>
      <c r="AX156" s="75">
        <f>IF(AND(AX$16&gt;=$D156,OR(AX$16&lt;=$E156,$E156="")),$Q156,0)</f>
        <v>0</v>
      </c>
      <c r="AY156" s="75">
        <f>IF(AND(AY$16&gt;=$D156,OR(AY$16&lt;=$E156,$E156="")),$Q156,0)</f>
        <v>0</v>
      </c>
      <c r="AZ156" s="75">
        <f>IF(AND(AZ$16&gt;=$D156,OR(AZ$16&lt;=$E156,$E156="")),$Q156,0)</f>
        <v>0</v>
      </c>
      <c r="BA156" s="75">
        <f>IF(AND(BA$16&gt;=$D156,OR(BA$16&lt;=$E156,$E156="")),$Q156,0)</f>
        <v>0</v>
      </c>
      <c r="BB156" s="75">
        <f>IF(AND(BB$16&gt;=$D156,OR(BB$16&lt;=$E156,$E156="")),$Q156,0)</f>
        <v>0</v>
      </c>
      <c r="BC156" s="84"/>
      <c r="BD156" s="75">
        <f t="shared" si="221"/>
        <v>0</v>
      </c>
      <c r="BE156" s="75">
        <f t="shared" si="221"/>
        <v>0</v>
      </c>
      <c r="BF156" s="75">
        <f t="shared" si="221"/>
        <v>0</v>
      </c>
      <c r="BG156" s="75">
        <f t="shared" si="221"/>
        <v>0</v>
      </c>
      <c r="BH156" s="75">
        <f t="shared" si="221"/>
        <v>0</v>
      </c>
      <c r="BI156" s="75">
        <f t="shared" si="221"/>
        <v>0</v>
      </c>
      <c r="BJ156" s="75">
        <f t="shared" si="221"/>
        <v>0</v>
      </c>
      <c r="BK156" s="75">
        <f t="shared" si="221"/>
        <v>0</v>
      </c>
      <c r="BL156" s="75">
        <f t="shared" si="221"/>
        <v>0</v>
      </c>
      <c r="BM156" s="75">
        <f t="shared" si="221"/>
        <v>0</v>
      </c>
      <c r="BN156" s="75">
        <f t="shared" si="221"/>
        <v>0</v>
      </c>
      <c r="BO156" s="75">
        <f t="shared" si="221"/>
        <v>0</v>
      </c>
      <c r="BP156" s="53"/>
    </row>
    <row r="157" spans="1:68" s="36" customFormat="1" ht="16" x14ac:dyDescent="0.2">
      <c r="A157" s="50"/>
      <c r="B157" s="66"/>
      <c r="C157" s="67"/>
      <c r="D157" s="68"/>
      <c r="E157" s="68"/>
      <c r="F157" s="69"/>
      <c r="G157" s="66"/>
      <c r="H157" s="70"/>
      <c r="I157" s="70"/>
      <c r="J157" s="71"/>
      <c r="K157" s="71"/>
      <c r="L157" s="72"/>
      <c r="M157" s="73">
        <f t="shared" si="216"/>
        <v>0</v>
      </c>
      <c r="N157" s="74">
        <f t="shared" si="217"/>
        <v>0</v>
      </c>
      <c r="O157" s="74">
        <f t="shared" si="218"/>
        <v>0</v>
      </c>
      <c r="P157" s="74">
        <f t="shared" si="219"/>
        <v>0</v>
      </c>
      <c r="Q157" s="63">
        <f t="shared" si="220"/>
        <v>0</v>
      </c>
      <c r="R157" s="112"/>
      <c r="S157" s="75">
        <f>IF(AND(S$16&gt;=$D157,OR(S$16&lt;=$E157,$E157="")),$Q157,0)</f>
        <v>0</v>
      </c>
      <c r="T157" s="75">
        <f>IF(AND(T$16&gt;=$D157,OR(T$16&lt;=$E157,$E157="")),$Q157,0)</f>
        <v>0</v>
      </c>
      <c r="U157" s="75">
        <f>IF(AND(U$16&gt;=$D157,OR(U$16&lt;=$E157,$E157="")),$Q157,0)</f>
        <v>0</v>
      </c>
      <c r="V157" s="75">
        <f>IF(AND(V$16&gt;=$D157,OR(V$16&lt;=$E157,$E157="")),$Q157,0)</f>
        <v>0</v>
      </c>
      <c r="W157" s="75">
        <f>IF(AND(W$16&gt;=$D157,OR(W$16&lt;=$E157,$E157="")),$Q157,0)</f>
        <v>0</v>
      </c>
      <c r="X157" s="75">
        <f>IF(AND(X$16&gt;=$D157,OR(X$16&lt;=$E157,$E157="")),$Q157,0)</f>
        <v>0</v>
      </c>
      <c r="Y157" s="75">
        <f>IF(AND(Y$16&gt;=$D157,OR(Y$16&lt;=$E157,$E157="")),$Q157,0)</f>
        <v>0</v>
      </c>
      <c r="Z157" s="75">
        <f>IF(AND(Z$16&gt;=$D157,OR(Z$16&lt;=$E157,$E157="")),$Q157,0)</f>
        <v>0</v>
      </c>
      <c r="AA157" s="75">
        <f>IF(AND(AA$16&gt;=$D157,OR(AA$16&lt;=$E157,$E157="")),$Q157,0)</f>
        <v>0</v>
      </c>
      <c r="AB157" s="75">
        <f>IF(AND(AB$16&gt;=$D157,OR(AB$16&lt;=$E157,$E157="")),$Q157,0)</f>
        <v>0</v>
      </c>
      <c r="AC157" s="75">
        <f>IF(AND(AC$16&gt;=$D157,OR(AC$16&lt;=$E157,$E157="")),$Q157,0)</f>
        <v>0</v>
      </c>
      <c r="AD157" s="75">
        <f>IF(AND(AD$16&gt;=$D157,OR(AD$16&lt;=$E157,$E157="")),$Q157,0)</f>
        <v>0</v>
      </c>
      <c r="AE157" s="75">
        <f>IF(AND(AE$16&gt;=$D157,OR(AE$16&lt;=$E157,$E157="")),$Q157,0)</f>
        <v>0</v>
      </c>
      <c r="AF157" s="75">
        <f>IF(AND(AF$16&gt;=$D157,OR(AF$16&lt;=$E157,$E157="")),$Q157,0)</f>
        <v>0</v>
      </c>
      <c r="AG157" s="75">
        <f>IF(AND(AG$16&gt;=$D157,OR(AG$16&lt;=$E157,$E157="")),$Q157,0)</f>
        <v>0</v>
      </c>
      <c r="AH157" s="75">
        <f>IF(AND(AH$16&gt;=$D157,OR(AH$16&lt;=$E157,$E157="")),$Q157,0)</f>
        <v>0</v>
      </c>
      <c r="AI157" s="75">
        <f>IF(AND(AI$16&gt;=$D157,OR(AI$16&lt;=$E157,$E157="")),$Q157,0)</f>
        <v>0</v>
      </c>
      <c r="AJ157" s="75">
        <f>IF(AND(AJ$16&gt;=$D157,OR(AJ$16&lt;=$E157,$E157="")),$Q157,0)</f>
        <v>0</v>
      </c>
      <c r="AK157" s="75">
        <f>IF(AND(AK$16&gt;=$D157,OR(AK$16&lt;=$E157,$E157="")),$Q157,0)</f>
        <v>0</v>
      </c>
      <c r="AL157" s="75">
        <f>IF(AND(AL$16&gt;=$D157,OR(AL$16&lt;=$E157,$E157="")),$Q157,0)</f>
        <v>0</v>
      </c>
      <c r="AM157" s="75">
        <f>IF(AND(AM$16&gt;=$D157,OR(AM$16&lt;=$E157,$E157="")),$Q157,0)</f>
        <v>0</v>
      </c>
      <c r="AN157" s="75">
        <f>IF(AND(AN$16&gt;=$D157,OR(AN$16&lt;=$E157,$E157="")),$Q157,0)</f>
        <v>0</v>
      </c>
      <c r="AO157" s="75">
        <f>IF(AND(AO$16&gt;=$D157,OR(AO$16&lt;=$E157,$E157="")),$Q157,0)</f>
        <v>0</v>
      </c>
      <c r="AP157" s="75">
        <f>IF(AND(AP$16&gt;=$D157,OR(AP$16&lt;=$E157,$E157="")),$Q157,0)</f>
        <v>0</v>
      </c>
      <c r="AQ157" s="75">
        <f>IF(AND(AQ$16&gt;=$D157,OR(AQ$16&lt;=$E157,$E157="")),$Q157,0)</f>
        <v>0</v>
      </c>
      <c r="AR157" s="75">
        <f>IF(AND(AR$16&gt;=$D157,OR(AR$16&lt;=$E157,$E157="")),$Q157,0)</f>
        <v>0</v>
      </c>
      <c r="AS157" s="75">
        <f>IF(AND(AS$16&gt;=$D157,OR(AS$16&lt;=$E157,$E157="")),$Q157,0)</f>
        <v>0</v>
      </c>
      <c r="AT157" s="75">
        <f>IF(AND(AT$16&gt;=$D157,OR(AT$16&lt;=$E157,$E157="")),$Q157,0)</f>
        <v>0</v>
      </c>
      <c r="AU157" s="75">
        <f>IF(AND(AU$16&gt;=$D157,OR(AU$16&lt;=$E157,$E157="")),$Q157,0)</f>
        <v>0</v>
      </c>
      <c r="AV157" s="75">
        <f>IF(AND(AV$16&gt;=$D157,OR(AV$16&lt;=$E157,$E157="")),$Q157,0)</f>
        <v>0</v>
      </c>
      <c r="AW157" s="75">
        <f>IF(AND(AW$16&gt;=$D157,OR(AW$16&lt;=$E157,$E157="")),$Q157,0)</f>
        <v>0</v>
      </c>
      <c r="AX157" s="75">
        <f>IF(AND(AX$16&gt;=$D157,OR(AX$16&lt;=$E157,$E157="")),$Q157,0)</f>
        <v>0</v>
      </c>
      <c r="AY157" s="75">
        <f>IF(AND(AY$16&gt;=$D157,OR(AY$16&lt;=$E157,$E157="")),$Q157,0)</f>
        <v>0</v>
      </c>
      <c r="AZ157" s="75">
        <f>IF(AND(AZ$16&gt;=$D157,OR(AZ$16&lt;=$E157,$E157="")),$Q157,0)</f>
        <v>0</v>
      </c>
      <c r="BA157" s="75">
        <f>IF(AND(BA$16&gt;=$D157,OR(BA$16&lt;=$E157,$E157="")),$Q157,0)</f>
        <v>0</v>
      </c>
      <c r="BB157" s="75">
        <f>IF(AND(BB$16&gt;=$D157,OR(BB$16&lt;=$E157,$E157="")),$Q157,0)</f>
        <v>0</v>
      </c>
      <c r="BC157" s="84"/>
      <c r="BD157" s="75">
        <f t="shared" ref="BD157:BO166" si="222">SUMIFS($S157:$BB157,$S$14:$BB$14,BD$14,$S$15:$BB$15,BD$15)</f>
        <v>0</v>
      </c>
      <c r="BE157" s="75">
        <f t="shared" si="222"/>
        <v>0</v>
      </c>
      <c r="BF157" s="75">
        <f t="shared" si="222"/>
        <v>0</v>
      </c>
      <c r="BG157" s="75">
        <f t="shared" si="222"/>
        <v>0</v>
      </c>
      <c r="BH157" s="75">
        <f t="shared" si="222"/>
        <v>0</v>
      </c>
      <c r="BI157" s="75">
        <f t="shared" si="222"/>
        <v>0</v>
      </c>
      <c r="BJ157" s="75">
        <f t="shared" si="222"/>
        <v>0</v>
      </c>
      <c r="BK157" s="75">
        <f t="shared" si="222"/>
        <v>0</v>
      </c>
      <c r="BL157" s="75">
        <f t="shared" si="222"/>
        <v>0</v>
      </c>
      <c r="BM157" s="75">
        <f t="shared" si="222"/>
        <v>0</v>
      </c>
      <c r="BN157" s="75">
        <f t="shared" si="222"/>
        <v>0</v>
      </c>
      <c r="BO157" s="75">
        <f t="shared" si="222"/>
        <v>0</v>
      </c>
      <c r="BP157" s="53"/>
    </row>
    <row r="158" spans="1:68" s="36" customFormat="1" ht="16" x14ac:dyDescent="0.2">
      <c r="A158" s="50"/>
      <c r="B158" s="66"/>
      <c r="C158" s="67"/>
      <c r="D158" s="68"/>
      <c r="E158" s="68"/>
      <c r="F158" s="69"/>
      <c r="G158" s="66"/>
      <c r="H158" s="70"/>
      <c r="I158" s="70"/>
      <c r="J158" s="71"/>
      <c r="K158" s="71"/>
      <c r="L158" s="72"/>
      <c r="M158" s="73">
        <f t="shared" si="216"/>
        <v>0</v>
      </c>
      <c r="N158" s="74">
        <f t="shared" si="217"/>
        <v>0</v>
      </c>
      <c r="O158" s="74">
        <f t="shared" si="218"/>
        <v>0</v>
      </c>
      <c r="P158" s="74">
        <f t="shared" si="219"/>
        <v>0</v>
      </c>
      <c r="Q158" s="63">
        <f t="shared" si="220"/>
        <v>0</v>
      </c>
      <c r="R158" s="112"/>
      <c r="S158" s="75">
        <f>IF(AND(S$16&gt;=$D158,OR(S$16&lt;=$E158,$E158="")),$Q158,0)</f>
        <v>0</v>
      </c>
      <c r="T158" s="75">
        <f>IF(AND(T$16&gt;=$D158,OR(T$16&lt;=$E158,$E158="")),$Q158,0)</f>
        <v>0</v>
      </c>
      <c r="U158" s="75">
        <f>IF(AND(U$16&gt;=$D158,OR(U$16&lt;=$E158,$E158="")),$Q158,0)</f>
        <v>0</v>
      </c>
      <c r="V158" s="75">
        <f>IF(AND(V$16&gt;=$D158,OR(V$16&lt;=$E158,$E158="")),$Q158,0)</f>
        <v>0</v>
      </c>
      <c r="W158" s="75">
        <f>IF(AND(W$16&gt;=$D158,OR(W$16&lt;=$E158,$E158="")),$Q158,0)</f>
        <v>0</v>
      </c>
      <c r="X158" s="75">
        <f>IF(AND(X$16&gt;=$D158,OR(X$16&lt;=$E158,$E158="")),$Q158,0)</f>
        <v>0</v>
      </c>
      <c r="Y158" s="75">
        <f>IF(AND(Y$16&gt;=$D158,OR(Y$16&lt;=$E158,$E158="")),$Q158,0)</f>
        <v>0</v>
      </c>
      <c r="Z158" s="75">
        <f>IF(AND(Z$16&gt;=$D158,OR(Z$16&lt;=$E158,$E158="")),$Q158,0)</f>
        <v>0</v>
      </c>
      <c r="AA158" s="75">
        <f>IF(AND(AA$16&gt;=$D158,OR(AA$16&lt;=$E158,$E158="")),$Q158,0)</f>
        <v>0</v>
      </c>
      <c r="AB158" s="75">
        <f>IF(AND(AB$16&gt;=$D158,OR(AB$16&lt;=$E158,$E158="")),$Q158,0)</f>
        <v>0</v>
      </c>
      <c r="AC158" s="75">
        <f>IF(AND(AC$16&gt;=$D158,OR(AC$16&lt;=$E158,$E158="")),$Q158,0)</f>
        <v>0</v>
      </c>
      <c r="AD158" s="75">
        <f>IF(AND(AD$16&gt;=$D158,OR(AD$16&lt;=$E158,$E158="")),$Q158,0)</f>
        <v>0</v>
      </c>
      <c r="AE158" s="75">
        <f>IF(AND(AE$16&gt;=$D158,OR(AE$16&lt;=$E158,$E158="")),$Q158,0)</f>
        <v>0</v>
      </c>
      <c r="AF158" s="75">
        <f>IF(AND(AF$16&gt;=$D158,OR(AF$16&lt;=$E158,$E158="")),$Q158,0)</f>
        <v>0</v>
      </c>
      <c r="AG158" s="75">
        <f>IF(AND(AG$16&gt;=$D158,OR(AG$16&lt;=$E158,$E158="")),$Q158,0)</f>
        <v>0</v>
      </c>
      <c r="AH158" s="75">
        <f>IF(AND(AH$16&gt;=$D158,OR(AH$16&lt;=$E158,$E158="")),$Q158,0)</f>
        <v>0</v>
      </c>
      <c r="AI158" s="75">
        <f>IF(AND(AI$16&gt;=$D158,OR(AI$16&lt;=$E158,$E158="")),$Q158,0)</f>
        <v>0</v>
      </c>
      <c r="AJ158" s="75">
        <f>IF(AND(AJ$16&gt;=$D158,OR(AJ$16&lt;=$E158,$E158="")),$Q158,0)</f>
        <v>0</v>
      </c>
      <c r="AK158" s="75">
        <f>IF(AND(AK$16&gt;=$D158,OR(AK$16&lt;=$E158,$E158="")),$Q158,0)</f>
        <v>0</v>
      </c>
      <c r="AL158" s="75">
        <f>IF(AND(AL$16&gt;=$D158,OR(AL$16&lt;=$E158,$E158="")),$Q158,0)</f>
        <v>0</v>
      </c>
      <c r="AM158" s="75">
        <f>IF(AND(AM$16&gt;=$D158,OR(AM$16&lt;=$E158,$E158="")),$Q158,0)</f>
        <v>0</v>
      </c>
      <c r="AN158" s="75">
        <f>IF(AND(AN$16&gt;=$D158,OR(AN$16&lt;=$E158,$E158="")),$Q158,0)</f>
        <v>0</v>
      </c>
      <c r="AO158" s="75">
        <f>IF(AND(AO$16&gt;=$D158,OR(AO$16&lt;=$E158,$E158="")),$Q158,0)</f>
        <v>0</v>
      </c>
      <c r="AP158" s="75">
        <f>IF(AND(AP$16&gt;=$D158,OR(AP$16&lt;=$E158,$E158="")),$Q158,0)</f>
        <v>0</v>
      </c>
      <c r="AQ158" s="75">
        <f>IF(AND(AQ$16&gt;=$D158,OR(AQ$16&lt;=$E158,$E158="")),$Q158,0)</f>
        <v>0</v>
      </c>
      <c r="AR158" s="75">
        <f>IF(AND(AR$16&gt;=$D158,OR(AR$16&lt;=$E158,$E158="")),$Q158,0)</f>
        <v>0</v>
      </c>
      <c r="AS158" s="75">
        <f>IF(AND(AS$16&gt;=$D158,OR(AS$16&lt;=$E158,$E158="")),$Q158,0)</f>
        <v>0</v>
      </c>
      <c r="AT158" s="75">
        <f>IF(AND(AT$16&gt;=$D158,OR(AT$16&lt;=$E158,$E158="")),$Q158,0)</f>
        <v>0</v>
      </c>
      <c r="AU158" s="75">
        <f>IF(AND(AU$16&gt;=$D158,OR(AU$16&lt;=$E158,$E158="")),$Q158,0)</f>
        <v>0</v>
      </c>
      <c r="AV158" s="75">
        <f>IF(AND(AV$16&gt;=$D158,OR(AV$16&lt;=$E158,$E158="")),$Q158,0)</f>
        <v>0</v>
      </c>
      <c r="AW158" s="75">
        <f>IF(AND(AW$16&gt;=$D158,OR(AW$16&lt;=$E158,$E158="")),$Q158,0)</f>
        <v>0</v>
      </c>
      <c r="AX158" s="75">
        <f>IF(AND(AX$16&gt;=$D158,OR(AX$16&lt;=$E158,$E158="")),$Q158,0)</f>
        <v>0</v>
      </c>
      <c r="AY158" s="75">
        <f>IF(AND(AY$16&gt;=$D158,OR(AY$16&lt;=$E158,$E158="")),$Q158,0)</f>
        <v>0</v>
      </c>
      <c r="AZ158" s="75">
        <f>IF(AND(AZ$16&gt;=$D158,OR(AZ$16&lt;=$E158,$E158="")),$Q158,0)</f>
        <v>0</v>
      </c>
      <c r="BA158" s="75">
        <f>IF(AND(BA$16&gt;=$D158,OR(BA$16&lt;=$E158,$E158="")),$Q158,0)</f>
        <v>0</v>
      </c>
      <c r="BB158" s="75">
        <f>IF(AND(BB$16&gt;=$D158,OR(BB$16&lt;=$E158,$E158="")),$Q158,0)</f>
        <v>0</v>
      </c>
      <c r="BC158" s="84"/>
      <c r="BD158" s="75">
        <f t="shared" si="222"/>
        <v>0</v>
      </c>
      <c r="BE158" s="75">
        <f t="shared" si="222"/>
        <v>0</v>
      </c>
      <c r="BF158" s="75">
        <f t="shared" si="222"/>
        <v>0</v>
      </c>
      <c r="BG158" s="75">
        <f t="shared" si="222"/>
        <v>0</v>
      </c>
      <c r="BH158" s="75">
        <f t="shared" si="222"/>
        <v>0</v>
      </c>
      <c r="BI158" s="75">
        <f t="shared" si="222"/>
        <v>0</v>
      </c>
      <c r="BJ158" s="75">
        <f t="shared" si="222"/>
        <v>0</v>
      </c>
      <c r="BK158" s="75">
        <f t="shared" si="222"/>
        <v>0</v>
      </c>
      <c r="BL158" s="75">
        <f t="shared" si="222"/>
        <v>0</v>
      </c>
      <c r="BM158" s="75">
        <f t="shared" si="222"/>
        <v>0</v>
      </c>
      <c r="BN158" s="75">
        <f t="shared" si="222"/>
        <v>0</v>
      </c>
      <c r="BO158" s="75">
        <f t="shared" si="222"/>
        <v>0</v>
      </c>
      <c r="BP158" s="53"/>
    </row>
    <row r="159" spans="1:68" s="36" customFormat="1" ht="16" x14ac:dyDescent="0.2">
      <c r="A159" s="50"/>
      <c r="B159" s="66"/>
      <c r="C159" s="67"/>
      <c r="D159" s="68"/>
      <c r="E159" s="68"/>
      <c r="F159" s="69"/>
      <c r="G159" s="66"/>
      <c r="H159" s="70"/>
      <c r="I159" s="70"/>
      <c r="J159" s="71"/>
      <c r="K159" s="71"/>
      <c r="L159" s="72"/>
      <c r="M159" s="73">
        <f t="shared" si="216"/>
        <v>0</v>
      </c>
      <c r="N159" s="74">
        <f t="shared" si="217"/>
        <v>0</v>
      </c>
      <c r="O159" s="74">
        <f t="shared" si="218"/>
        <v>0</v>
      </c>
      <c r="P159" s="74">
        <f t="shared" si="219"/>
        <v>0</v>
      </c>
      <c r="Q159" s="63">
        <f t="shared" si="220"/>
        <v>0</v>
      </c>
      <c r="R159" s="112"/>
      <c r="S159" s="75">
        <f>IF(AND(S$16&gt;=$D159,OR(S$16&lt;=$E159,$E159="")),$Q159,0)</f>
        <v>0</v>
      </c>
      <c r="T159" s="75">
        <f>IF(AND(T$16&gt;=$D159,OR(T$16&lt;=$E159,$E159="")),$Q159,0)</f>
        <v>0</v>
      </c>
      <c r="U159" s="75">
        <f>IF(AND(U$16&gt;=$D159,OR(U$16&lt;=$E159,$E159="")),$Q159,0)</f>
        <v>0</v>
      </c>
      <c r="V159" s="75">
        <f>IF(AND(V$16&gt;=$D159,OR(V$16&lt;=$E159,$E159="")),$Q159,0)</f>
        <v>0</v>
      </c>
      <c r="W159" s="75">
        <f>IF(AND(W$16&gt;=$D159,OR(W$16&lt;=$E159,$E159="")),$Q159,0)</f>
        <v>0</v>
      </c>
      <c r="X159" s="75">
        <f>IF(AND(X$16&gt;=$D159,OR(X$16&lt;=$E159,$E159="")),$Q159,0)</f>
        <v>0</v>
      </c>
      <c r="Y159" s="75">
        <f>IF(AND(Y$16&gt;=$D159,OR(Y$16&lt;=$E159,$E159="")),$Q159,0)</f>
        <v>0</v>
      </c>
      <c r="Z159" s="75">
        <f>IF(AND(Z$16&gt;=$D159,OR(Z$16&lt;=$E159,$E159="")),$Q159,0)</f>
        <v>0</v>
      </c>
      <c r="AA159" s="75">
        <f>IF(AND(AA$16&gt;=$D159,OR(AA$16&lt;=$E159,$E159="")),$Q159,0)</f>
        <v>0</v>
      </c>
      <c r="AB159" s="75">
        <f>IF(AND(AB$16&gt;=$D159,OR(AB$16&lt;=$E159,$E159="")),$Q159,0)</f>
        <v>0</v>
      </c>
      <c r="AC159" s="75">
        <f>IF(AND(AC$16&gt;=$D159,OR(AC$16&lt;=$E159,$E159="")),$Q159,0)</f>
        <v>0</v>
      </c>
      <c r="AD159" s="75">
        <f>IF(AND(AD$16&gt;=$D159,OR(AD$16&lt;=$E159,$E159="")),$Q159,0)</f>
        <v>0</v>
      </c>
      <c r="AE159" s="75">
        <f>IF(AND(AE$16&gt;=$D159,OR(AE$16&lt;=$E159,$E159="")),$Q159,0)</f>
        <v>0</v>
      </c>
      <c r="AF159" s="75">
        <f>IF(AND(AF$16&gt;=$D159,OR(AF$16&lt;=$E159,$E159="")),$Q159,0)</f>
        <v>0</v>
      </c>
      <c r="AG159" s="75">
        <f>IF(AND(AG$16&gt;=$D159,OR(AG$16&lt;=$E159,$E159="")),$Q159,0)</f>
        <v>0</v>
      </c>
      <c r="AH159" s="75">
        <f>IF(AND(AH$16&gt;=$D159,OR(AH$16&lt;=$E159,$E159="")),$Q159,0)</f>
        <v>0</v>
      </c>
      <c r="AI159" s="75">
        <f>IF(AND(AI$16&gt;=$D159,OR(AI$16&lt;=$E159,$E159="")),$Q159,0)</f>
        <v>0</v>
      </c>
      <c r="AJ159" s="75">
        <f>IF(AND(AJ$16&gt;=$D159,OR(AJ$16&lt;=$E159,$E159="")),$Q159,0)</f>
        <v>0</v>
      </c>
      <c r="AK159" s="75">
        <f>IF(AND(AK$16&gt;=$D159,OR(AK$16&lt;=$E159,$E159="")),$Q159,0)</f>
        <v>0</v>
      </c>
      <c r="AL159" s="75">
        <f>IF(AND(AL$16&gt;=$D159,OR(AL$16&lt;=$E159,$E159="")),$Q159,0)</f>
        <v>0</v>
      </c>
      <c r="AM159" s="75">
        <f>IF(AND(AM$16&gt;=$D159,OR(AM$16&lt;=$E159,$E159="")),$Q159,0)</f>
        <v>0</v>
      </c>
      <c r="AN159" s="75">
        <f>IF(AND(AN$16&gt;=$D159,OR(AN$16&lt;=$E159,$E159="")),$Q159,0)</f>
        <v>0</v>
      </c>
      <c r="AO159" s="75">
        <f>IF(AND(AO$16&gt;=$D159,OR(AO$16&lt;=$E159,$E159="")),$Q159,0)</f>
        <v>0</v>
      </c>
      <c r="AP159" s="75">
        <f>IF(AND(AP$16&gt;=$D159,OR(AP$16&lt;=$E159,$E159="")),$Q159,0)</f>
        <v>0</v>
      </c>
      <c r="AQ159" s="75">
        <f>IF(AND(AQ$16&gt;=$D159,OR(AQ$16&lt;=$E159,$E159="")),$Q159,0)</f>
        <v>0</v>
      </c>
      <c r="AR159" s="75">
        <f>IF(AND(AR$16&gt;=$D159,OR(AR$16&lt;=$E159,$E159="")),$Q159,0)</f>
        <v>0</v>
      </c>
      <c r="AS159" s="75">
        <f>IF(AND(AS$16&gt;=$D159,OR(AS$16&lt;=$E159,$E159="")),$Q159,0)</f>
        <v>0</v>
      </c>
      <c r="AT159" s="75">
        <f>IF(AND(AT$16&gt;=$D159,OR(AT$16&lt;=$E159,$E159="")),$Q159,0)</f>
        <v>0</v>
      </c>
      <c r="AU159" s="75">
        <f>IF(AND(AU$16&gt;=$D159,OR(AU$16&lt;=$E159,$E159="")),$Q159,0)</f>
        <v>0</v>
      </c>
      <c r="AV159" s="75">
        <f>IF(AND(AV$16&gt;=$D159,OR(AV$16&lt;=$E159,$E159="")),$Q159,0)</f>
        <v>0</v>
      </c>
      <c r="AW159" s="75">
        <f>IF(AND(AW$16&gt;=$D159,OR(AW$16&lt;=$E159,$E159="")),$Q159,0)</f>
        <v>0</v>
      </c>
      <c r="AX159" s="75">
        <f>IF(AND(AX$16&gt;=$D159,OR(AX$16&lt;=$E159,$E159="")),$Q159,0)</f>
        <v>0</v>
      </c>
      <c r="AY159" s="75">
        <f>IF(AND(AY$16&gt;=$D159,OR(AY$16&lt;=$E159,$E159="")),$Q159,0)</f>
        <v>0</v>
      </c>
      <c r="AZ159" s="75">
        <f>IF(AND(AZ$16&gt;=$D159,OR(AZ$16&lt;=$E159,$E159="")),$Q159,0)</f>
        <v>0</v>
      </c>
      <c r="BA159" s="75">
        <f>IF(AND(BA$16&gt;=$D159,OR(BA$16&lt;=$E159,$E159="")),$Q159,0)</f>
        <v>0</v>
      </c>
      <c r="BB159" s="75">
        <f>IF(AND(BB$16&gt;=$D159,OR(BB$16&lt;=$E159,$E159="")),$Q159,0)</f>
        <v>0</v>
      </c>
      <c r="BC159" s="84"/>
      <c r="BD159" s="75">
        <f t="shared" si="222"/>
        <v>0</v>
      </c>
      <c r="BE159" s="75">
        <f t="shared" si="222"/>
        <v>0</v>
      </c>
      <c r="BF159" s="75">
        <f t="shared" si="222"/>
        <v>0</v>
      </c>
      <c r="BG159" s="75">
        <f t="shared" si="222"/>
        <v>0</v>
      </c>
      <c r="BH159" s="75">
        <f t="shared" si="222"/>
        <v>0</v>
      </c>
      <c r="BI159" s="75">
        <f t="shared" si="222"/>
        <v>0</v>
      </c>
      <c r="BJ159" s="75">
        <f t="shared" si="222"/>
        <v>0</v>
      </c>
      <c r="BK159" s="75">
        <f t="shared" si="222"/>
        <v>0</v>
      </c>
      <c r="BL159" s="75">
        <f t="shared" si="222"/>
        <v>0</v>
      </c>
      <c r="BM159" s="75">
        <f t="shared" si="222"/>
        <v>0</v>
      </c>
      <c r="BN159" s="75">
        <f t="shared" si="222"/>
        <v>0</v>
      </c>
      <c r="BO159" s="75">
        <f t="shared" si="222"/>
        <v>0</v>
      </c>
      <c r="BP159" s="53"/>
    </row>
    <row r="160" spans="1:68" s="36" customFormat="1" ht="16" x14ac:dyDescent="0.2">
      <c r="A160" s="50"/>
      <c r="B160" s="66"/>
      <c r="C160" s="67"/>
      <c r="D160" s="68"/>
      <c r="E160" s="68"/>
      <c r="F160" s="69"/>
      <c r="G160" s="66"/>
      <c r="H160" s="70"/>
      <c r="I160" s="70"/>
      <c r="J160" s="71"/>
      <c r="K160" s="71"/>
      <c r="L160" s="72"/>
      <c r="M160" s="73">
        <f t="shared" si="216"/>
        <v>0</v>
      </c>
      <c r="N160" s="74">
        <f t="shared" si="217"/>
        <v>0</v>
      </c>
      <c r="O160" s="74">
        <f t="shared" si="218"/>
        <v>0</v>
      </c>
      <c r="P160" s="74">
        <f t="shared" si="219"/>
        <v>0</v>
      </c>
      <c r="Q160" s="63">
        <f t="shared" si="220"/>
        <v>0</v>
      </c>
      <c r="R160" s="112"/>
      <c r="S160" s="75">
        <f>IF(AND(S$16&gt;=$D160,OR(S$16&lt;=$E160,$E160="")),$Q160,0)</f>
        <v>0</v>
      </c>
      <c r="T160" s="75">
        <f>IF(AND(T$16&gt;=$D160,OR(T$16&lt;=$E160,$E160="")),$Q160,0)</f>
        <v>0</v>
      </c>
      <c r="U160" s="75">
        <f>IF(AND(U$16&gt;=$D160,OR(U$16&lt;=$E160,$E160="")),$Q160,0)</f>
        <v>0</v>
      </c>
      <c r="V160" s="75">
        <f>IF(AND(V$16&gt;=$D160,OR(V$16&lt;=$E160,$E160="")),$Q160,0)</f>
        <v>0</v>
      </c>
      <c r="W160" s="75">
        <f>IF(AND(W$16&gt;=$D160,OR(W$16&lt;=$E160,$E160="")),$Q160,0)</f>
        <v>0</v>
      </c>
      <c r="X160" s="75">
        <f>IF(AND(X$16&gt;=$D160,OR(X$16&lt;=$E160,$E160="")),$Q160,0)</f>
        <v>0</v>
      </c>
      <c r="Y160" s="75">
        <f>IF(AND(Y$16&gt;=$D160,OR(Y$16&lt;=$E160,$E160="")),$Q160,0)</f>
        <v>0</v>
      </c>
      <c r="Z160" s="75">
        <f>IF(AND(Z$16&gt;=$D160,OR(Z$16&lt;=$E160,$E160="")),$Q160,0)</f>
        <v>0</v>
      </c>
      <c r="AA160" s="75">
        <f>IF(AND(AA$16&gt;=$D160,OR(AA$16&lt;=$E160,$E160="")),$Q160,0)</f>
        <v>0</v>
      </c>
      <c r="AB160" s="75">
        <f>IF(AND(AB$16&gt;=$D160,OR(AB$16&lt;=$E160,$E160="")),$Q160,0)</f>
        <v>0</v>
      </c>
      <c r="AC160" s="75">
        <f>IF(AND(AC$16&gt;=$D160,OR(AC$16&lt;=$E160,$E160="")),$Q160,0)</f>
        <v>0</v>
      </c>
      <c r="AD160" s="75">
        <f>IF(AND(AD$16&gt;=$D160,OR(AD$16&lt;=$E160,$E160="")),$Q160,0)</f>
        <v>0</v>
      </c>
      <c r="AE160" s="75">
        <f>IF(AND(AE$16&gt;=$D160,OR(AE$16&lt;=$E160,$E160="")),$Q160,0)</f>
        <v>0</v>
      </c>
      <c r="AF160" s="75">
        <f>IF(AND(AF$16&gt;=$D160,OR(AF$16&lt;=$E160,$E160="")),$Q160,0)</f>
        <v>0</v>
      </c>
      <c r="AG160" s="75">
        <f>IF(AND(AG$16&gt;=$D160,OR(AG$16&lt;=$E160,$E160="")),$Q160,0)</f>
        <v>0</v>
      </c>
      <c r="AH160" s="75">
        <f>IF(AND(AH$16&gt;=$D160,OR(AH$16&lt;=$E160,$E160="")),$Q160,0)</f>
        <v>0</v>
      </c>
      <c r="AI160" s="75">
        <f>IF(AND(AI$16&gt;=$D160,OR(AI$16&lt;=$E160,$E160="")),$Q160,0)</f>
        <v>0</v>
      </c>
      <c r="AJ160" s="75">
        <f>IF(AND(AJ$16&gt;=$D160,OR(AJ$16&lt;=$E160,$E160="")),$Q160,0)</f>
        <v>0</v>
      </c>
      <c r="AK160" s="75">
        <f>IF(AND(AK$16&gt;=$D160,OR(AK$16&lt;=$E160,$E160="")),$Q160,0)</f>
        <v>0</v>
      </c>
      <c r="AL160" s="75">
        <f>IF(AND(AL$16&gt;=$D160,OR(AL$16&lt;=$E160,$E160="")),$Q160,0)</f>
        <v>0</v>
      </c>
      <c r="AM160" s="75">
        <f>IF(AND(AM$16&gt;=$D160,OR(AM$16&lt;=$E160,$E160="")),$Q160,0)</f>
        <v>0</v>
      </c>
      <c r="AN160" s="75">
        <f>IF(AND(AN$16&gt;=$D160,OR(AN$16&lt;=$E160,$E160="")),$Q160,0)</f>
        <v>0</v>
      </c>
      <c r="AO160" s="75">
        <f>IF(AND(AO$16&gt;=$D160,OR(AO$16&lt;=$E160,$E160="")),$Q160,0)</f>
        <v>0</v>
      </c>
      <c r="AP160" s="75">
        <f>IF(AND(AP$16&gt;=$D160,OR(AP$16&lt;=$E160,$E160="")),$Q160,0)</f>
        <v>0</v>
      </c>
      <c r="AQ160" s="75">
        <f>IF(AND(AQ$16&gt;=$D160,OR(AQ$16&lt;=$E160,$E160="")),$Q160,0)</f>
        <v>0</v>
      </c>
      <c r="AR160" s="75">
        <f>IF(AND(AR$16&gt;=$D160,OR(AR$16&lt;=$E160,$E160="")),$Q160,0)</f>
        <v>0</v>
      </c>
      <c r="AS160" s="75">
        <f>IF(AND(AS$16&gt;=$D160,OR(AS$16&lt;=$E160,$E160="")),$Q160,0)</f>
        <v>0</v>
      </c>
      <c r="AT160" s="75">
        <f>IF(AND(AT$16&gt;=$D160,OR(AT$16&lt;=$E160,$E160="")),$Q160,0)</f>
        <v>0</v>
      </c>
      <c r="AU160" s="75">
        <f>IF(AND(AU$16&gt;=$D160,OR(AU$16&lt;=$E160,$E160="")),$Q160,0)</f>
        <v>0</v>
      </c>
      <c r="AV160" s="75">
        <f>IF(AND(AV$16&gt;=$D160,OR(AV$16&lt;=$E160,$E160="")),$Q160,0)</f>
        <v>0</v>
      </c>
      <c r="AW160" s="75">
        <f>IF(AND(AW$16&gt;=$D160,OR(AW$16&lt;=$E160,$E160="")),$Q160,0)</f>
        <v>0</v>
      </c>
      <c r="AX160" s="75">
        <f>IF(AND(AX$16&gt;=$D160,OR(AX$16&lt;=$E160,$E160="")),$Q160,0)</f>
        <v>0</v>
      </c>
      <c r="AY160" s="75">
        <f>IF(AND(AY$16&gt;=$D160,OR(AY$16&lt;=$E160,$E160="")),$Q160,0)</f>
        <v>0</v>
      </c>
      <c r="AZ160" s="75">
        <f>IF(AND(AZ$16&gt;=$D160,OR(AZ$16&lt;=$E160,$E160="")),$Q160,0)</f>
        <v>0</v>
      </c>
      <c r="BA160" s="75">
        <f>IF(AND(BA$16&gt;=$D160,OR(BA$16&lt;=$E160,$E160="")),$Q160,0)</f>
        <v>0</v>
      </c>
      <c r="BB160" s="75">
        <f>IF(AND(BB$16&gt;=$D160,OR(BB$16&lt;=$E160,$E160="")),$Q160,0)</f>
        <v>0</v>
      </c>
      <c r="BC160" s="84"/>
      <c r="BD160" s="75">
        <f t="shared" si="222"/>
        <v>0</v>
      </c>
      <c r="BE160" s="75">
        <f t="shared" si="222"/>
        <v>0</v>
      </c>
      <c r="BF160" s="75">
        <f t="shared" si="222"/>
        <v>0</v>
      </c>
      <c r="BG160" s="75">
        <f t="shared" si="222"/>
        <v>0</v>
      </c>
      <c r="BH160" s="75">
        <f t="shared" si="222"/>
        <v>0</v>
      </c>
      <c r="BI160" s="75">
        <f t="shared" si="222"/>
        <v>0</v>
      </c>
      <c r="BJ160" s="75">
        <f t="shared" si="222"/>
        <v>0</v>
      </c>
      <c r="BK160" s="75">
        <f t="shared" si="222"/>
        <v>0</v>
      </c>
      <c r="BL160" s="75">
        <f t="shared" si="222"/>
        <v>0</v>
      </c>
      <c r="BM160" s="75">
        <f t="shared" si="222"/>
        <v>0</v>
      </c>
      <c r="BN160" s="75">
        <f t="shared" si="222"/>
        <v>0</v>
      </c>
      <c r="BO160" s="75">
        <f t="shared" si="222"/>
        <v>0</v>
      </c>
      <c r="BP160" s="53"/>
    </row>
    <row r="161" spans="1:68" s="36" customFormat="1" ht="16" x14ac:dyDescent="0.2">
      <c r="A161" s="50"/>
      <c r="B161" s="66"/>
      <c r="C161" s="67"/>
      <c r="D161" s="68"/>
      <c r="E161" s="68"/>
      <c r="F161" s="69"/>
      <c r="G161" s="66"/>
      <c r="H161" s="70"/>
      <c r="I161" s="70"/>
      <c r="J161" s="71"/>
      <c r="K161" s="71"/>
      <c r="L161" s="72"/>
      <c r="M161" s="73">
        <f t="shared" si="216"/>
        <v>0</v>
      </c>
      <c r="N161" s="74">
        <f t="shared" si="217"/>
        <v>0</v>
      </c>
      <c r="O161" s="74">
        <f t="shared" si="218"/>
        <v>0</v>
      </c>
      <c r="P161" s="74">
        <f t="shared" si="219"/>
        <v>0</v>
      </c>
      <c r="Q161" s="63">
        <f t="shared" si="220"/>
        <v>0</v>
      </c>
      <c r="R161" s="112"/>
      <c r="S161" s="75">
        <f>IF(AND(S$16&gt;=$D161,OR(S$16&lt;=$E161,$E161="")),$Q161,0)</f>
        <v>0</v>
      </c>
      <c r="T161" s="75">
        <f>IF(AND(T$16&gt;=$D161,OR(T$16&lt;=$E161,$E161="")),$Q161,0)</f>
        <v>0</v>
      </c>
      <c r="U161" s="75">
        <f>IF(AND(U$16&gt;=$D161,OR(U$16&lt;=$E161,$E161="")),$Q161,0)</f>
        <v>0</v>
      </c>
      <c r="V161" s="75">
        <f>IF(AND(V$16&gt;=$D161,OR(V$16&lt;=$E161,$E161="")),$Q161,0)</f>
        <v>0</v>
      </c>
      <c r="W161" s="75">
        <f>IF(AND(W$16&gt;=$D161,OR(W$16&lt;=$E161,$E161="")),$Q161,0)</f>
        <v>0</v>
      </c>
      <c r="X161" s="75">
        <f>IF(AND(X$16&gt;=$D161,OR(X$16&lt;=$E161,$E161="")),$Q161,0)</f>
        <v>0</v>
      </c>
      <c r="Y161" s="75">
        <f>IF(AND(Y$16&gt;=$D161,OR(Y$16&lt;=$E161,$E161="")),$Q161,0)</f>
        <v>0</v>
      </c>
      <c r="Z161" s="75">
        <f>IF(AND(Z$16&gt;=$D161,OR(Z$16&lt;=$E161,$E161="")),$Q161,0)</f>
        <v>0</v>
      </c>
      <c r="AA161" s="75">
        <f>IF(AND(AA$16&gt;=$D161,OR(AA$16&lt;=$E161,$E161="")),$Q161,0)</f>
        <v>0</v>
      </c>
      <c r="AB161" s="75">
        <f>IF(AND(AB$16&gt;=$D161,OR(AB$16&lt;=$E161,$E161="")),$Q161,0)</f>
        <v>0</v>
      </c>
      <c r="AC161" s="75">
        <f>IF(AND(AC$16&gt;=$D161,OR(AC$16&lt;=$E161,$E161="")),$Q161,0)</f>
        <v>0</v>
      </c>
      <c r="AD161" s="75">
        <f>IF(AND(AD$16&gt;=$D161,OR(AD$16&lt;=$E161,$E161="")),$Q161,0)</f>
        <v>0</v>
      </c>
      <c r="AE161" s="75">
        <f>IF(AND(AE$16&gt;=$D161,OR(AE$16&lt;=$E161,$E161="")),$Q161,0)</f>
        <v>0</v>
      </c>
      <c r="AF161" s="75">
        <f>IF(AND(AF$16&gt;=$D161,OR(AF$16&lt;=$E161,$E161="")),$Q161,0)</f>
        <v>0</v>
      </c>
      <c r="AG161" s="75">
        <f>IF(AND(AG$16&gt;=$D161,OR(AG$16&lt;=$E161,$E161="")),$Q161,0)</f>
        <v>0</v>
      </c>
      <c r="AH161" s="75">
        <f>IF(AND(AH$16&gt;=$D161,OR(AH$16&lt;=$E161,$E161="")),$Q161,0)</f>
        <v>0</v>
      </c>
      <c r="AI161" s="75">
        <f>IF(AND(AI$16&gt;=$D161,OR(AI$16&lt;=$E161,$E161="")),$Q161,0)</f>
        <v>0</v>
      </c>
      <c r="AJ161" s="75">
        <f>IF(AND(AJ$16&gt;=$D161,OR(AJ$16&lt;=$E161,$E161="")),$Q161,0)</f>
        <v>0</v>
      </c>
      <c r="AK161" s="75">
        <f>IF(AND(AK$16&gt;=$D161,OR(AK$16&lt;=$E161,$E161="")),$Q161,0)</f>
        <v>0</v>
      </c>
      <c r="AL161" s="75">
        <f>IF(AND(AL$16&gt;=$D161,OR(AL$16&lt;=$E161,$E161="")),$Q161,0)</f>
        <v>0</v>
      </c>
      <c r="AM161" s="75">
        <f>IF(AND(AM$16&gt;=$D161,OR(AM$16&lt;=$E161,$E161="")),$Q161,0)</f>
        <v>0</v>
      </c>
      <c r="AN161" s="75">
        <f>IF(AND(AN$16&gt;=$D161,OR(AN$16&lt;=$E161,$E161="")),$Q161,0)</f>
        <v>0</v>
      </c>
      <c r="AO161" s="75">
        <f>IF(AND(AO$16&gt;=$D161,OR(AO$16&lt;=$E161,$E161="")),$Q161,0)</f>
        <v>0</v>
      </c>
      <c r="AP161" s="75">
        <f>IF(AND(AP$16&gt;=$D161,OR(AP$16&lt;=$E161,$E161="")),$Q161,0)</f>
        <v>0</v>
      </c>
      <c r="AQ161" s="75">
        <f>IF(AND(AQ$16&gt;=$D161,OR(AQ$16&lt;=$E161,$E161="")),$Q161,0)</f>
        <v>0</v>
      </c>
      <c r="AR161" s="75">
        <f>IF(AND(AR$16&gt;=$D161,OR(AR$16&lt;=$E161,$E161="")),$Q161,0)</f>
        <v>0</v>
      </c>
      <c r="AS161" s="75">
        <f>IF(AND(AS$16&gt;=$D161,OR(AS$16&lt;=$E161,$E161="")),$Q161,0)</f>
        <v>0</v>
      </c>
      <c r="AT161" s="75">
        <f>IF(AND(AT$16&gt;=$D161,OR(AT$16&lt;=$E161,$E161="")),$Q161,0)</f>
        <v>0</v>
      </c>
      <c r="AU161" s="75">
        <f>IF(AND(AU$16&gt;=$D161,OR(AU$16&lt;=$E161,$E161="")),$Q161,0)</f>
        <v>0</v>
      </c>
      <c r="AV161" s="75">
        <f>IF(AND(AV$16&gt;=$D161,OR(AV$16&lt;=$E161,$E161="")),$Q161,0)</f>
        <v>0</v>
      </c>
      <c r="AW161" s="75">
        <f>IF(AND(AW$16&gt;=$D161,OR(AW$16&lt;=$E161,$E161="")),$Q161,0)</f>
        <v>0</v>
      </c>
      <c r="AX161" s="75">
        <f>IF(AND(AX$16&gt;=$D161,OR(AX$16&lt;=$E161,$E161="")),$Q161,0)</f>
        <v>0</v>
      </c>
      <c r="AY161" s="75">
        <f>IF(AND(AY$16&gt;=$D161,OR(AY$16&lt;=$E161,$E161="")),$Q161,0)</f>
        <v>0</v>
      </c>
      <c r="AZ161" s="75">
        <f>IF(AND(AZ$16&gt;=$D161,OR(AZ$16&lt;=$E161,$E161="")),$Q161,0)</f>
        <v>0</v>
      </c>
      <c r="BA161" s="75">
        <f>IF(AND(BA$16&gt;=$D161,OR(BA$16&lt;=$E161,$E161="")),$Q161,0)</f>
        <v>0</v>
      </c>
      <c r="BB161" s="75">
        <f>IF(AND(BB$16&gt;=$D161,OR(BB$16&lt;=$E161,$E161="")),$Q161,0)</f>
        <v>0</v>
      </c>
      <c r="BC161" s="84"/>
      <c r="BD161" s="75">
        <f t="shared" si="222"/>
        <v>0</v>
      </c>
      <c r="BE161" s="75">
        <f t="shared" si="222"/>
        <v>0</v>
      </c>
      <c r="BF161" s="75">
        <f t="shared" si="222"/>
        <v>0</v>
      </c>
      <c r="BG161" s="75">
        <f t="shared" si="222"/>
        <v>0</v>
      </c>
      <c r="BH161" s="75">
        <f t="shared" si="222"/>
        <v>0</v>
      </c>
      <c r="BI161" s="75">
        <f t="shared" si="222"/>
        <v>0</v>
      </c>
      <c r="BJ161" s="75">
        <f t="shared" si="222"/>
        <v>0</v>
      </c>
      <c r="BK161" s="75">
        <f t="shared" si="222"/>
        <v>0</v>
      </c>
      <c r="BL161" s="75">
        <f t="shared" si="222"/>
        <v>0</v>
      </c>
      <c r="BM161" s="75">
        <f t="shared" si="222"/>
        <v>0</v>
      </c>
      <c r="BN161" s="75">
        <f t="shared" si="222"/>
        <v>0</v>
      </c>
      <c r="BO161" s="75">
        <f t="shared" si="222"/>
        <v>0</v>
      </c>
      <c r="BP161" s="53"/>
    </row>
    <row r="162" spans="1:68" s="36" customFormat="1" ht="16" x14ac:dyDescent="0.2">
      <c r="A162" s="50"/>
      <c r="B162" s="66"/>
      <c r="C162" s="67"/>
      <c r="D162" s="68"/>
      <c r="E162" s="68"/>
      <c r="F162" s="69"/>
      <c r="G162" s="66"/>
      <c r="H162" s="70"/>
      <c r="I162" s="70"/>
      <c r="J162" s="71"/>
      <c r="K162" s="71"/>
      <c r="L162" s="72"/>
      <c r="M162" s="73">
        <f t="shared" si="216"/>
        <v>0</v>
      </c>
      <c r="N162" s="74">
        <f t="shared" si="217"/>
        <v>0</v>
      </c>
      <c r="O162" s="74">
        <f t="shared" si="218"/>
        <v>0</v>
      </c>
      <c r="P162" s="74">
        <f t="shared" si="219"/>
        <v>0</v>
      </c>
      <c r="Q162" s="63">
        <f t="shared" si="220"/>
        <v>0</v>
      </c>
      <c r="R162" s="112"/>
      <c r="S162" s="75">
        <f>IF(AND(S$16&gt;=$D162,OR(S$16&lt;=$E162,$E162="")),$Q162,0)</f>
        <v>0</v>
      </c>
      <c r="T162" s="75">
        <f>IF(AND(T$16&gt;=$D162,OR(T$16&lt;=$E162,$E162="")),$Q162,0)</f>
        <v>0</v>
      </c>
      <c r="U162" s="75">
        <f>IF(AND(U$16&gt;=$D162,OR(U$16&lt;=$E162,$E162="")),$Q162,0)</f>
        <v>0</v>
      </c>
      <c r="V162" s="75">
        <f>IF(AND(V$16&gt;=$D162,OR(V$16&lt;=$E162,$E162="")),$Q162,0)</f>
        <v>0</v>
      </c>
      <c r="W162" s="75">
        <f>IF(AND(W$16&gt;=$D162,OR(W$16&lt;=$E162,$E162="")),$Q162,0)</f>
        <v>0</v>
      </c>
      <c r="X162" s="75">
        <f>IF(AND(X$16&gt;=$D162,OR(X$16&lt;=$E162,$E162="")),$Q162,0)</f>
        <v>0</v>
      </c>
      <c r="Y162" s="75">
        <f>IF(AND(Y$16&gt;=$D162,OR(Y$16&lt;=$E162,$E162="")),$Q162,0)</f>
        <v>0</v>
      </c>
      <c r="Z162" s="75">
        <f>IF(AND(Z$16&gt;=$D162,OR(Z$16&lt;=$E162,$E162="")),$Q162,0)</f>
        <v>0</v>
      </c>
      <c r="AA162" s="75">
        <f>IF(AND(AA$16&gt;=$D162,OR(AA$16&lt;=$E162,$E162="")),$Q162,0)</f>
        <v>0</v>
      </c>
      <c r="AB162" s="75">
        <f>IF(AND(AB$16&gt;=$D162,OR(AB$16&lt;=$E162,$E162="")),$Q162,0)</f>
        <v>0</v>
      </c>
      <c r="AC162" s="75">
        <f>IF(AND(AC$16&gt;=$D162,OR(AC$16&lt;=$E162,$E162="")),$Q162,0)</f>
        <v>0</v>
      </c>
      <c r="AD162" s="75">
        <f>IF(AND(AD$16&gt;=$D162,OR(AD$16&lt;=$E162,$E162="")),$Q162,0)</f>
        <v>0</v>
      </c>
      <c r="AE162" s="75">
        <f>IF(AND(AE$16&gt;=$D162,OR(AE$16&lt;=$E162,$E162="")),$Q162,0)</f>
        <v>0</v>
      </c>
      <c r="AF162" s="75">
        <f>IF(AND(AF$16&gt;=$D162,OR(AF$16&lt;=$E162,$E162="")),$Q162,0)</f>
        <v>0</v>
      </c>
      <c r="AG162" s="75">
        <f>IF(AND(AG$16&gt;=$D162,OR(AG$16&lt;=$E162,$E162="")),$Q162,0)</f>
        <v>0</v>
      </c>
      <c r="AH162" s="75">
        <f>IF(AND(AH$16&gt;=$D162,OR(AH$16&lt;=$E162,$E162="")),$Q162,0)</f>
        <v>0</v>
      </c>
      <c r="AI162" s="75">
        <f>IF(AND(AI$16&gt;=$D162,OR(AI$16&lt;=$E162,$E162="")),$Q162,0)</f>
        <v>0</v>
      </c>
      <c r="AJ162" s="75">
        <f>IF(AND(AJ$16&gt;=$D162,OR(AJ$16&lt;=$E162,$E162="")),$Q162,0)</f>
        <v>0</v>
      </c>
      <c r="AK162" s="75">
        <f>IF(AND(AK$16&gt;=$D162,OR(AK$16&lt;=$E162,$E162="")),$Q162,0)</f>
        <v>0</v>
      </c>
      <c r="AL162" s="75">
        <f>IF(AND(AL$16&gt;=$D162,OR(AL$16&lt;=$E162,$E162="")),$Q162,0)</f>
        <v>0</v>
      </c>
      <c r="AM162" s="75">
        <f>IF(AND(AM$16&gt;=$D162,OR(AM$16&lt;=$E162,$E162="")),$Q162,0)</f>
        <v>0</v>
      </c>
      <c r="AN162" s="75">
        <f>IF(AND(AN$16&gt;=$D162,OR(AN$16&lt;=$E162,$E162="")),$Q162,0)</f>
        <v>0</v>
      </c>
      <c r="AO162" s="75">
        <f>IF(AND(AO$16&gt;=$D162,OR(AO$16&lt;=$E162,$E162="")),$Q162,0)</f>
        <v>0</v>
      </c>
      <c r="AP162" s="75">
        <f>IF(AND(AP$16&gt;=$D162,OR(AP$16&lt;=$E162,$E162="")),$Q162,0)</f>
        <v>0</v>
      </c>
      <c r="AQ162" s="75">
        <f>IF(AND(AQ$16&gt;=$D162,OR(AQ$16&lt;=$E162,$E162="")),$Q162,0)</f>
        <v>0</v>
      </c>
      <c r="AR162" s="75">
        <f>IF(AND(AR$16&gt;=$D162,OR(AR$16&lt;=$E162,$E162="")),$Q162,0)</f>
        <v>0</v>
      </c>
      <c r="AS162" s="75">
        <f>IF(AND(AS$16&gt;=$D162,OR(AS$16&lt;=$E162,$E162="")),$Q162,0)</f>
        <v>0</v>
      </c>
      <c r="AT162" s="75">
        <f>IF(AND(AT$16&gt;=$D162,OR(AT$16&lt;=$E162,$E162="")),$Q162,0)</f>
        <v>0</v>
      </c>
      <c r="AU162" s="75">
        <f>IF(AND(AU$16&gt;=$D162,OR(AU$16&lt;=$E162,$E162="")),$Q162,0)</f>
        <v>0</v>
      </c>
      <c r="AV162" s="75">
        <f>IF(AND(AV$16&gt;=$D162,OR(AV$16&lt;=$E162,$E162="")),$Q162,0)</f>
        <v>0</v>
      </c>
      <c r="AW162" s="75">
        <f>IF(AND(AW$16&gt;=$D162,OR(AW$16&lt;=$E162,$E162="")),$Q162,0)</f>
        <v>0</v>
      </c>
      <c r="AX162" s="75">
        <f>IF(AND(AX$16&gt;=$D162,OR(AX$16&lt;=$E162,$E162="")),$Q162,0)</f>
        <v>0</v>
      </c>
      <c r="AY162" s="75">
        <f>IF(AND(AY$16&gt;=$D162,OR(AY$16&lt;=$E162,$E162="")),$Q162,0)</f>
        <v>0</v>
      </c>
      <c r="AZ162" s="75">
        <f>IF(AND(AZ$16&gt;=$D162,OR(AZ$16&lt;=$E162,$E162="")),$Q162,0)</f>
        <v>0</v>
      </c>
      <c r="BA162" s="75">
        <f>IF(AND(BA$16&gt;=$D162,OR(BA$16&lt;=$E162,$E162="")),$Q162,0)</f>
        <v>0</v>
      </c>
      <c r="BB162" s="75">
        <f>IF(AND(BB$16&gt;=$D162,OR(BB$16&lt;=$E162,$E162="")),$Q162,0)</f>
        <v>0</v>
      </c>
      <c r="BC162" s="84"/>
      <c r="BD162" s="75">
        <f t="shared" si="222"/>
        <v>0</v>
      </c>
      <c r="BE162" s="75">
        <f t="shared" si="222"/>
        <v>0</v>
      </c>
      <c r="BF162" s="75">
        <f t="shared" si="222"/>
        <v>0</v>
      </c>
      <c r="BG162" s="75">
        <f t="shared" si="222"/>
        <v>0</v>
      </c>
      <c r="BH162" s="75">
        <f t="shared" si="222"/>
        <v>0</v>
      </c>
      <c r="BI162" s="75">
        <f t="shared" si="222"/>
        <v>0</v>
      </c>
      <c r="BJ162" s="75">
        <f t="shared" si="222"/>
        <v>0</v>
      </c>
      <c r="BK162" s="75">
        <f t="shared" si="222"/>
        <v>0</v>
      </c>
      <c r="BL162" s="75">
        <f t="shared" si="222"/>
        <v>0</v>
      </c>
      <c r="BM162" s="75">
        <f t="shared" si="222"/>
        <v>0</v>
      </c>
      <c r="BN162" s="75">
        <f t="shared" si="222"/>
        <v>0</v>
      </c>
      <c r="BO162" s="75">
        <f t="shared" si="222"/>
        <v>0</v>
      </c>
      <c r="BP162" s="53"/>
    </row>
    <row r="163" spans="1:68" s="36" customFormat="1" ht="16" x14ac:dyDescent="0.2">
      <c r="A163" s="50"/>
      <c r="B163" s="66"/>
      <c r="C163" s="67"/>
      <c r="D163" s="68"/>
      <c r="E163" s="68"/>
      <c r="F163" s="69"/>
      <c r="G163" s="66"/>
      <c r="H163" s="70"/>
      <c r="I163" s="70"/>
      <c r="J163" s="71"/>
      <c r="K163" s="71"/>
      <c r="L163" s="72"/>
      <c r="M163" s="73">
        <f t="shared" si="216"/>
        <v>0</v>
      </c>
      <c r="N163" s="74">
        <f t="shared" si="217"/>
        <v>0</v>
      </c>
      <c r="O163" s="74">
        <f t="shared" si="218"/>
        <v>0</v>
      </c>
      <c r="P163" s="74">
        <f t="shared" si="219"/>
        <v>0</v>
      </c>
      <c r="Q163" s="63">
        <f t="shared" si="220"/>
        <v>0</v>
      </c>
      <c r="R163" s="112"/>
      <c r="S163" s="75">
        <f>IF(AND(S$16&gt;=$D163,OR(S$16&lt;=$E163,$E163="")),$Q163,0)</f>
        <v>0</v>
      </c>
      <c r="T163" s="75">
        <f>IF(AND(T$16&gt;=$D163,OR(T$16&lt;=$E163,$E163="")),$Q163,0)</f>
        <v>0</v>
      </c>
      <c r="U163" s="75">
        <f>IF(AND(U$16&gt;=$D163,OR(U$16&lt;=$E163,$E163="")),$Q163,0)</f>
        <v>0</v>
      </c>
      <c r="V163" s="75">
        <f>IF(AND(V$16&gt;=$D163,OR(V$16&lt;=$E163,$E163="")),$Q163,0)</f>
        <v>0</v>
      </c>
      <c r="W163" s="75">
        <f>IF(AND(W$16&gt;=$D163,OR(W$16&lt;=$E163,$E163="")),$Q163,0)</f>
        <v>0</v>
      </c>
      <c r="X163" s="75">
        <f>IF(AND(X$16&gt;=$D163,OR(X$16&lt;=$E163,$E163="")),$Q163,0)</f>
        <v>0</v>
      </c>
      <c r="Y163" s="75">
        <f>IF(AND(Y$16&gt;=$D163,OR(Y$16&lt;=$E163,$E163="")),$Q163,0)</f>
        <v>0</v>
      </c>
      <c r="Z163" s="75">
        <f>IF(AND(Z$16&gt;=$D163,OR(Z$16&lt;=$E163,$E163="")),$Q163,0)</f>
        <v>0</v>
      </c>
      <c r="AA163" s="75">
        <f>IF(AND(AA$16&gt;=$D163,OR(AA$16&lt;=$E163,$E163="")),$Q163,0)</f>
        <v>0</v>
      </c>
      <c r="AB163" s="75">
        <f>IF(AND(AB$16&gt;=$D163,OR(AB$16&lt;=$E163,$E163="")),$Q163,0)</f>
        <v>0</v>
      </c>
      <c r="AC163" s="75">
        <f>IF(AND(AC$16&gt;=$D163,OR(AC$16&lt;=$E163,$E163="")),$Q163,0)</f>
        <v>0</v>
      </c>
      <c r="AD163" s="75">
        <f>IF(AND(AD$16&gt;=$D163,OR(AD$16&lt;=$E163,$E163="")),$Q163,0)</f>
        <v>0</v>
      </c>
      <c r="AE163" s="75">
        <f>IF(AND(AE$16&gt;=$D163,OR(AE$16&lt;=$E163,$E163="")),$Q163,0)</f>
        <v>0</v>
      </c>
      <c r="AF163" s="75">
        <f>IF(AND(AF$16&gt;=$D163,OR(AF$16&lt;=$E163,$E163="")),$Q163,0)</f>
        <v>0</v>
      </c>
      <c r="AG163" s="75">
        <f>IF(AND(AG$16&gt;=$D163,OR(AG$16&lt;=$E163,$E163="")),$Q163,0)</f>
        <v>0</v>
      </c>
      <c r="AH163" s="75">
        <f>IF(AND(AH$16&gt;=$D163,OR(AH$16&lt;=$E163,$E163="")),$Q163,0)</f>
        <v>0</v>
      </c>
      <c r="AI163" s="75">
        <f>IF(AND(AI$16&gt;=$D163,OR(AI$16&lt;=$E163,$E163="")),$Q163,0)</f>
        <v>0</v>
      </c>
      <c r="AJ163" s="75">
        <f>IF(AND(AJ$16&gt;=$D163,OR(AJ$16&lt;=$E163,$E163="")),$Q163,0)</f>
        <v>0</v>
      </c>
      <c r="AK163" s="75">
        <f>IF(AND(AK$16&gt;=$D163,OR(AK$16&lt;=$E163,$E163="")),$Q163,0)</f>
        <v>0</v>
      </c>
      <c r="AL163" s="75">
        <f>IF(AND(AL$16&gt;=$D163,OR(AL$16&lt;=$E163,$E163="")),$Q163,0)</f>
        <v>0</v>
      </c>
      <c r="AM163" s="75">
        <f>IF(AND(AM$16&gt;=$D163,OR(AM$16&lt;=$E163,$E163="")),$Q163,0)</f>
        <v>0</v>
      </c>
      <c r="AN163" s="75">
        <f>IF(AND(AN$16&gt;=$D163,OR(AN$16&lt;=$E163,$E163="")),$Q163,0)</f>
        <v>0</v>
      </c>
      <c r="AO163" s="75">
        <f>IF(AND(AO$16&gt;=$D163,OR(AO$16&lt;=$E163,$E163="")),$Q163,0)</f>
        <v>0</v>
      </c>
      <c r="AP163" s="75">
        <f>IF(AND(AP$16&gt;=$D163,OR(AP$16&lt;=$E163,$E163="")),$Q163,0)</f>
        <v>0</v>
      </c>
      <c r="AQ163" s="75">
        <f>IF(AND(AQ$16&gt;=$D163,OR(AQ$16&lt;=$E163,$E163="")),$Q163,0)</f>
        <v>0</v>
      </c>
      <c r="AR163" s="75">
        <f>IF(AND(AR$16&gt;=$D163,OR(AR$16&lt;=$E163,$E163="")),$Q163,0)</f>
        <v>0</v>
      </c>
      <c r="AS163" s="75">
        <f>IF(AND(AS$16&gt;=$D163,OR(AS$16&lt;=$E163,$E163="")),$Q163,0)</f>
        <v>0</v>
      </c>
      <c r="AT163" s="75">
        <f>IF(AND(AT$16&gt;=$D163,OR(AT$16&lt;=$E163,$E163="")),$Q163,0)</f>
        <v>0</v>
      </c>
      <c r="AU163" s="75">
        <f>IF(AND(AU$16&gt;=$D163,OR(AU$16&lt;=$E163,$E163="")),$Q163,0)</f>
        <v>0</v>
      </c>
      <c r="AV163" s="75">
        <f>IF(AND(AV$16&gt;=$D163,OR(AV$16&lt;=$E163,$E163="")),$Q163,0)</f>
        <v>0</v>
      </c>
      <c r="AW163" s="75">
        <f>IF(AND(AW$16&gt;=$D163,OR(AW$16&lt;=$E163,$E163="")),$Q163,0)</f>
        <v>0</v>
      </c>
      <c r="AX163" s="75">
        <f>IF(AND(AX$16&gt;=$D163,OR(AX$16&lt;=$E163,$E163="")),$Q163,0)</f>
        <v>0</v>
      </c>
      <c r="AY163" s="75">
        <f>IF(AND(AY$16&gt;=$D163,OR(AY$16&lt;=$E163,$E163="")),$Q163,0)</f>
        <v>0</v>
      </c>
      <c r="AZ163" s="75">
        <f>IF(AND(AZ$16&gt;=$D163,OR(AZ$16&lt;=$E163,$E163="")),$Q163,0)</f>
        <v>0</v>
      </c>
      <c r="BA163" s="75">
        <f>IF(AND(BA$16&gt;=$D163,OR(BA$16&lt;=$E163,$E163="")),$Q163,0)</f>
        <v>0</v>
      </c>
      <c r="BB163" s="75">
        <f>IF(AND(BB$16&gt;=$D163,OR(BB$16&lt;=$E163,$E163="")),$Q163,0)</f>
        <v>0</v>
      </c>
      <c r="BC163" s="84"/>
      <c r="BD163" s="75">
        <f t="shared" si="222"/>
        <v>0</v>
      </c>
      <c r="BE163" s="75">
        <f t="shared" si="222"/>
        <v>0</v>
      </c>
      <c r="BF163" s="75">
        <f t="shared" si="222"/>
        <v>0</v>
      </c>
      <c r="BG163" s="75">
        <f t="shared" si="222"/>
        <v>0</v>
      </c>
      <c r="BH163" s="75">
        <f t="shared" si="222"/>
        <v>0</v>
      </c>
      <c r="BI163" s="75">
        <f t="shared" si="222"/>
        <v>0</v>
      </c>
      <c r="BJ163" s="75">
        <f t="shared" si="222"/>
        <v>0</v>
      </c>
      <c r="BK163" s="75">
        <f t="shared" si="222"/>
        <v>0</v>
      </c>
      <c r="BL163" s="75">
        <f t="shared" si="222"/>
        <v>0</v>
      </c>
      <c r="BM163" s="75">
        <f t="shared" si="222"/>
        <v>0</v>
      </c>
      <c r="BN163" s="75">
        <f t="shared" si="222"/>
        <v>0</v>
      </c>
      <c r="BO163" s="75">
        <f t="shared" si="222"/>
        <v>0</v>
      </c>
      <c r="BP163" s="53"/>
    </row>
    <row r="164" spans="1:68" s="36" customFormat="1" ht="16" x14ac:dyDescent="0.2">
      <c r="A164" s="50"/>
      <c r="B164" s="66"/>
      <c r="C164" s="67"/>
      <c r="D164" s="68"/>
      <c r="E164" s="68"/>
      <c r="F164" s="69"/>
      <c r="G164" s="66"/>
      <c r="H164" s="70"/>
      <c r="I164" s="70"/>
      <c r="J164" s="71"/>
      <c r="K164" s="71"/>
      <c r="L164" s="72"/>
      <c r="M164" s="73">
        <f t="shared" si="216"/>
        <v>0</v>
      </c>
      <c r="N164" s="74">
        <f t="shared" si="217"/>
        <v>0</v>
      </c>
      <c r="O164" s="74">
        <f t="shared" si="218"/>
        <v>0</v>
      </c>
      <c r="P164" s="74">
        <f t="shared" si="219"/>
        <v>0</v>
      </c>
      <c r="Q164" s="63">
        <f t="shared" si="220"/>
        <v>0</v>
      </c>
      <c r="R164" s="112"/>
      <c r="S164" s="75">
        <f>IF(AND(S$16&gt;=$D164,OR(S$16&lt;=$E164,$E164="")),$Q164,0)</f>
        <v>0</v>
      </c>
      <c r="T164" s="75">
        <f>IF(AND(T$16&gt;=$D164,OR(T$16&lt;=$E164,$E164="")),$Q164,0)</f>
        <v>0</v>
      </c>
      <c r="U164" s="75">
        <f>IF(AND(U$16&gt;=$D164,OR(U$16&lt;=$E164,$E164="")),$Q164,0)</f>
        <v>0</v>
      </c>
      <c r="V164" s="75">
        <f>IF(AND(V$16&gt;=$D164,OR(V$16&lt;=$E164,$E164="")),$Q164,0)</f>
        <v>0</v>
      </c>
      <c r="W164" s="75">
        <f>IF(AND(W$16&gt;=$D164,OR(W$16&lt;=$E164,$E164="")),$Q164,0)</f>
        <v>0</v>
      </c>
      <c r="X164" s="75">
        <f>IF(AND(X$16&gt;=$D164,OR(X$16&lt;=$E164,$E164="")),$Q164,0)</f>
        <v>0</v>
      </c>
      <c r="Y164" s="75">
        <f>IF(AND(Y$16&gt;=$D164,OR(Y$16&lt;=$E164,$E164="")),$Q164,0)</f>
        <v>0</v>
      </c>
      <c r="Z164" s="75">
        <f>IF(AND(Z$16&gt;=$D164,OR(Z$16&lt;=$E164,$E164="")),$Q164,0)</f>
        <v>0</v>
      </c>
      <c r="AA164" s="75">
        <f>IF(AND(AA$16&gt;=$D164,OR(AA$16&lt;=$E164,$E164="")),$Q164,0)</f>
        <v>0</v>
      </c>
      <c r="AB164" s="75">
        <f>IF(AND(AB$16&gt;=$D164,OR(AB$16&lt;=$E164,$E164="")),$Q164,0)</f>
        <v>0</v>
      </c>
      <c r="AC164" s="75">
        <f>IF(AND(AC$16&gt;=$D164,OR(AC$16&lt;=$E164,$E164="")),$Q164,0)</f>
        <v>0</v>
      </c>
      <c r="AD164" s="75">
        <f>IF(AND(AD$16&gt;=$D164,OR(AD$16&lt;=$E164,$E164="")),$Q164,0)</f>
        <v>0</v>
      </c>
      <c r="AE164" s="75">
        <f>IF(AND(AE$16&gt;=$D164,OR(AE$16&lt;=$E164,$E164="")),$Q164,0)</f>
        <v>0</v>
      </c>
      <c r="AF164" s="75">
        <f>IF(AND(AF$16&gt;=$D164,OR(AF$16&lt;=$E164,$E164="")),$Q164,0)</f>
        <v>0</v>
      </c>
      <c r="AG164" s="75">
        <f>IF(AND(AG$16&gt;=$D164,OR(AG$16&lt;=$E164,$E164="")),$Q164,0)</f>
        <v>0</v>
      </c>
      <c r="AH164" s="75">
        <f>IF(AND(AH$16&gt;=$D164,OR(AH$16&lt;=$E164,$E164="")),$Q164,0)</f>
        <v>0</v>
      </c>
      <c r="AI164" s="75">
        <f>IF(AND(AI$16&gt;=$D164,OR(AI$16&lt;=$E164,$E164="")),$Q164,0)</f>
        <v>0</v>
      </c>
      <c r="AJ164" s="75">
        <f>IF(AND(AJ$16&gt;=$D164,OR(AJ$16&lt;=$E164,$E164="")),$Q164,0)</f>
        <v>0</v>
      </c>
      <c r="AK164" s="75">
        <f>IF(AND(AK$16&gt;=$D164,OR(AK$16&lt;=$E164,$E164="")),$Q164,0)</f>
        <v>0</v>
      </c>
      <c r="AL164" s="75">
        <f>IF(AND(AL$16&gt;=$D164,OR(AL$16&lt;=$E164,$E164="")),$Q164,0)</f>
        <v>0</v>
      </c>
      <c r="AM164" s="75">
        <f>IF(AND(AM$16&gt;=$D164,OR(AM$16&lt;=$E164,$E164="")),$Q164,0)</f>
        <v>0</v>
      </c>
      <c r="AN164" s="75">
        <f>IF(AND(AN$16&gt;=$D164,OR(AN$16&lt;=$E164,$E164="")),$Q164,0)</f>
        <v>0</v>
      </c>
      <c r="AO164" s="75">
        <f>IF(AND(AO$16&gt;=$D164,OR(AO$16&lt;=$E164,$E164="")),$Q164,0)</f>
        <v>0</v>
      </c>
      <c r="AP164" s="75">
        <f>IF(AND(AP$16&gt;=$D164,OR(AP$16&lt;=$E164,$E164="")),$Q164,0)</f>
        <v>0</v>
      </c>
      <c r="AQ164" s="75">
        <f>IF(AND(AQ$16&gt;=$D164,OR(AQ$16&lt;=$E164,$E164="")),$Q164,0)</f>
        <v>0</v>
      </c>
      <c r="AR164" s="75">
        <f>IF(AND(AR$16&gt;=$D164,OR(AR$16&lt;=$E164,$E164="")),$Q164,0)</f>
        <v>0</v>
      </c>
      <c r="AS164" s="75">
        <f>IF(AND(AS$16&gt;=$D164,OR(AS$16&lt;=$E164,$E164="")),$Q164,0)</f>
        <v>0</v>
      </c>
      <c r="AT164" s="75">
        <f>IF(AND(AT$16&gt;=$D164,OR(AT$16&lt;=$E164,$E164="")),$Q164,0)</f>
        <v>0</v>
      </c>
      <c r="AU164" s="75">
        <f>IF(AND(AU$16&gt;=$D164,OR(AU$16&lt;=$E164,$E164="")),$Q164,0)</f>
        <v>0</v>
      </c>
      <c r="AV164" s="75">
        <f>IF(AND(AV$16&gt;=$D164,OR(AV$16&lt;=$E164,$E164="")),$Q164,0)</f>
        <v>0</v>
      </c>
      <c r="AW164" s="75">
        <f>IF(AND(AW$16&gt;=$D164,OR(AW$16&lt;=$E164,$E164="")),$Q164,0)</f>
        <v>0</v>
      </c>
      <c r="AX164" s="75">
        <f>IF(AND(AX$16&gt;=$D164,OR(AX$16&lt;=$E164,$E164="")),$Q164,0)</f>
        <v>0</v>
      </c>
      <c r="AY164" s="75">
        <f>IF(AND(AY$16&gt;=$D164,OR(AY$16&lt;=$E164,$E164="")),$Q164,0)</f>
        <v>0</v>
      </c>
      <c r="AZ164" s="75">
        <f>IF(AND(AZ$16&gt;=$D164,OR(AZ$16&lt;=$E164,$E164="")),$Q164,0)</f>
        <v>0</v>
      </c>
      <c r="BA164" s="75">
        <f>IF(AND(BA$16&gt;=$D164,OR(BA$16&lt;=$E164,$E164="")),$Q164,0)</f>
        <v>0</v>
      </c>
      <c r="BB164" s="75">
        <f>IF(AND(BB$16&gt;=$D164,OR(BB$16&lt;=$E164,$E164="")),$Q164,0)</f>
        <v>0</v>
      </c>
      <c r="BC164" s="84"/>
      <c r="BD164" s="75">
        <f t="shared" si="222"/>
        <v>0</v>
      </c>
      <c r="BE164" s="75">
        <f t="shared" si="222"/>
        <v>0</v>
      </c>
      <c r="BF164" s="75">
        <f t="shared" si="222"/>
        <v>0</v>
      </c>
      <c r="BG164" s="75">
        <f t="shared" si="222"/>
        <v>0</v>
      </c>
      <c r="BH164" s="75">
        <f t="shared" si="222"/>
        <v>0</v>
      </c>
      <c r="BI164" s="75">
        <f t="shared" si="222"/>
        <v>0</v>
      </c>
      <c r="BJ164" s="75">
        <f t="shared" si="222"/>
        <v>0</v>
      </c>
      <c r="BK164" s="75">
        <f t="shared" si="222"/>
        <v>0</v>
      </c>
      <c r="BL164" s="75">
        <f t="shared" si="222"/>
        <v>0</v>
      </c>
      <c r="BM164" s="75">
        <f t="shared" si="222"/>
        <v>0</v>
      </c>
      <c r="BN164" s="75">
        <f t="shared" si="222"/>
        <v>0</v>
      </c>
      <c r="BO164" s="75">
        <f t="shared" si="222"/>
        <v>0</v>
      </c>
      <c r="BP164" s="53"/>
    </row>
    <row r="165" spans="1:68" s="36" customFormat="1" ht="16" x14ac:dyDescent="0.2">
      <c r="A165" s="50"/>
      <c r="B165" s="66"/>
      <c r="C165" s="67"/>
      <c r="D165" s="68"/>
      <c r="E165" s="68"/>
      <c r="F165" s="69"/>
      <c r="G165" s="66"/>
      <c r="H165" s="70"/>
      <c r="I165" s="70"/>
      <c r="J165" s="71"/>
      <c r="K165" s="71"/>
      <c r="L165" s="72"/>
      <c r="M165" s="73">
        <f t="shared" si="216"/>
        <v>0</v>
      </c>
      <c r="N165" s="74">
        <f t="shared" si="217"/>
        <v>0</v>
      </c>
      <c r="O165" s="74">
        <f t="shared" si="218"/>
        <v>0</v>
      </c>
      <c r="P165" s="74">
        <f t="shared" si="219"/>
        <v>0</v>
      </c>
      <c r="Q165" s="63">
        <f t="shared" si="220"/>
        <v>0</v>
      </c>
      <c r="R165" s="112"/>
      <c r="S165" s="75">
        <f>IF(AND(S$16&gt;=$D165,OR(S$16&lt;=$E165,$E165="")),$Q165,0)</f>
        <v>0</v>
      </c>
      <c r="T165" s="75">
        <f>IF(AND(T$16&gt;=$D165,OR(T$16&lt;=$E165,$E165="")),$Q165,0)</f>
        <v>0</v>
      </c>
      <c r="U165" s="75">
        <f>IF(AND(U$16&gt;=$D165,OR(U$16&lt;=$E165,$E165="")),$Q165,0)</f>
        <v>0</v>
      </c>
      <c r="V165" s="75">
        <f>IF(AND(V$16&gt;=$D165,OR(V$16&lt;=$E165,$E165="")),$Q165,0)</f>
        <v>0</v>
      </c>
      <c r="W165" s="75">
        <f>IF(AND(W$16&gt;=$D165,OR(W$16&lt;=$E165,$E165="")),$Q165,0)</f>
        <v>0</v>
      </c>
      <c r="X165" s="75">
        <f>IF(AND(X$16&gt;=$D165,OR(X$16&lt;=$E165,$E165="")),$Q165,0)</f>
        <v>0</v>
      </c>
      <c r="Y165" s="75">
        <f>IF(AND(Y$16&gt;=$D165,OR(Y$16&lt;=$E165,$E165="")),$Q165,0)</f>
        <v>0</v>
      </c>
      <c r="Z165" s="75">
        <f>IF(AND(Z$16&gt;=$D165,OR(Z$16&lt;=$E165,$E165="")),$Q165,0)</f>
        <v>0</v>
      </c>
      <c r="AA165" s="75">
        <f>IF(AND(AA$16&gt;=$D165,OR(AA$16&lt;=$E165,$E165="")),$Q165,0)</f>
        <v>0</v>
      </c>
      <c r="AB165" s="75">
        <f>IF(AND(AB$16&gt;=$D165,OR(AB$16&lt;=$E165,$E165="")),$Q165,0)</f>
        <v>0</v>
      </c>
      <c r="AC165" s="75">
        <f>IF(AND(AC$16&gt;=$D165,OR(AC$16&lt;=$E165,$E165="")),$Q165,0)</f>
        <v>0</v>
      </c>
      <c r="AD165" s="75">
        <f>IF(AND(AD$16&gt;=$D165,OR(AD$16&lt;=$E165,$E165="")),$Q165,0)</f>
        <v>0</v>
      </c>
      <c r="AE165" s="75">
        <f>IF(AND(AE$16&gt;=$D165,OR(AE$16&lt;=$E165,$E165="")),$Q165,0)</f>
        <v>0</v>
      </c>
      <c r="AF165" s="75">
        <f>IF(AND(AF$16&gt;=$D165,OR(AF$16&lt;=$E165,$E165="")),$Q165,0)</f>
        <v>0</v>
      </c>
      <c r="AG165" s="75">
        <f>IF(AND(AG$16&gt;=$D165,OR(AG$16&lt;=$E165,$E165="")),$Q165,0)</f>
        <v>0</v>
      </c>
      <c r="AH165" s="75">
        <f>IF(AND(AH$16&gt;=$D165,OR(AH$16&lt;=$E165,$E165="")),$Q165,0)</f>
        <v>0</v>
      </c>
      <c r="AI165" s="75">
        <f>IF(AND(AI$16&gt;=$D165,OR(AI$16&lt;=$E165,$E165="")),$Q165,0)</f>
        <v>0</v>
      </c>
      <c r="AJ165" s="75">
        <f>IF(AND(AJ$16&gt;=$D165,OR(AJ$16&lt;=$E165,$E165="")),$Q165,0)</f>
        <v>0</v>
      </c>
      <c r="AK165" s="75">
        <f>IF(AND(AK$16&gt;=$D165,OR(AK$16&lt;=$E165,$E165="")),$Q165,0)</f>
        <v>0</v>
      </c>
      <c r="AL165" s="75">
        <f>IF(AND(AL$16&gt;=$D165,OR(AL$16&lt;=$E165,$E165="")),$Q165,0)</f>
        <v>0</v>
      </c>
      <c r="AM165" s="75">
        <f>IF(AND(AM$16&gt;=$D165,OR(AM$16&lt;=$E165,$E165="")),$Q165,0)</f>
        <v>0</v>
      </c>
      <c r="AN165" s="75">
        <f>IF(AND(AN$16&gt;=$D165,OR(AN$16&lt;=$E165,$E165="")),$Q165,0)</f>
        <v>0</v>
      </c>
      <c r="AO165" s="75">
        <f>IF(AND(AO$16&gt;=$D165,OR(AO$16&lt;=$E165,$E165="")),$Q165,0)</f>
        <v>0</v>
      </c>
      <c r="AP165" s="75">
        <f>IF(AND(AP$16&gt;=$D165,OR(AP$16&lt;=$E165,$E165="")),$Q165,0)</f>
        <v>0</v>
      </c>
      <c r="AQ165" s="75">
        <f>IF(AND(AQ$16&gt;=$D165,OR(AQ$16&lt;=$E165,$E165="")),$Q165,0)</f>
        <v>0</v>
      </c>
      <c r="AR165" s="75">
        <f>IF(AND(AR$16&gt;=$D165,OR(AR$16&lt;=$E165,$E165="")),$Q165,0)</f>
        <v>0</v>
      </c>
      <c r="AS165" s="75">
        <f>IF(AND(AS$16&gt;=$D165,OR(AS$16&lt;=$E165,$E165="")),$Q165,0)</f>
        <v>0</v>
      </c>
      <c r="AT165" s="75">
        <f>IF(AND(AT$16&gt;=$D165,OR(AT$16&lt;=$E165,$E165="")),$Q165,0)</f>
        <v>0</v>
      </c>
      <c r="AU165" s="75">
        <f>IF(AND(AU$16&gt;=$D165,OR(AU$16&lt;=$E165,$E165="")),$Q165,0)</f>
        <v>0</v>
      </c>
      <c r="AV165" s="75">
        <f>IF(AND(AV$16&gt;=$D165,OR(AV$16&lt;=$E165,$E165="")),$Q165,0)</f>
        <v>0</v>
      </c>
      <c r="AW165" s="75">
        <f>IF(AND(AW$16&gt;=$D165,OR(AW$16&lt;=$E165,$E165="")),$Q165,0)</f>
        <v>0</v>
      </c>
      <c r="AX165" s="75">
        <f>IF(AND(AX$16&gt;=$D165,OR(AX$16&lt;=$E165,$E165="")),$Q165,0)</f>
        <v>0</v>
      </c>
      <c r="AY165" s="75">
        <f>IF(AND(AY$16&gt;=$D165,OR(AY$16&lt;=$E165,$E165="")),$Q165,0)</f>
        <v>0</v>
      </c>
      <c r="AZ165" s="75">
        <f>IF(AND(AZ$16&gt;=$D165,OR(AZ$16&lt;=$E165,$E165="")),$Q165,0)</f>
        <v>0</v>
      </c>
      <c r="BA165" s="75">
        <f>IF(AND(BA$16&gt;=$D165,OR(BA$16&lt;=$E165,$E165="")),$Q165,0)</f>
        <v>0</v>
      </c>
      <c r="BB165" s="75">
        <f>IF(AND(BB$16&gt;=$D165,OR(BB$16&lt;=$E165,$E165="")),$Q165,0)</f>
        <v>0</v>
      </c>
      <c r="BC165" s="84"/>
      <c r="BD165" s="75">
        <f t="shared" si="222"/>
        <v>0</v>
      </c>
      <c r="BE165" s="75">
        <f t="shared" si="222"/>
        <v>0</v>
      </c>
      <c r="BF165" s="75">
        <f t="shared" si="222"/>
        <v>0</v>
      </c>
      <c r="BG165" s="75">
        <f t="shared" si="222"/>
        <v>0</v>
      </c>
      <c r="BH165" s="75">
        <f t="shared" si="222"/>
        <v>0</v>
      </c>
      <c r="BI165" s="75">
        <f t="shared" si="222"/>
        <v>0</v>
      </c>
      <c r="BJ165" s="75">
        <f t="shared" si="222"/>
        <v>0</v>
      </c>
      <c r="BK165" s="75">
        <f t="shared" si="222"/>
        <v>0</v>
      </c>
      <c r="BL165" s="75">
        <f t="shared" si="222"/>
        <v>0</v>
      </c>
      <c r="BM165" s="75">
        <f t="shared" si="222"/>
        <v>0</v>
      </c>
      <c r="BN165" s="75">
        <f t="shared" si="222"/>
        <v>0</v>
      </c>
      <c r="BO165" s="75">
        <f t="shared" si="222"/>
        <v>0</v>
      </c>
      <c r="BP165" s="53"/>
    </row>
    <row r="166" spans="1:68" s="36" customFormat="1" ht="16" x14ac:dyDescent="0.2">
      <c r="A166" s="50"/>
      <c r="B166" s="66"/>
      <c r="C166" s="67"/>
      <c r="D166" s="68"/>
      <c r="E166" s="68"/>
      <c r="F166" s="69"/>
      <c r="G166" s="66"/>
      <c r="H166" s="70"/>
      <c r="I166" s="70"/>
      <c r="J166" s="71"/>
      <c r="K166" s="71"/>
      <c r="L166" s="72"/>
      <c r="M166" s="73">
        <f t="shared" si="216"/>
        <v>0</v>
      </c>
      <c r="N166" s="74">
        <f t="shared" si="217"/>
        <v>0</v>
      </c>
      <c r="O166" s="74">
        <f t="shared" si="218"/>
        <v>0</v>
      </c>
      <c r="P166" s="74">
        <f t="shared" si="219"/>
        <v>0</v>
      </c>
      <c r="Q166" s="63">
        <f t="shared" si="220"/>
        <v>0</v>
      </c>
      <c r="R166" s="112"/>
      <c r="S166" s="75">
        <f>IF(AND(S$16&gt;=$D166,OR(S$16&lt;=$E166,$E166="")),$Q166,0)</f>
        <v>0</v>
      </c>
      <c r="T166" s="75">
        <f>IF(AND(T$16&gt;=$D166,OR(T$16&lt;=$E166,$E166="")),$Q166,0)</f>
        <v>0</v>
      </c>
      <c r="U166" s="75">
        <f>IF(AND(U$16&gt;=$D166,OR(U$16&lt;=$E166,$E166="")),$Q166,0)</f>
        <v>0</v>
      </c>
      <c r="V166" s="75">
        <f>IF(AND(V$16&gt;=$D166,OR(V$16&lt;=$E166,$E166="")),$Q166,0)</f>
        <v>0</v>
      </c>
      <c r="W166" s="75">
        <f>IF(AND(W$16&gt;=$D166,OR(W$16&lt;=$E166,$E166="")),$Q166,0)</f>
        <v>0</v>
      </c>
      <c r="X166" s="75">
        <f>IF(AND(X$16&gt;=$D166,OR(X$16&lt;=$E166,$E166="")),$Q166,0)</f>
        <v>0</v>
      </c>
      <c r="Y166" s="75">
        <f>IF(AND(Y$16&gt;=$D166,OR(Y$16&lt;=$E166,$E166="")),$Q166,0)</f>
        <v>0</v>
      </c>
      <c r="Z166" s="75">
        <f>IF(AND(Z$16&gt;=$D166,OR(Z$16&lt;=$E166,$E166="")),$Q166,0)</f>
        <v>0</v>
      </c>
      <c r="AA166" s="75">
        <f>IF(AND(AA$16&gt;=$D166,OR(AA$16&lt;=$E166,$E166="")),$Q166,0)</f>
        <v>0</v>
      </c>
      <c r="AB166" s="75">
        <f>IF(AND(AB$16&gt;=$D166,OR(AB$16&lt;=$E166,$E166="")),$Q166,0)</f>
        <v>0</v>
      </c>
      <c r="AC166" s="75">
        <f>IF(AND(AC$16&gt;=$D166,OR(AC$16&lt;=$E166,$E166="")),$Q166,0)</f>
        <v>0</v>
      </c>
      <c r="AD166" s="75">
        <f>IF(AND(AD$16&gt;=$D166,OR(AD$16&lt;=$E166,$E166="")),$Q166,0)</f>
        <v>0</v>
      </c>
      <c r="AE166" s="75">
        <f>IF(AND(AE$16&gt;=$D166,OR(AE$16&lt;=$E166,$E166="")),$Q166,0)</f>
        <v>0</v>
      </c>
      <c r="AF166" s="75">
        <f>IF(AND(AF$16&gt;=$D166,OR(AF$16&lt;=$E166,$E166="")),$Q166,0)</f>
        <v>0</v>
      </c>
      <c r="AG166" s="75">
        <f>IF(AND(AG$16&gt;=$D166,OR(AG$16&lt;=$E166,$E166="")),$Q166,0)</f>
        <v>0</v>
      </c>
      <c r="AH166" s="75">
        <f>IF(AND(AH$16&gt;=$D166,OR(AH$16&lt;=$E166,$E166="")),$Q166,0)</f>
        <v>0</v>
      </c>
      <c r="AI166" s="75">
        <f>IF(AND(AI$16&gt;=$D166,OR(AI$16&lt;=$E166,$E166="")),$Q166,0)</f>
        <v>0</v>
      </c>
      <c r="AJ166" s="75">
        <f>IF(AND(AJ$16&gt;=$D166,OR(AJ$16&lt;=$E166,$E166="")),$Q166,0)</f>
        <v>0</v>
      </c>
      <c r="AK166" s="75">
        <f>IF(AND(AK$16&gt;=$D166,OR(AK$16&lt;=$E166,$E166="")),$Q166,0)</f>
        <v>0</v>
      </c>
      <c r="AL166" s="75">
        <f>IF(AND(AL$16&gt;=$D166,OR(AL$16&lt;=$E166,$E166="")),$Q166,0)</f>
        <v>0</v>
      </c>
      <c r="AM166" s="75">
        <f>IF(AND(AM$16&gt;=$D166,OR(AM$16&lt;=$E166,$E166="")),$Q166,0)</f>
        <v>0</v>
      </c>
      <c r="AN166" s="75">
        <f>IF(AND(AN$16&gt;=$D166,OR(AN$16&lt;=$E166,$E166="")),$Q166,0)</f>
        <v>0</v>
      </c>
      <c r="AO166" s="75">
        <f>IF(AND(AO$16&gt;=$D166,OR(AO$16&lt;=$E166,$E166="")),$Q166,0)</f>
        <v>0</v>
      </c>
      <c r="AP166" s="75">
        <f>IF(AND(AP$16&gt;=$D166,OR(AP$16&lt;=$E166,$E166="")),$Q166,0)</f>
        <v>0</v>
      </c>
      <c r="AQ166" s="75">
        <f>IF(AND(AQ$16&gt;=$D166,OR(AQ$16&lt;=$E166,$E166="")),$Q166,0)</f>
        <v>0</v>
      </c>
      <c r="AR166" s="75">
        <f>IF(AND(AR$16&gt;=$D166,OR(AR$16&lt;=$E166,$E166="")),$Q166,0)</f>
        <v>0</v>
      </c>
      <c r="AS166" s="75">
        <f>IF(AND(AS$16&gt;=$D166,OR(AS$16&lt;=$E166,$E166="")),$Q166,0)</f>
        <v>0</v>
      </c>
      <c r="AT166" s="75">
        <f>IF(AND(AT$16&gt;=$D166,OR(AT$16&lt;=$E166,$E166="")),$Q166,0)</f>
        <v>0</v>
      </c>
      <c r="AU166" s="75">
        <f>IF(AND(AU$16&gt;=$D166,OR(AU$16&lt;=$E166,$E166="")),$Q166,0)</f>
        <v>0</v>
      </c>
      <c r="AV166" s="75">
        <f>IF(AND(AV$16&gt;=$D166,OR(AV$16&lt;=$E166,$E166="")),$Q166,0)</f>
        <v>0</v>
      </c>
      <c r="AW166" s="75">
        <f>IF(AND(AW$16&gt;=$D166,OR(AW$16&lt;=$E166,$E166="")),$Q166,0)</f>
        <v>0</v>
      </c>
      <c r="AX166" s="75">
        <f>IF(AND(AX$16&gt;=$D166,OR(AX$16&lt;=$E166,$E166="")),$Q166,0)</f>
        <v>0</v>
      </c>
      <c r="AY166" s="75">
        <f>IF(AND(AY$16&gt;=$D166,OR(AY$16&lt;=$E166,$E166="")),$Q166,0)</f>
        <v>0</v>
      </c>
      <c r="AZ166" s="75">
        <f>IF(AND(AZ$16&gt;=$D166,OR(AZ$16&lt;=$E166,$E166="")),$Q166,0)</f>
        <v>0</v>
      </c>
      <c r="BA166" s="75">
        <f>IF(AND(BA$16&gt;=$D166,OR(BA$16&lt;=$E166,$E166="")),$Q166,0)</f>
        <v>0</v>
      </c>
      <c r="BB166" s="75">
        <f>IF(AND(BB$16&gt;=$D166,OR(BB$16&lt;=$E166,$E166="")),$Q166,0)</f>
        <v>0</v>
      </c>
      <c r="BC166" s="84"/>
      <c r="BD166" s="75">
        <f t="shared" si="222"/>
        <v>0</v>
      </c>
      <c r="BE166" s="75">
        <f t="shared" si="222"/>
        <v>0</v>
      </c>
      <c r="BF166" s="75">
        <f t="shared" si="222"/>
        <v>0</v>
      </c>
      <c r="BG166" s="75">
        <f t="shared" si="222"/>
        <v>0</v>
      </c>
      <c r="BH166" s="75">
        <f t="shared" si="222"/>
        <v>0</v>
      </c>
      <c r="BI166" s="75">
        <f t="shared" si="222"/>
        <v>0</v>
      </c>
      <c r="BJ166" s="75">
        <f t="shared" si="222"/>
        <v>0</v>
      </c>
      <c r="BK166" s="75">
        <f t="shared" si="222"/>
        <v>0</v>
      </c>
      <c r="BL166" s="75">
        <f t="shared" si="222"/>
        <v>0</v>
      </c>
      <c r="BM166" s="75">
        <f t="shared" si="222"/>
        <v>0</v>
      </c>
      <c r="BN166" s="75">
        <f t="shared" si="222"/>
        <v>0</v>
      </c>
      <c r="BO166" s="75">
        <f t="shared" si="222"/>
        <v>0</v>
      </c>
      <c r="BP166" s="53"/>
    </row>
    <row r="167" spans="1:68" s="36" customFormat="1" ht="16" x14ac:dyDescent="0.2">
      <c r="A167" s="50"/>
      <c r="B167" s="66"/>
      <c r="C167" s="67"/>
      <c r="D167" s="68"/>
      <c r="E167" s="68"/>
      <c r="F167" s="69"/>
      <c r="G167" s="66"/>
      <c r="H167" s="70"/>
      <c r="I167" s="70"/>
      <c r="J167" s="71"/>
      <c r="K167" s="71"/>
      <c r="L167" s="72"/>
      <c r="M167" s="73">
        <f t="shared" si="216"/>
        <v>0</v>
      </c>
      <c r="N167" s="74">
        <f t="shared" si="217"/>
        <v>0</v>
      </c>
      <c r="O167" s="74">
        <f t="shared" si="218"/>
        <v>0</v>
      </c>
      <c r="P167" s="74">
        <f t="shared" si="219"/>
        <v>0</v>
      </c>
      <c r="Q167" s="63">
        <f t="shared" si="220"/>
        <v>0</v>
      </c>
      <c r="R167" s="112"/>
      <c r="S167" s="75">
        <f>IF(AND(S$16&gt;=$D167,OR(S$16&lt;=$E167,$E167="")),$Q167,0)</f>
        <v>0</v>
      </c>
      <c r="T167" s="75">
        <f>IF(AND(T$16&gt;=$D167,OR(T$16&lt;=$E167,$E167="")),$Q167,0)</f>
        <v>0</v>
      </c>
      <c r="U167" s="75">
        <f>IF(AND(U$16&gt;=$D167,OR(U$16&lt;=$E167,$E167="")),$Q167,0)</f>
        <v>0</v>
      </c>
      <c r="V167" s="75">
        <f>IF(AND(V$16&gt;=$D167,OR(V$16&lt;=$E167,$E167="")),$Q167,0)</f>
        <v>0</v>
      </c>
      <c r="W167" s="75">
        <f>IF(AND(W$16&gt;=$D167,OR(W$16&lt;=$E167,$E167="")),$Q167,0)</f>
        <v>0</v>
      </c>
      <c r="X167" s="75">
        <f>IF(AND(X$16&gt;=$D167,OR(X$16&lt;=$E167,$E167="")),$Q167,0)</f>
        <v>0</v>
      </c>
      <c r="Y167" s="75">
        <f>IF(AND(Y$16&gt;=$D167,OR(Y$16&lt;=$E167,$E167="")),$Q167,0)</f>
        <v>0</v>
      </c>
      <c r="Z167" s="75">
        <f>IF(AND(Z$16&gt;=$D167,OR(Z$16&lt;=$E167,$E167="")),$Q167,0)</f>
        <v>0</v>
      </c>
      <c r="AA167" s="75">
        <f>IF(AND(AA$16&gt;=$D167,OR(AA$16&lt;=$E167,$E167="")),$Q167,0)</f>
        <v>0</v>
      </c>
      <c r="AB167" s="75">
        <f>IF(AND(AB$16&gt;=$D167,OR(AB$16&lt;=$E167,$E167="")),$Q167,0)</f>
        <v>0</v>
      </c>
      <c r="AC167" s="75">
        <f>IF(AND(AC$16&gt;=$D167,OR(AC$16&lt;=$E167,$E167="")),$Q167,0)</f>
        <v>0</v>
      </c>
      <c r="AD167" s="75">
        <f>IF(AND(AD$16&gt;=$D167,OR(AD$16&lt;=$E167,$E167="")),$Q167,0)</f>
        <v>0</v>
      </c>
      <c r="AE167" s="75">
        <f>IF(AND(AE$16&gt;=$D167,OR(AE$16&lt;=$E167,$E167="")),$Q167,0)</f>
        <v>0</v>
      </c>
      <c r="AF167" s="75">
        <f>IF(AND(AF$16&gt;=$D167,OR(AF$16&lt;=$E167,$E167="")),$Q167,0)</f>
        <v>0</v>
      </c>
      <c r="AG167" s="75">
        <f>IF(AND(AG$16&gt;=$D167,OR(AG$16&lt;=$E167,$E167="")),$Q167,0)</f>
        <v>0</v>
      </c>
      <c r="AH167" s="75">
        <f>IF(AND(AH$16&gt;=$D167,OR(AH$16&lt;=$E167,$E167="")),$Q167,0)</f>
        <v>0</v>
      </c>
      <c r="AI167" s="75">
        <f>IF(AND(AI$16&gt;=$D167,OR(AI$16&lt;=$E167,$E167="")),$Q167,0)</f>
        <v>0</v>
      </c>
      <c r="AJ167" s="75">
        <f>IF(AND(AJ$16&gt;=$D167,OR(AJ$16&lt;=$E167,$E167="")),$Q167,0)</f>
        <v>0</v>
      </c>
      <c r="AK167" s="75">
        <f>IF(AND(AK$16&gt;=$D167,OR(AK$16&lt;=$E167,$E167="")),$Q167,0)</f>
        <v>0</v>
      </c>
      <c r="AL167" s="75">
        <f>IF(AND(AL$16&gt;=$D167,OR(AL$16&lt;=$E167,$E167="")),$Q167,0)</f>
        <v>0</v>
      </c>
      <c r="AM167" s="75">
        <f>IF(AND(AM$16&gt;=$D167,OR(AM$16&lt;=$E167,$E167="")),$Q167,0)</f>
        <v>0</v>
      </c>
      <c r="AN167" s="75">
        <f>IF(AND(AN$16&gt;=$D167,OR(AN$16&lt;=$E167,$E167="")),$Q167,0)</f>
        <v>0</v>
      </c>
      <c r="AO167" s="75">
        <f>IF(AND(AO$16&gt;=$D167,OR(AO$16&lt;=$E167,$E167="")),$Q167,0)</f>
        <v>0</v>
      </c>
      <c r="AP167" s="75">
        <f>IF(AND(AP$16&gt;=$D167,OR(AP$16&lt;=$E167,$E167="")),$Q167,0)</f>
        <v>0</v>
      </c>
      <c r="AQ167" s="75">
        <f>IF(AND(AQ$16&gt;=$D167,OR(AQ$16&lt;=$E167,$E167="")),$Q167,0)</f>
        <v>0</v>
      </c>
      <c r="AR167" s="75">
        <f>IF(AND(AR$16&gt;=$D167,OR(AR$16&lt;=$E167,$E167="")),$Q167,0)</f>
        <v>0</v>
      </c>
      <c r="AS167" s="75">
        <f>IF(AND(AS$16&gt;=$D167,OR(AS$16&lt;=$E167,$E167="")),$Q167,0)</f>
        <v>0</v>
      </c>
      <c r="AT167" s="75">
        <f>IF(AND(AT$16&gt;=$D167,OR(AT$16&lt;=$E167,$E167="")),$Q167,0)</f>
        <v>0</v>
      </c>
      <c r="AU167" s="75">
        <f>IF(AND(AU$16&gt;=$D167,OR(AU$16&lt;=$E167,$E167="")),$Q167,0)</f>
        <v>0</v>
      </c>
      <c r="AV167" s="75">
        <f>IF(AND(AV$16&gt;=$D167,OR(AV$16&lt;=$E167,$E167="")),$Q167,0)</f>
        <v>0</v>
      </c>
      <c r="AW167" s="75">
        <f>IF(AND(AW$16&gt;=$D167,OR(AW$16&lt;=$E167,$E167="")),$Q167,0)</f>
        <v>0</v>
      </c>
      <c r="AX167" s="75">
        <f>IF(AND(AX$16&gt;=$D167,OR(AX$16&lt;=$E167,$E167="")),$Q167,0)</f>
        <v>0</v>
      </c>
      <c r="AY167" s="75">
        <f>IF(AND(AY$16&gt;=$D167,OR(AY$16&lt;=$E167,$E167="")),$Q167,0)</f>
        <v>0</v>
      </c>
      <c r="AZ167" s="75">
        <f>IF(AND(AZ$16&gt;=$D167,OR(AZ$16&lt;=$E167,$E167="")),$Q167,0)</f>
        <v>0</v>
      </c>
      <c r="BA167" s="75">
        <f>IF(AND(BA$16&gt;=$D167,OR(BA$16&lt;=$E167,$E167="")),$Q167,0)</f>
        <v>0</v>
      </c>
      <c r="BB167" s="75">
        <f>IF(AND(BB$16&gt;=$D167,OR(BB$16&lt;=$E167,$E167="")),$Q167,0)</f>
        <v>0</v>
      </c>
      <c r="BC167" s="84"/>
      <c r="BD167" s="75">
        <f t="shared" ref="BD167:BO176" si="223">SUMIFS($S167:$BB167,$S$14:$BB$14,BD$14,$S$15:$BB$15,BD$15)</f>
        <v>0</v>
      </c>
      <c r="BE167" s="75">
        <f t="shared" si="223"/>
        <v>0</v>
      </c>
      <c r="BF167" s="75">
        <f t="shared" si="223"/>
        <v>0</v>
      </c>
      <c r="BG167" s="75">
        <f t="shared" si="223"/>
        <v>0</v>
      </c>
      <c r="BH167" s="75">
        <f t="shared" si="223"/>
        <v>0</v>
      </c>
      <c r="BI167" s="75">
        <f t="shared" si="223"/>
        <v>0</v>
      </c>
      <c r="BJ167" s="75">
        <f t="shared" si="223"/>
        <v>0</v>
      </c>
      <c r="BK167" s="75">
        <f t="shared" si="223"/>
        <v>0</v>
      </c>
      <c r="BL167" s="75">
        <f t="shared" si="223"/>
        <v>0</v>
      </c>
      <c r="BM167" s="75">
        <f t="shared" si="223"/>
        <v>0</v>
      </c>
      <c r="BN167" s="75">
        <f t="shared" si="223"/>
        <v>0</v>
      </c>
      <c r="BO167" s="75">
        <f t="shared" si="223"/>
        <v>0</v>
      </c>
      <c r="BP167" s="53"/>
    </row>
    <row r="168" spans="1:68" s="36" customFormat="1" ht="16" x14ac:dyDescent="0.2">
      <c r="A168" s="50"/>
      <c r="B168" s="66"/>
      <c r="C168" s="67"/>
      <c r="D168" s="68"/>
      <c r="E168" s="68"/>
      <c r="F168" s="69"/>
      <c r="G168" s="66"/>
      <c r="H168" s="70"/>
      <c r="I168" s="70"/>
      <c r="J168" s="71"/>
      <c r="K168" s="71"/>
      <c r="L168" s="72"/>
      <c r="M168" s="73">
        <f t="shared" si="216"/>
        <v>0</v>
      </c>
      <c r="N168" s="74">
        <f t="shared" si="217"/>
        <v>0</v>
      </c>
      <c r="O168" s="74">
        <f t="shared" si="218"/>
        <v>0</v>
      </c>
      <c r="P168" s="74">
        <f t="shared" si="219"/>
        <v>0</v>
      </c>
      <c r="Q168" s="63">
        <f t="shared" si="220"/>
        <v>0</v>
      </c>
      <c r="R168" s="112"/>
      <c r="S168" s="75">
        <f>IF(AND(S$16&gt;=$D168,OR(S$16&lt;=$E168,$E168="")),$Q168,0)</f>
        <v>0</v>
      </c>
      <c r="T168" s="75">
        <f>IF(AND(T$16&gt;=$D168,OR(T$16&lt;=$E168,$E168="")),$Q168,0)</f>
        <v>0</v>
      </c>
      <c r="U168" s="75">
        <f>IF(AND(U$16&gt;=$D168,OR(U$16&lt;=$E168,$E168="")),$Q168,0)</f>
        <v>0</v>
      </c>
      <c r="V168" s="75">
        <f>IF(AND(V$16&gt;=$D168,OR(V$16&lt;=$E168,$E168="")),$Q168,0)</f>
        <v>0</v>
      </c>
      <c r="W168" s="75">
        <f>IF(AND(W$16&gt;=$D168,OR(W$16&lt;=$E168,$E168="")),$Q168,0)</f>
        <v>0</v>
      </c>
      <c r="X168" s="75">
        <f>IF(AND(X$16&gt;=$D168,OR(X$16&lt;=$E168,$E168="")),$Q168,0)</f>
        <v>0</v>
      </c>
      <c r="Y168" s="75">
        <f>IF(AND(Y$16&gt;=$D168,OR(Y$16&lt;=$E168,$E168="")),$Q168,0)</f>
        <v>0</v>
      </c>
      <c r="Z168" s="75">
        <f>IF(AND(Z$16&gt;=$D168,OR(Z$16&lt;=$E168,$E168="")),$Q168,0)</f>
        <v>0</v>
      </c>
      <c r="AA168" s="75">
        <f>IF(AND(AA$16&gt;=$D168,OR(AA$16&lt;=$E168,$E168="")),$Q168,0)</f>
        <v>0</v>
      </c>
      <c r="AB168" s="75">
        <f>IF(AND(AB$16&gt;=$D168,OR(AB$16&lt;=$E168,$E168="")),$Q168,0)</f>
        <v>0</v>
      </c>
      <c r="AC168" s="75">
        <f>IF(AND(AC$16&gt;=$D168,OR(AC$16&lt;=$E168,$E168="")),$Q168,0)</f>
        <v>0</v>
      </c>
      <c r="AD168" s="75">
        <f>IF(AND(AD$16&gt;=$D168,OR(AD$16&lt;=$E168,$E168="")),$Q168,0)</f>
        <v>0</v>
      </c>
      <c r="AE168" s="75">
        <f>IF(AND(AE$16&gt;=$D168,OR(AE$16&lt;=$E168,$E168="")),$Q168,0)</f>
        <v>0</v>
      </c>
      <c r="AF168" s="75">
        <f>IF(AND(AF$16&gt;=$D168,OR(AF$16&lt;=$E168,$E168="")),$Q168,0)</f>
        <v>0</v>
      </c>
      <c r="AG168" s="75">
        <f>IF(AND(AG$16&gt;=$D168,OR(AG$16&lt;=$E168,$E168="")),$Q168,0)</f>
        <v>0</v>
      </c>
      <c r="AH168" s="75">
        <f>IF(AND(AH$16&gt;=$D168,OR(AH$16&lt;=$E168,$E168="")),$Q168,0)</f>
        <v>0</v>
      </c>
      <c r="AI168" s="75">
        <f>IF(AND(AI$16&gt;=$D168,OR(AI$16&lt;=$E168,$E168="")),$Q168,0)</f>
        <v>0</v>
      </c>
      <c r="AJ168" s="75">
        <f>IF(AND(AJ$16&gt;=$D168,OR(AJ$16&lt;=$E168,$E168="")),$Q168,0)</f>
        <v>0</v>
      </c>
      <c r="AK168" s="75">
        <f>IF(AND(AK$16&gt;=$D168,OR(AK$16&lt;=$E168,$E168="")),$Q168,0)</f>
        <v>0</v>
      </c>
      <c r="AL168" s="75">
        <f>IF(AND(AL$16&gt;=$D168,OR(AL$16&lt;=$E168,$E168="")),$Q168,0)</f>
        <v>0</v>
      </c>
      <c r="AM168" s="75">
        <f>IF(AND(AM$16&gt;=$D168,OR(AM$16&lt;=$E168,$E168="")),$Q168,0)</f>
        <v>0</v>
      </c>
      <c r="AN168" s="75">
        <f>IF(AND(AN$16&gt;=$D168,OR(AN$16&lt;=$E168,$E168="")),$Q168,0)</f>
        <v>0</v>
      </c>
      <c r="AO168" s="75">
        <f>IF(AND(AO$16&gt;=$D168,OR(AO$16&lt;=$E168,$E168="")),$Q168,0)</f>
        <v>0</v>
      </c>
      <c r="AP168" s="75">
        <f>IF(AND(AP$16&gt;=$D168,OR(AP$16&lt;=$E168,$E168="")),$Q168,0)</f>
        <v>0</v>
      </c>
      <c r="AQ168" s="75">
        <f>IF(AND(AQ$16&gt;=$D168,OR(AQ$16&lt;=$E168,$E168="")),$Q168,0)</f>
        <v>0</v>
      </c>
      <c r="AR168" s="75">
        <f>IF(AND(AR$16&gt;=$D168,OR(AR$16&lt;=$E168,$E168="")),$Q168,0)</f>
        <v>0</v>
      </c>
      <c r="AS168" s="75">
        <f>IF(AND(AS$16&gt;=$D168,OR(AS$16&lt;=$E168,$E168="")),$Q168,0)</f>
        <v>0</v>
      </c>
      <c r="AT168" s="75">
        <f>IF(AND(AT$16&gt;=$D168,OR(AT$16&lt;=$E168,$E168="")),$Q168,0)</f>
        <v>0</v>
      </c>
      <c r="AU168" s="75">
        <f>IF(AND(AU$16&gt;=$D168,OR(AU$16&lt;=$E168,$E168="")),$Q168,0)</f>
        <v>0</v>
      </c>
      <c r="AV168" s="75">
        <f>IF(AND(AV$16&gt;=$D168,OR(AV$16&lt;=$E168,$E168="")),$Q168,0)</f>
        <v>0</v>
      </c>
      <c r="AW168" s="75">
        <f>IF(AND(AW$16&gt;=$D168,OR(AW$16&lt;=$E168,$E168="")),$Q168,0)</f>
        <v>0</v>
      </c>
      <c r="AX168" s="75">
        <f>IF(AND(AX$16&gt;=$D168,OR(AX$16&lt;=$E168,$E168="")),$Q168,0)</f>
        <v>0</v>
      </c>
      <c r="AY168" s="75">
        <f>IF(AND(AY$16&gt;=$D168,OR(AY$16&lt;=$E168,$E168="")),$Q168,0)</f>
        <v>0</v>
      </c>
      <c r="AZ168" s="75">
        <f>IF(AND(AZ$16&gt;=$D168,OR(AZ$16&lt;=$E168,$E168="")),$Q168,0)</f>
        <v>0</v>
      </c>
      <c r="BA168" s="75">
        <f>IF(AND(BA$16&gt;=$D168,OR(BA$16&lt;=$E168,$E168="")),$Q168,0)</f>
        <v>0</v>
      </c>
      <c r="BB168" s="75">
        <f>IF(AND(BB$16&gt;=$D168,OR(BB$16&lt;=$E168,$E168="")),$Q168,0)</f>
        <v>0</v>
      </c>
      <c r="BC168" s="84"/>
      <c r="BD168" s="75">
        <f t="shared" si="223"/>
        <v>0</v>
      </c>
      <c r="BE168" s="75">
        <f t="shared" si="223"/>
        <v>0</v>
      </c>
      <c r="BF168" s="75">
        <f t="shared" si="223"/>
        <v>0</v>
      </c>
      <c r="BG168" s="75">
        <f t="shared" si="223"/>
        <v>0</v>
      </c>
      <c r="BH168" s="75">
        <f t="shared" si="223"/>
        <v>0</v>
      </c>
      <c r="BI168" s="75">
        <f t="shared" si="223"/>
        <v>0</v>
      </c>
      <c r="BJ168" s="75">
        <f t="shared" si="223"/>
        <v>0</v>
      </c>
      <c r="BK168" s="75">
        <f t="shared" si="223"/>
        <v>0</v>
      </c>
      <c r="BL168" s="75">
        <f t="shared" si="223"/>
        <v>0</v>
      </c>
      <c r="BM168" s="75">
        <f t="shared" si="223"/>
        <v>0</v>
      </c>
      <c r="BN168" s="75">
        <f t="shared" si="223"/>
        <v>0</v>
      </c>
      <c r="BO168" s="75">
        <f t="shared" si="223"/>
        <v>0</v>
      </c>
      <c r="BP168" s="53"/>
    </row>
    <row r="169" spans="1:68" s="36" customFormat="1" ht="16" x14ac:dyDescent="0.2">
      <c r="A169" s="50"/>
      <c r="B169" s="66"/>
      <c r="C169" s="67"/>
      <c r="D169" s="68"/>
      <c r="E169" s="68"/>
      <c r="F169" s="69"/>
      <c r="G169" s="66"/>
      <c r="H169" s="70"/>
      <c r="I169" s="70"/>
      <c r="J169" s="71"/>
      <c r="K169" s="71"/>
      <c r="L169" s="72"/>
      <c r="M169" s="73">
        <f t="shared" si="216"/>
        <v>0</v>
      </c>
      <c r="N169" s="74">
        <f t="shared" si="217"/>
        <v>0</v>
      </c>
      <c r="O169" s="74">
        <f t="shared" si="218"/>
        <v>0</v>
      </c>
      <c r="P169" s="74">
        <f t="shared" si="219"/>
        <v>0</v>
      </c>
      <c r="Q169" s="63">
        <f t="shared" si="220"/>
        <v>0</v>
      </c>
      <c r="R169" s="112"/>
      <c r="S169" s="75">
        <f>IF(AND(S$16&gt;=$D169,OR(S$16&lt;=$E169,$E169="")),$Q169,0)</f>
        <v>0</v>
      </c>
      <c r="T169" s="75">
        <f>IF(AND(T$16&gt;=$D169,OR(T$16&lt;=$E169,$E169="")),$Q169,0)</f>
        <v>0</v>
      </c>
      <c r="U169" s="75">
        <f>IF(AND(U$16&gt;=$D169,OR(U$16&lt;=$E169,$E169="")),$Q169,0)</f>
        <v>0</v>
      </c>
      <c r="V169" s="75">
        <f>IF(AND(V$16&gt;=$D169,OR(V$16&lt;=$E169,$E169="")),$Q169,0)</f>
        <v>0</v>
      </c>
      <c r="W169" s="75">
        <f>IF(AND(W$16&gt;=$D169,OR(W$16&lt;=$E169,$E169="")),$Q169,0)</f>
        <v>0</v>
      </c>
      <c r="X169" s="75">
        <f>IF(AND(X$16&gt;=$D169,OR(X$16&lt;=$E169,$E169="")),$Q169,0)</f>
        <v>0</v>
      </c>
      <c r="Y169" s="75">
        <f>IF(AND(Y$16&gt;=$D169,OR(Y$16&lt;=$E169,$E169="")),$Q169,0)</f>
        <v>0</v>
      </c>
      <c r="Z169" s="75">
        <f>IF(AND(Z$16&gt;=$D169,OR(Z$16&lt;=$E169,$E169="")),$Q169,0)</f>
        <v>0</v>
      </c>
      <c r="AA169" s="75">
        <f>IF(AND(AA$16&gt;=$D169,OR(AA$16&lt;=$E169,$E169="")),$Q169,0)</f>
        <v>0</v>
      </c>
      <c r="AB169" s="75">
        <f>IF(AND(AB$16&gt;=$D169,OR(AB$16&lt;=$E169,$E169="")),$Q169,0)</f>
        <v>0</v>
      </c>
      <c r="AC169" s="75">
        <f>IF(AND(AC$16&gt;=$D169,OR(AC$16&lt;=$E169,$E169="")),$Q169,0)</f>
        <v>0</v>
      </c>
      <c r="AD169" s="75">
        <f>IF(AND(AD$16&gt;=$D169,OR(AD$16&lt;=$E169,$E169="")),$Q169,0)</f>
        <v>0</v>
      </c>
      <c r="AE169" s="75">
        <f>IF(AND(AE$16&gt;=$D169,OR(AE$16&lt;=$E169,$E169="")),$Q169,0)</f>
        <v>0</v>
      </c>
      <c r="AF169" s="75">
        <f>IF(AND(AF$16&gt;=$D169,OR(AF$16&lt;=$E169,$E169="")),$Q169,0)</f>
        <v>0</v>
      </c>
      <c r="AG169" s="75">
        <f>IF(AND(AG$16&gt;=$D169,OR(AG$16&lt;=$E169,$E169="")),$Q169,0)</f>
        <v>0</v>
      </c>
      <c r="AH169" s="75">
        <f>IF(AND(AH$16&gt;=$D169,OR(AH$16&lt;=$E169,$E169="")),$Q169,0)</f>
        <v>0</v>
      </c>
      <c r="AI169" s="75">
        <f>IF(AND(AI$16&gt;=$D169,OR(AI$16&lt;=$E169,$E169="")),$Q169,0)</f>
        <v>0</v>
      </c>
      <c r="AJ169" s="75">
        <f>IF(AND(AJ$16&gt;=$D169,OR(AJ$16&lt;=$E169,$E169="")),$Q169,0)</f>
        <v>0</v>
      </c>
      <c r="AK169" s="75">
        <f>IF(AND(AK$16&gt;=$D169,OR(AK$16&lt;=$E169,$E169="")),$Q169,0)</f>
        <v>0</v>
      </c>
      <c r="AL169" s="75">
        <f>IF(AND(AL$16&gt;=$D169,OR(AL$16&lt;=$E169,$E169="")),$Q169,0)</f>
        <v>0</v>
      </c>
      <c r="AM169" s="75">
        <f>IF(AND(AM$16&gt;=$D169,OR(AM$16&lt;=$E169,$E169="")),$Q169,0)</f>
        <v>0</v>
      </c>
      <c r="AN169" s="75">
        <f>IF(AND(AN$16&gt;=$D169,OR(AN$16&lt;=$E169,$E169="")),$Q169,0)</f>
        <v>0</v>
      </c>
      <c r="AO169" s="75">
        <f>IF(AND(AO$16&gt;=$D169,OR(AO$16&lt;=$E169,$E169="")),$Q169,0)</f>
        <v>0</v>
      </c>
      <c r="AP169" s="75">
        <f>IF(AND(AP$16&gt;=$D169,OR(AP$16&lt;=$E169,$E169="")),$Q169,0)</f>
        <v>0</v>
      </c>
      <c r="AQ169" s="75">
        <f>IF(AND(AQ$16&gt;=$D169,OR(AQ$16&lt;=$E169,$E169="")),$Q169,0)</f>
        <v>0</v>
      </c>
      <c r="AR169" s="75">
        <f>IF(AND(AR$16&gt;=$D169,OR(AR$16&lt;=$E169,$E169="")),$Q169,0)</f>
        <v>0</v>
      </c>
      <c r="AS169" s="75">
        <f>IF(AND(AS$16&gt;=$D169,OR(AS$16&lt;=$E169,$E169="")),$Q169,0)</f>
        <v>0</v>
      </c>
      <c r="AT169" s="75">
        <f>IF(AND(AT$16&gt;=$D169,OR(AT$16&lt;=$E169,$E169="")),$Q169,0)</f>
        <v>0</v>
      </c>
      <c r="AU169" s="75">
        <f>IF(AND(AU$16&gt;=$D169,OR(AU$16&lt;=$E169,$E169="")),$Q169,0)</f>
        <v>0</v>
      </c>
      <c r="AV169" s="75">
        <f>IF(AND(AV$16&gt;=$D169,OR(AV$16&lt;=$E169,$E169="")),$Q169,0)</f>
        <v>0</v>
      </c>
      <c r="AW169" s="75">
        <f>IF(AND(AW$16&gt;=$D169,OR(AW$16&lt;=$E169,$E169="")),$Q169,0)</f>
        <v>0</v>
      </c>
      <c r="AX169" s="75">
        <f>IF(AND(AX$16&gt;=$D169,OR(AX$16&lt;=$E169,$E169="")),$Q169,0)</f>
        <v>0</v>
      </c>
      <c r="AY169" s="75">
        <f>IF(AND(AY$16&gt;=$D169,OR(AY$16&lt;=$E169,$E169="")),$Q169,0)</f>
        <v>0</v>
      </c>
      <c r="AZ169" s="75">
        <f>IF(AND(AZ$16&gt;=$D169,OR(AZ$16&lt;=$E169,$E169="")),$Q169,0)</f>
        <v>0</v>
      </c>
      <c r="BA169" s="75">
        <f>IF(AND(BA$16&gt;=$D169,OR(BA$16&lt;=$E169,$E169="")),$Q169,0)</f>
        <v>0</v>
      </c>
      <c r="BB169" s="75">
        <f>IF(AND(BB$16&gt;=$D169,OR(BB$16&lt;=$E169,$E169="")),$Q169,0)</f>
        <v>0</v>
      </c>
      <c r="BC169" s="84"/>
      <c r="BD169" s="75">
        <f t="shared" si="223"/>
        <v>0</v>
      </c>
      <c r="BE169" s="75">
        <f t="shared" si="223"/>
        <v>0</v>
      </c>
      <c r="BF169" s="75">
        <f t="shared" si="223"/>
        <v>0</v>
      </c>
      <c r="BG169" s="75">
        <f t="shared" si="223"/>
        <v>0</v>
      </c>
      <c r="BH169" s="75">
        <f t="shared" si="223"/>
        <v>0</v>
      </c>
      <c r="BI169" s="75">
        <f t="shared" si="223"/>
        <v>0</v>
      </c>
      <c r="BJ169" s="75">
        <f t="shared" si="223"/>
        <v>0</v>
      </c>
      <c r="BK169" s="75">
        <f t="shared" si="223"/>
        <v>0</v>
      </c>
      <c r="BL169" s="75">
        <f t="shared" si="223"/>
        <v>0</v>
      </c>
      <c r="BM169" s="75">
        <f t="shared" si="223"/>
        <v>0</v>
      </c>
      <c r="BN169" s="75">
        <f t="shared" si="223"/>
        <v>0</v>
      </c>
      <c r="BO169" s="75">
        <f t="shared" si="223"/>
        <v>0</v>
      </c>
      <c r="BP169" s="53"/>
    </row>
    <row r="170" spans="1:68" s="36" customFormat="1" ht="16" x14ac:dyDescent="0.2">
      <c r="A170" s="50"/>
      <c r="B170" s="66"/>
      <c r="C170" s="67"/>
      <c r="D170" s="68"/>
      <c r="E170" s="68"/>
      <c r="F170" s="69"/>
      <c r="G170" s="66"/>
      <c r="H170" s="70"/>
      <c r="I170" s="70"/>
      <c r="J170" s="71"/>
      <c r="K170" s="71"/>
      <c r="L170" s="72"/>
      <c r="M170" s="73">
        <f t="shared" si="216"/>
        <v>0</v>
      </c>
      <c r="N170" s="74">
        <f t="shared" si="217"/>
        <v>0</v>
      </c>
      <c r="O170" s="74">
        <f t="shared" si="218"/>
        <v>0</v>
      </c>
      <c r="P170" s="74">
        <f t="shared" si="219"/>
        <v>0</v>
      </c>
      <c r="Q170" s="63">
        <f t="shared" si="220"/>
        <v>0</v>
      </c>
      <c r="R170" s="112"/>
      <c r="S170" s="75">
        <f>IF(AND(S$16&gt;=$D170,OR(S$16&lt;=$E170,$E170="")),$Q170,0)</f>
        <v>0</v>
      </c>
      <c r="T170" s="75">
        <f>IF(AND(T$16&gt;=$D170,OR(T$16&lt;=$E170,$E170="")),$Q170,0)</f>
        <v>0</v>
      </c>
      <c r="U170" s="75">
        <f>IF(AND(U$16&gt;=$D170,OR(U$16&lt;=$E170,$E170="")),$Q170,0)</f>
        <v>0</v>
      </c>
      <c r="V170" s="75">
        <f>IF(AND(V$16&gt;=$D170,OR(V$16&lt;=$E170,$E170="")),$Q170,0)</f>
        <v>0</v>
      </c>
      <c r="W170" s="75">
        <f>IF(AND(W$16&gt;=$D170,OR(W$16&lt;=$E170,$E170="")),$Q170,0)</f>
        <v>0</v>
      </c>
      <c r="X170" s="75">
        <f>IF(AND(X$16&gt;=$D170,OR(X$16&lt;=$E170,$E170="")),$Q170,0)</f>
        <v>0</v>
      </c>
      <c r="Y170" s="75">
        <f>IF(AND(Y$16&gt;=$D170,OR(Y$16&lt;=$E170,$E170="")),$Q170,0)</f>
        <v>0</v>
      </c>
      <c r="Z170" s="75">
        <f>IF(AND(Z$16&gt;=$D170,OR(Z$16&lt;=$E170,$E170="")),$Q170,0)</f>
        <v>0</v>
      </c>
      <c r="AA170" s="75">
        <f>IF(AND(AA$16&gt;=$D170,OR(AA$16&lt;=$E170,$E170="")),$Q170,0)</f>
        <v>0</v>
      </c>
      <c r="AB170" s="75">
        <f>IF(AND(AB$16&gt;=$D170,OR(AB$16&lt;=$E170,$E170="")),$Q170,0)</f>
        <v>0</v>
      </c>
      <c r="AC170" s="75">
        <f>IF(AND(AC$16&gt;=$D170,OR(AC$16&lt;=$E170,$E170="")),$Q170,0)</f>
        <v>0</v>
      </c>
      <c r="AD170" s="75">
        <f>IF(AND(AD$16&gt;=$D170,OR(AD$16&lt;=$E170,$E170="")),$Q170,0)</f>
        <v>0</v>
      </c>
      <c r="AE170" s="75">
        <f>IF(AND(AE$16&gt;=$D170,OR(AE$16&lt;=$E170,$E170="")),$Q170,0)</f>
        <v>0</v>
      </c>
      <c r="AF170" s="75">
        <f>IF(AND(AF$16&gt;=$D170,OR(AF$16&lt;=$E170,$E170="")),$Q170,0)</f>
        <v>0</v>
      </c>
      <c r="AG170" s="75">
        <f>IF(AND(AG$16&gt;=$D170,OR(AG$16&lt;=$E170,$E170="")),$Q170,0)</f>
        <v>0</v>
      </c>
      <c r="AH170" s="75">
        <f>IF(AND(AH$16&gt;=$D170,OR(AH$16&lt;=$E170,$E170="")),$Q170,0)</f>
        <v>0</v>
      </c>
      <c r="AI170" s="75">
        <f>IF(AND(AI$16&gt;=$D170,OR(AI$16&lt;=$E170,$E170="")),$Q170,0)</f>
        <v>0</v>
      </c>
      <c r="AJ170" s="75">
        <f>IF(AND(AJ$16&gt;=$D170,OR(AJ$16&lt;=$E170,$E170="")),$Q170,0)</f>
        <v>0</v>
      </c>
      <c r="AK170" s="75">
        <f>IF(AND(AK$16&gt;=$D170,OR(AK$16&lt;=$E170,$E170="")),$Q170,0)</f>
        <v>0</v>
      </c>
      <c r="AL170" s="75">
        <f>IF(AND(AL$16&gt;=$D170,OR(AL$16&lt;=$E170,$E170="")),$Q170,0)</f>
        <v>0</v>
      </c>
      <c r="AM170" s="75">
        <f>IF(AND(AM$16&gt;=$D170,OR(AM$16&lt;=$E170,$E170="")),$Q170,0)</f>
        <v>0</v>
      </c>
      <c r="AN170" s="75">
        <f>IF(AND(AN$16&gt;=$D170,OR(AN$16&lt;=$E170,$E170="")),$Q170,0)</f>
        <v>0</v>
      </c>
      <c r="AO170" s="75">
        <f>IF(AND(AO$16&gt;=$D170,OR(AO$16&lt;=$E170,$E170="")),$Q170,0)</f>
        <v>0</v>
      </c>
      <c r="AP170" s="75">
        <f>IF(AND(AP$16&gt;=$D170,OR(AP$16&lt;=$E170,$E170="")),$Q170,0)</f>
        <v>0</v>
      </c>
      <c r="AQ170" s="75">
        <f>IF(AND(AQ$16&gt;=$D170,OR(AQ$16&lt;=$E170,$E170="")),$Q170,0)</f>
        <v>0</v>
      </c>
      <c r="AR170" s="75">
        <f>IF(AND(AR$16&gt;=$D170,OR(AR$16&lt;=$E170,$E170="")),$Q170,0)</f>
        <v>0</v>
      </c>
      <c r="AS170" s="75">
        <f>IF(AND(AS$16&gt;=$D170,OR(AS$16&lt;=$E170,$E170="")),$Q170,0)</f>
        <v>0</v>
      </c>
      <c r="AT170" s="75">
        <f>IF(AND(AT$16&gt;=$D170,OR(AT$16&lt;=$E170,$E170="")),$Q170,0)</f>
        <v>0</v>
      </c>
      <c r="AU170" s="75">
        <f>IF(AND(AU$16&gt;=$D170,OR(AU$16&lt;=$E170,$E170="")),$Q170,0)</f>
        <v>0</v>
      </c>
      <c r="AV170" s="75">
        <f>IF(AND(AV$16&gt;=$D170,OR(AV$16&lt;=$E170,$E170="")),$Q170,0)</f>
        <v>0</v>
      </c>
      <c r="AW170" s="75">
        <f>IF(AND(AW$16&gt;=$D170,OR(AW$16&lt;=$E170,$E170="")),$Q170,0)</f>
        <v>0</v>
      </c>
      <c r="AX170" s="75">
        <f>IF(AND(AX$16&gt;=$D170,OR(AX$16&lt;=$E170,$E170="")),$Q170,0)</f>
        <v>0</v>
      </c>
      <c r="AY170" s="75">
        <f>IF(AND(AY$16&gt;=$D170,OR(AY$16&lt;=$E170,$E170="")),$Q170,0)</f>
        <v>0</v>
      </c>
      <c r="AZ170" s="75">
        <f>IF(AND(AZ$16&gt;=$D170,OR(AZ$16&lt;=$E170,$E170="")),$Q170,0)</f>
        <v>0</v>
      </c>
      <c r="BA170" s="75">
        <f>IF(AND(BA$16&gt;=$D170,OR(BA$16&lt;=$E170,$E170="")),$Q170,0)</f>
        <v>0</v>
      </c>
      <c r="BB170" s="75">
        <f>IF(AND(BB$16&gt;=$D170,OR(BB$16&lt;=$E170,$E170="")),$Q170,0)</f>
        <v>0</v>
      </c>
      <c r="BC170" s="84"/>
      <c r="BD170" s="75">
        <f t="shared" si="223"/>
        <v>0</v>
      </c>
      <c r="BE170" s="75">
        <f t="shared" si="223"/>
        <v>0</v>
      </c>
      <c r="BF170" s="75">
        <f t="shared" si="223"/>
        <v>0</v>
      </c>
      <c r="BG170" s="75">
        <f t="shared" si="223"/>
        <v>0</v>
      </c>
      <c r="BH170" s="75">
        <f t="shared" si="223"/>
        <v>0</v>
      </c>
      <c r="BI170" s="75">
        <f t="shared" si="223"/>
        <v>0</v>
      </c>
      <c r="BJ170" s="75">
        <f t="shared" si="223"/>
        <v>0</v>
      </c>
      <c r="BK170" s="75">
        <f t="shared" si="223"/>
        <v>0</v>
      </c>
      <c r="BL170" s="75">
        <f t="shared" si="223"/>
        <v>0</v>
      </c>
      <c r="BM170" s="75">
        <f t="shared" si="223"/>
        <v>0</v>
      </c>
      <c r="BN170" s="75">
        <f t="shared" si="223"/>
        <v>0</v>
      </c>
      <c r="BO170" s="75">
        <f t="shared" si="223"/>
        <v>0</v>
      </c>
      <c r="BP170" s="53"/>
    </row>
    <row r="171" spans="1:68" s="36" customFormat="1" ht="16" x14ac:dyDescent="0.2">
      <c r="A171" s="50"/>
      <c r="B171" s="66"/>
      <c r="C171" s="67"/>
      <c r="D171" s="68"/>
      <c r="E171" s="68"/>
      <c r="F171" s="69"/>
      <c r="G171" s="66"/>
      <c r="H171" s="70"/>
      <c r="I171" s="70"/>
      <c r="J171" s="71"/>
      <c r="K171" s="71"/>
      <c r="L171" s="72"/>
      <c r="M171" s="73">
        <f t="shared" si="216"/>
        <v>0</v>
      </c>
      <c r="N171" s="74">
        <f t="shared" si="217"/>
        <v>0</v>
      </c>
      <c r="O171" s="74">
        <f t="shared" si="218"/>
        <v>0</v>
      </c>
      <c r="P171" s="74">
        <f t="shared" si="219"/>
        <v>0</v>
      </c>
      <c r="Q171" s="63">
        <f t="shared" si="220"/>
        <v>0</v>
      </c>
      <c r="R171" s="112"/>
      <c r="S171" s="75">
        <f>IF(AND(S$16&gt;=$D171,OR(S$16&lt;=$E171,$E171="")),$Q171,0)</f>
        <v>0</v>
      </c>
      <c r="T171" s="75">
        <f>IF(AND(T$16&gt;=$D171,OR(T$16&lt;=$E171,$E171="")),$Q171,0)</f>
        <v>0</v>
      </c>
      <c r="U171" s="75">
        <f>IF(AND(U$16&gt;=$D171,OR(U$16&lt;=$E171,$E171="")),$Q171,0)</f>
        <v>0</v>
      </c>
      <c r="V171" s="75">
        <f>IF(AND(V$16&gt;=$D171,OR(V$16&lt;=$E171,$E171="")),$Q171,0)</f>
        <v>0</v>
      </c>
      <c r="W171" s="75">
        <f>IF(AND(W$16&gt;=$D171,OR(W$16&lt;=$E171,$E171="")),$Q171,0)</f>
        <v>0</v>
      </c>
      <c r="X171" s="75">
        <f>IF(AND(X$16&gt;=$D171,OR(X$16&lt;=$E171,$E171="")),$Q171,0)</f>
        <v>0</v>
      </c>
      <c r="Y171" s="75">
        <f>IF(AND(Y$16&gt;=$D171,OR(Y$16&lt;=$E171,$E171="")),$Q171,0)</f>
        <v>0</v>
      </c>
      <c r="Z171" s="75">
        <f>IF(AND(Z$16&gt;=$D171,OR(Z$16&lt;=$E171,$E171="")),$Q171,0)</f>
        <v>0</v>
      </c>
      <c r="AA171" s="75">
        <f>IF(AND(AA$16&gt;=$D171,OR(AA$16&lt;=$E171,$E171="")),$Q171,0)</f>
        <v>0</v>
      </c>
      <c r="AB171" s="75">
        <f>IF(AND(AB$16&gt;=$D171,OR(AB$16&lt;=$E171,$E171="")),$Q171,0)</f>
        <v>0</v>
      </c>
      <c r="AC171" s="75">
        <f>IF(AND(AC$16&gt;=$D171,OR(AC$16&lt;=$E171,$E171="")),$Q171,0)</f>
        <v>0</v>
      </c>
      <c r="AD171" s="75">
        <f>IF(AND(AD$16&gt;=$D171,OR(AD$16&lt;=$E171,$E171="")),$Q171,0)</f>
        <v>0</v>
      </c>
      <c r="AE171" s="75">
        <f>IF(AND(AE$16&gt;=$D171,OR(AE$16&lt;=$E171,$E171="")),$Q171,0)</f>
        <v>0</v>
      </c>
      <c r="AF171" s="75">
        <f>IF(AND(AF$16&gt;=$D171,OR(AF$16&lt;=$E171,$E171="")),$Q171,0)</f>
        <v>0</v>
      </c>
      <c r="AG171" s="75">
        <f>IF(AND(AG$16&gt;=$D171,OR(AG$16&lt;=$E171,$E171="")),$Q171,0)</f>
        <v>0</v>
      </c>
      <c r="AH171" s="75">
        <f>IF(AND(AH$16&gt;=$D171,OR(AH$16&lt;=$E171,$E171="")),$Q171,0)</f>
        <v>0</v>
      </c>
      <c r="AI171" s="75">
        <f>IF(AND(AI$16&gt;=$D171,OR(AI$16&lt;=$E171,$E171="")),$Q171,0)</f>
        <v>0</v>
      </c>
      <c r="AJ171" s="75">
        <f>IF(AND(AJ$16&gt;=$D171,OR(AJ$16&lt;=$E171,$E171="")),$Q171,0)</f>
        <v>0</v>
      </c>
      <c r="AK171" s="75">
        <f>IF(AND(AK$16&gt;=$D171,OR(AK$16&lt;=$E171,$E171="")),$Q171,0)</f>
        <v>0</v>
      </c>
      <c r="AL171" s="75">
        <f>IF(AND(AL$16&gt;=$D171,OR(AL$16&lt;=$E171,$E171="")),$Q171,0)</f>
        <v>0</v>
      </c>
      <c r="AM171" s="75">
        <f>IF(AND(AM$16&gt;=$D171,OR(AM$16&lt;=$E171,$E171="")),$Q171,0)</f>
        <v>0</v>
      </c>
      <c r="AN171" s="75">
        <f>IF(AND(AN$16&gt;=$D171,OR(AN$16&lt;=$E171,$E171="")),$Q171,0)</f>
        <v>0</v>
      </c>
      <c r="AO171" s="75">
        <f>IF(AND(AO$16&gt;=$D171,OR(AO$16&lt;=$E171,$E171="")),$Q171,0)</f>
        <v>0</v>
      </c>
      <c r="AP171" s="75">
        <f>IF(AND(AP$16&gt;=$D171,OR(AP$16&lt;=$E171,$E171="")),$Q171,0)</f>
        <v>0</v>
      </c>
      <c r="AQ171" s="75">
        <f>IF(AND(AQ$16&gt;=$D171,OR(AQ$16&lt;=$E171,$E171="")),$Q171,0)</f>
        <v>0</v>
      </c>
      <c r="AR171" s="75">
        <f>IF(AND(AR$16&gt;=$D171,OR(AR$16&lt;=$E171,$E171="")),$Q171,0)</f>
        <v>0</v>
      </c>
      <c r="AS171" s="75">
        <f>IF(AND(AS$16&gt;=$D171,OR(AS$16&lt;=$E171,$E171="")),$Q171,0)</f>
        <v>0</v>
      </c>
      <c r="AT171" s="75">
        <f>IF(AND(AT$16&gt;=$D171,OR(AT$16&lt;=$E171,$E171="")),$Q171,0)</f>
        <v>0</v>
      </c>
      <c r="AU171" s="75">
        <f>IF(AND(AU$16&gt;=$D171,OR(AU$16&lt;=$E171,$E171="")),$Q171,0)</f>
        <v>0</v>
      </c>
      <c r="AV171" s="75">
        <f>IF(AND(AV$16&gt;=$D171,OR(AV$16&lt;=$E171,$E171="")),$Q171,0)</f>
        <v>0</v>
      </c>
      <c r="AW171" s="75">
        <f>IF(AND(AW$16&gt;=$D171,OR(AW$16&lt;=$E171,$E171="")),$Q171,0)</f>
        <v>0</v>
      </c>
      <c r="AX171" s="75">
        <f>IF(AND(AX$16&gt;=$D171,OR(AX$16&lt;=$E171,$E171="")),$Q171,0)</f>
        <v>0</v>
      </c>
      <c r="AY171" s="75">
        <f>IF(AND(AY$16&gt;=$D171,OR(AY$16&lt;=$E171,$E171="")),$Q171,0)</f>
        <v>0</v>
      </c>
      <c r="AZ171" s="75">
        <f>IF(AND(AZ$16&gt;=$D171,OR(AZ$16&lt;=$E171,$E171="")),$Q171,0)</f>
        <v>0</v>
      </c>
      <c r="BA171" s="75">
        <f>IF(AND(BA$16&gt;=$D171,OR(BA$16&lt;=$E171,$E171="")),$Q171,0)</f>
        <v>0</v>
      </c>
      <c r="BB171" s="75">
        <f>IF(AND(BB$16&gt;=$D171,OR(BB$16&lt;=$E171,$E171="")),$Q171,0)</f>
        <v>0</v>
      </c>
      <c r="BC171" s="84"/>
      <c r="BD171" s="75">
        <f t="shared" si="223"/>
        <v>0</v>
      </c>
      <c r="BE171" s="75">
        <f t="shared" si="223"/>
        <v>0</v>
      </c>
      <c r="BF171" s="75">
        <f t="shared" si="223"/>
        <v>0</v>
      </c>
      <c r="BG171" s="75">
        <f t="shared" si="223"/>
        <v>0</v>
      </c>
      <c r="BH171" s="75">
        <f t="shared" si="223"/>
        <v>0</v>
      </c>
      <c r="BI171" s="75">
        <f t="shared" si="223"/>
        <v>0</v>
      </c>
      <c r="BJ171" s="75">
        <f t="shared" si="223"/>
        <v>0</v>
      </c>
      <c r="BK171" s="75">
        <f t="shared" si="223"/>
        <v>0</v>
      </c>
      <c r="BL171" s="75">
        <f t="shared" si="223"/>
        <v>0</v>
      </c>
      <c r="BM171" s="75">
        <f t="shared" si="223"/>
        <v>0</v>
      </c>
      <c r="BN171" s="75">
        <f t="shared" si="223"/>
        <v>0</v>
      </c>
      <c r="BO171" s="75">
        <f t="shared" si="223"/>
        <v>0</v>
      </c>
      <c r="BP171" s="53"/>
    </row>
    <row r="172" spans="1:68" s="36" customFormat="1" ht="16" x14ac:dyDescent="0.2">
      <c r="A172" s="50"/>
      <c r="B172" s="66"/>
      <c r="C172" s="67"/>
      <c r="D172" s="68"/>
      <c r="E172" s="68"/>
      <c r="F172" s="69"/>
      <c r="G172" s="66"/>
      <c r="H172" s="70"/>
      <c r="I172" s="70"/>
      <c r="J172" s="71"/>
      <c r="K172" s="71"/>
      <c r="L172" s="72"/>
      <c r="M172" s="73">
        <f t="shared" si="216"/>
        <v>0</v>
      </c>
      <c r="N172" s="74">
        <f t="shared" si="217"/>
        <v>0</v>
      </c>
      <c r="O172" s="74">
        <f t="shared" si="218"/>
        <v>0</v>
      </c>
      <c r="P172" s="74">
        <f t="shared" si="219"/>
        <v>0</v>
      </c>
      <c r="Q172" s="63">
        <f t="shared" si="220"/>
        <v>0</v>
      </c>
      <c r="R172" s="112"/>
      <c r="S172" s="75">
        <f>IF(AND(S$16&gt;=$D172,OR(S$16&lt;=$E172,$E172="")),$Q172,0)</f>
        <v>0</v>
      </c>
      <c r="T172" s="75">
        <f>IF(AND(T$16&gt;=$D172,OR(T$16&lt;=$E172,$E172="")),$Q172,0)</f>
        <v>0</v>
      </c>
      <c r="U172" s="75">
        <f>IF(AND(U$16&gt;=$D172,OR(U$16&lt;=$E172,$E172="")),$Q172,0)</f>
        <v>0</v>
      </c>
      <c r="V172" s="75">
        <f>IF(AND(V$16&gt;=$D172,OR(V$16&lt;=$E172,$E172="")),$Q172,0)</f>
        <v>0</v>
      </c>
      <c r="W172" s="75">
        <f>IF(AND(W$16&gt;=$D172,OR(W$16&lt;=$E172,$E172="")),$Q172,0)</f>
        <v>0</v>
      </c>
      <c r="X172" s="75">
        <f>IF(AND(X$16&gt;=$D172,OR(X$16&lt;=$E172,$E172="")),$Q172,0)</f>
        <v>0</v>
      </c>
      <c r="Y172" s="75">
        <f>IF(AND(Y$16&gt;=$D172,OR(Y$16&lt;=$E172,$E172="")),$Q172,0)</f>
        <v>0</v>
      </c>
      <c r="Z172" s="75">
        <f>IF(AND(Z$16&gt;=$D172,OR(Z$16&lt;=$E172,$E172="")),$Q172,0)</f>
        <v>0</v>
      </c>
      <c r="AA172" s="75">
        <f>IF(AND(AA$16&gt;=$D172,OR(AA$16&lt;=$E172,$E172="")),$Q172,0)</f>
        <v>0</v>
      </c>
      <c r="AB172" s="75">
        <f>IF(AND(AB$16&gt;=$D172,OR(AB$16&lt;=$E172,$E172="")),$Q172,0)</f>
        <v>0</v>
      </c>
      <c r="AC172" s="75">
        <f>IF(AND(AC$16&gt;=$D172,OR(AC$16&lt;=$E172,$E172="")),$Q172,0)</f>
        <v>0</v>
      </c>
      <c r="AD172" s="75">
        <f>IF(AND(AD$16&gt;=$D172,OR(AD$16&lt;=$E172,$E172="")),$Q172,0)</f>
        <v>0</v>
      </c>
      <c r="AE172" s="75">
        <f>IF(AND(AE$16&gt;=$D172,OR(AE$16&lt;=$E172,$E172="")),$Q172,0)</f>
        <v>0</v>
      </c>
      <c r="AF172" s="75">
        <f>IF(AND(AF$16&gt;=$D172,OR(AF$16&lt;=$E172,$E172="")),$Q172,0)</f>
        <v>0</v>
      </c>
      <c r="AG172" s="75">
        <f>IF(AND(AG$16&gt;=$D172,OR(AG$16&lt;=$E172,$E172="")),$Q172,0)</f>
        <v>0</v>
      </c>
      <c r="AH172" s="75">
        <f>IF(AND(AH$16&gt;=$D172,OR(AH$16&lt;=$E172,$E172="")),$Q172,0)</f>
        <v>0</v>
      </c>
      <c r="AI172" s="75">
        <f>IF(AND(AI$16&gt;=$D172,OR(AI$16&lt;=$E172,$E172="")),$Q172,0)</f>
        <v>0</v>
      </c>
      <c r="AJ172" s="75">
        <f>IF(AND(AJ$16&gt;=$D172,OR(AJ$16&lt;=$E172,$E172="")),$Q172,0)</f>
        <v>0</v>
      </c>
      <c r="AK172" s="75">
        <f>IF(AND(AK$16&gt;=$D172,OR(AK$16&lt;=$E172,$E172="")),$Q172,0)</f>
        <v>0</v>
      </c>
      <c r="AL172" s="75">
        <f>IF(AND(AL$16&gt;=$D172,OR(AL$16&lt;=$E172,$E172="")),$Q172,0)</f>
        <v>0</v>
      </c>
      <c r="AM172" s="75">
        <f>IF(AND(AM$16&gt;=$D172,OR(AM$16&lt;=$E172,$E172="")),$Q172,0)</f>
        <v>0</v>
      </c>
      <c r="AN172" s="75">
        <f>IF(AND(AN$16&gt;=$D172,OR(AN$16&lt;=$E172,$E172="")),$Q172,0)</f>
        <v>0</v>
      </c>
      <c r="AO172" s="75">
        <f>IF(AND(AO$16&gt;=$D172,OR(AO$16&lt;=$E172,$E172="")),$Q172,0)</f>
        <v>0</v>
      </c>
      <c r="AP172" s="75">
        <f>IF(AND(AP$16&gt;=$D172,OR(AP$16&lt;=$E172,$E172="")),$Q172,0)</f>
        <v>0</v>
      </c>
      <c r="AQ172" s="75">
        <f>IF(AND(AQ$16&gt;=$D172,OR(AQ$16&lt;=$E172,$E172="")),$Q172,0)</f>
        <v>0</v>
      </c>
      <c r="AR172" s="75">
        <f>IF(AND(AR$16&gt;=$D172,OR(AR$16&lt;=$E172,$E172="")),$Q172,0)</f>
        <v>0</v>
      </c>
      <c r="AS172" s="75">
        <f>IF(AND(AS$16&gt;=$D172,OR(AS$16&lt;=$E172,$E172="")),$Q172,0)</f>
        <v>0</v>
      </c>
      <c r="AT172" s="75">
        <f>IF(AND(AT$16&gt;=$D172,OR(AT$16&lt;=$E172,$E172="")),$Q172,0)</f>
        <v>0</v>
      </c>
      <c r="AU172" s="75">
        <f>IF(AND(AU$16&gt;=$D172,OR(AU$16&lt;=$E172,$E172="")),$Q172,0)</f>
        <v>0</v>
      </c>
      <c r="AV172" s="75">
        <f>IF(AND(AV$16&gt;=$D172,OR(AV$16&lt;=$E172,$E172="")),$Q172,0)</f>
        <v>0</v>
      </c>
      <c r="AW172" s="75">
        <f>IF(AND(AW$16&gt;=$D172,OR(AW$16&lt;=$E172,$E172="")),$Q172,0)</f>
        <v>0</v>
      </c>
      <c r="AX172" s="75">
        <f>IF(AND(AX$16&gt;=$D172,OR(AX$16&lt;=$E172,$E172="")),$Q172,0)</f>
        <v>0</v>
      </c>
      <c r="AY172" s="75">
        <f>IF(AND(AY$16&gt;=$D172,OR(AY$16&lt;=$E172,$E172="")),$Q172,0)</f>
        <v>0</v>
      </c>
      <c r="AZ172" s="75">
        <f>IF(AND(AZ$16&gt;=$D172,OR(AZ$16&lt;=$E172,$E172="")),$Q172,0)</f>
        <v>0</v>
      </c>
      <c r="BA172" s="75">
        <f>IF(AND(BA$16&gt;=$D172,OR(BA$16&lt;=$E172,$E172="")),$Q172,0)</f>
        <v>0</v>
      </c>
      <c r="BB172" s="75">
        <f>IF(AND(BB$16&gt;=$D172,OR(BB$16&lt;=$E172,$E172="")),$Q172,0)</f>
        <v>0</v>
      </c>
      <c r="BC172" s="84"/>
      <c r="BD172" s="75">
        <f t="shared" si="223"/>
        <v>0</v>
      </c>
      <c r="BE172" s="75">
        <f t="shared" si="223"/>
        <v>0</v>
      </c>
      <c r="BF172" s="75">
        <f t="shared" si="223"/>
        <v>0</v>
      </c>
      <c r="BG172" s="75">
        <f t="shared" si="223"/>
        <v>0</v>
      </c>
      <c r="BH172" s="75">
        <f t="shared" si="223"/>
        <v>0</v>
      </c>
      <c r="BI172" s="75">
        <f t="shared" si="223"/>
        <v>0</v>
      </c>
      <c r="BJ172" s="75">
        <f t="shared" si="223"/>
        <v>0</v>
      </c>
      <c r="BK172" s="75">
        <f t="shared" si="223"/>
        <v>0</v>
      </c>
      <c r="BL172" s="75">
        <f t="shared" si="223"/>
        <v>0</v>
      </c>
      <c r="BM172" s="75">
        <f t="shared" si="223"/>
        <v>0</v>
      </c>
      <c r="BN172" s="75">
        <f t="shared" si="223"/>
        <v>0</v>
      </c>
      <c r="BO172" s="75">
        <f t="shared" si="223"/>
        <v>0</v>
      </c>
      <c r="BP172" s="53"/>
    </row>
    <row r="173" spans="1:68" s="36" customFormat="1" ht="16" x14ac:dyDescent="0.2">
      <c r="A173" s="50"/>
      <c r="B173" s="66"/>
      <c r="C173" s="67"/>
      <c r="D173" s="68"/>
      <c r="E173" s="68"/>
      <c r="F173" s="69"/>
      <c r="G173" s="66"/>
      <c r="H173" s="70"/>
      <c r="I173" s="70"/>
      <c r="J173" s="71"/>
      <c r="K173" s="71"/>
      <c r="L173" s="72"/>
      <c r="M173" s="73">
        <f t="shared" si="216"/>
        <v>0</v>
      </c>
      <c r="N173" s="74">
        <f t="shared" si="217"/>
        <v>0</v>
      </c>
      <c r="O173" s="74">
        <f t="shared" si="218"/>
        <v>0</v>
      </c>
      <c r="P173" s="74">
        <f t="shared" si="219"/>
        <v>0</v>
      </c>
      <c r="Q173" s="63">
        <f t="shared" si="220"/>
        <v>0</v>
      </c>
      <c r="R173" s="112"/>
      <c r="S173" s="75">
        <f>IF(AND(S$16&gt;=$D173,OR(S$16&lt;=$E173,$E173="")),$Q173,0)</f>
        <v>0</v>
      </c>
      <c r="T173" s="75">
        <f>IF(AND(T$16&gt;=$D173,OR(T$16&lt;=$E173,$E173="")),$Q173,0)</f>
        <v>0</v>
      </c>
      <c r="U173" s="75">
        <f>IF(AND(U$16&gt;=$D173,OR(U$16&lt;=$E173,$E173="")),$Q173,0)</f>
        <v>0</v>
      </c>
      <c r="V173" s="75">
        <f>IF(AND(V$16&gt;=$D173,OR(V$16&lt;=$E173,$E173="")),$Q173,0)</f>
        <v>0</v>
      </c>
      <c r="W173" s="75">
        <f>IF(AND(W$16&gt;=$D173,OR(W$16&lt;=$E173,$E173="")),$Q173,0)</f>
        <v>0</v>
      </c>
      <c r="X173" s="75">
        <f>IF(AND(X$16&gt;=$D173,OR(X$16&lt;=$E173,$E173="")),$Q173,0)</f>
        <v>0</v>
      </c>
      <c r="Y173" s="75">
        <f>IF(AND(Y$16&gt;=$D173,OR(Y$16&lt;=$E173,$E173="")),$Q173,0)</f>
        <v>0</v>
      </c>
      <c r="Z173" s="75">
        <f>IF(AND(Z$16&gt;=$D173,OR(Z$16&lt;=$E173,$E173="")),$Q173,0)</f>
        <v>0</v>
      </c>
      <c r="AA173" s="75">
        <f>IF(AND(AA$16&gt;=$D173,OR(AA$16&lt;=$E173,$E173="")),$Q173,0)</f>
        <v>0</v>
      </c>
      <c r="AB173" s="75">
        <f>IF(AND(AB$16&gt;=$D173,OR(AB$16&lt;=$E173,$E173="")),$Q173,0)</f>
        <v>0</v>
      </c>
      <c r="AC173" s="75">
        <f>IF(AND(AC$16&gt;=$D173,OR(AC$16&lt;=$E173,$E173="")),$Q173,0)</f>
        <v>0</v>
      </c>
      <c r="AD173" s="75">
        <f>IF(AND(AD$16&gt;=$D173,OR(AD$16&lt;=$E173,$E173="")),$Q173,0)</f>
        <v>0</v>
      </c>
      <c r="AE173" s="75">
        <f>IF(AND(AE$16&gt;=$D173,OR(AE$16&lt;=$E173,$E173="")),$Q173,0)</f>
        <v>0</v>
      </c>
      <c r="AF173" s="75">
        <f>IF(AND(AF$16&gt;=$D173,OR(AF$16&lt;=$E173,$E173="")),$Q173,0)</f>
        <v>0</v>
      </c>
      <c r="AG173" s="75">
        <f>IF(AND(AG$16&gt;=$D173,OR(AG$16&lt;=$E173,$E173="")),$Q173,0)</f>
        <v>0</v>
      </c>
      <c r="AH173" s="75">
        <f>IF(AND(AH$16&gt;=$D173,OR(AH$16&lt;=$E173,$E173="")),$Q173,0)</f>
        <v>0</v>
      </c>
      <c r="AI173" s="75">
        <f>IF(AND(AI$16&gt;=$D173,OR(AI$16&lt;=$E173,$E173="")),$Q173,0)</f>
        <v>0</v>
      </c>
      <c r="AJ173" s="75">
        <f>IF(AND(AJ$16&gt;=$D173,OR(AJ$16&lt;=$E173,$E173="")),$Q173,0)</f>
        <v>0</v>
      </c>
      <c r="AK173" s="75">
        <f>IF(AND(AK$16&gt;=$D173,OR(AK$16&lt;=$E173,$E173="")),$Q173,0)</f>
        <v>0</v>
      </c>
      <c r="AL173" s="75">
        <f>IF(AND(AL$16&gt;=$D173,OR(AL$16&lt;=$E173,$E173="")),$Q173,0)</f>
        <v>0</v>
      </c>
      <c r="AM173" s="75">
        <f>IF(AND(AM$16&gt;=$D173,OR(AM$16&lt;=$E173,$E173="")),$Q173,0)</f>
        <v>0</v>
      </c>
      <c r="AN173" s="75">
        <f>IF(AND(AN$16&gt;=$D173,OR(AN$16&lt;=$E173,$E173="")),$Q173,0)</f>
        <v>0</v>
      </c>
      <c r="AO173" s="75">
        <f>IF(AND(AO$16&gt;=$D173,OR(AO$16&lt;=$E173,$E173="")),$Q173,0)</f>
        <v>0</v>
      </c>
      <c r="AP173" s="75">
        <f>IF(AND(AP$16&gt;=$D173,OR(AP$16&lt;=$E173,$E173="")),$Q173,0)</f>
        <v>0</v>
      </c>
      <c r="AQ173" s="75">
        <f>IF(AND(AQ$16&gt;=$D173,OR(AQ$16&lt;=$E173,$E173="")),$Q173,0)</f>
        <v>0</v>
      </c>
      <c r="AR173" s="75">
        <f>IF(AND(AR$16&gt;=$D173,OR(AR$16&lt;=$E173,$E173="")),$Q173,0)</f>
        <v>0</v>
      </c>
      <c r="AS173" s="75">
        <f>IF(AND(AS$16&gt;=$D173,OR(AS$16&lt;=$E173,$E173="")),$Q173,0)</f>
        <v>0</v>
      </c>
      <c r="AT173" s="75">
        <f>IF(AND(AT$16&gt;=$D173,OR(AT$16&lt;=$E173,$E173="")),$Q173,0)</f>
        <v>0</v>
      </c>
      <c r="AU173" s="75">
        <f>IF(AND(AU$16&gt;=$D173,OR(AU$16&lt;=$E173,$E173="")),$Q173,0)</f>
        <v>0</v>
      </c>
      <c r="AV173" s="75">
        <f>IF(AND(AV$16&gt;=$D173,OR(AV$16&lt;=$E173,$E173="")),$Q173,0)</f>
        <v>0</v>
      </c>
      <c r="AW173" s="75">
        <f>IF(AND(AW$16&gt;=$D173,OR(AW$16&lt;=$E173,$E173="")),$Q173,0)</f>
        <v>0</v>
      </c>
      <c r="AX173" s="75">
        <f>IF(AND(AX$16&gt;=$D173,OR(AX$16&lt;=$E173,$E173="")),$Q173,0)</f>
        <v>0</v>
      </c>
      <c r="AY173" s="75">
        <f>IF(AND(AY$16&gt;=$D173,OR(AY$16&lt;=$E173,$E173="")),$Q173,0)</f>
        <v>0</v>
      </c>
      <c r="AZ173" s="75">
        <f>IF(AND(AZ$16&gt;=$D173,OR(AZ$16&lt;=$E173,$E173="")),$Q173,0)</f>
        <v>0</v>
      </c>
      <c r="BA173" s="75">
        <f>IF(AND(BA$16&gt;=$D173,OR(BA$16&lt;=$E173,$E173="")),$Q173,0)</f>
        <v>0</v>
      </c>
      <c r="BB173" s="75">
        <f>IF(AND(BB$16&gt;=$D173,OR(BB$16&lt;=$E173,$E173="")),$Q173,0)</f>
        <v>0</v>
      </c>
      <c r="BC173" s="84"/>
      <c r="BD173" s="75">
        <f t="shared" si="223"/>
        <v>0</v>
      </c>
      <c r="BE173" s="75">
        <f t="shared" si="223"/>
        <v>0</v>
      </c>
      <c r="BF173" s="75">
        <f t="shared" si="223"/>
        <v>0</v>
      </c>
      <c r="BG173" s="75">
        <f t="shared" si="223"/>
        <v>0</v>
      </c>
      <c r="BH173" s="75">
        <f t="shared" si="223"/>
        <v>0</v>
      </c>
      <c r="BI173" s="75">
        <f t="shared" si="223"/>
        <v>0</v>
      </c>
      <c r="BJ173" s="75">
        <f t="shared" si="223"/>
        <v>0</v>
      </c>
      <c r="BK173" s="75">
        <f t="shared" si="223"/>
        <v>0</v>
      </c>
      <c r="BL173" s="75">
        <f t="shared" si="223"/>
        <v>0</v>
      </c>
      <c r="BM173" s="75">
        <f t="shared" si="223"/>
        <v>0</v>
      </c>
      <c r="BN173" s="75">
        <f t="shared" si="223"/>
        <v>0</v>
      </c>
      <c r="BO173" s="75">
        <f t="shared" si="223"/>
        <v>0</v>
      </c>
      <c r="BP173" s="53"/>
    </row>
    <row r="174" spans="1:68" s="36" customFormat="1" ht="16" x14ac:dyDescent="0.2">
      <c r="A174" s="50"/>
      <c r="B174" s="66"/>
      <c r="C174" s="67"/>
      <c r="D174" s="68"/>
      <c r="E174" s="68"/>
      <c r="F174" s="69"/>
      <c r="G174" s="66"/>
      <c r="H174" s="70"/>
      <c r="I174" s="70"/>
      <c r="J174" s="71"/>
      <c r="K174" s="71"/>
      <c r="L174" s="72"/>
      <c r="M174" s="73">
        <f t="shared" si="216"/>
        <v>0</v>
      </c>
      <c r="N174" s="74">
        <f t="shared" si="217"/>
        <v>0</v>
      </c>
      <c r="O174" s="74">
        <f t="shared" si="218"/>
        <v>0</v>
      </c>
      <c r="P174" s="74">
        <f t="shared" si="219"/>
        <v>0</v>
      </c>
      <c r="Q174" s="63">
        <f t="shared" si="220"/>
        <v>0</v>
      </c>
      <c r="R174" s="112"/>
      <c r="S174" s="75">
        <f>IF(AND(S$16&gt;=$D174,OR(S$16&lt;=$E174,$E174="")),$Q174,0)</f>
        <v>0</v>
      </c>
      <c r="T174" s="75">
        <f>IF(AND(T$16&gt;=$D174,OR(T$16&lt;=$E174,$E174="")),$Q174,0)</f>
        <v>0</v>
      </c>
      <c r="U174" s="75">
        <f>IF(AND(U$16&gt;=$D174,OR(U$16&lt;=$E174,$E174="")),$Q174,0)</f>
        <v>0</v>
      </c>
      <c r="V174" s="75">
        <f>IF(AND(V$16&gt;=$D174,OR(V$16&lt;=$E174,$E174="")),$Q174,0)</f>
        <v>0</v>
      </c>
      <c r="W174" s="75">
        <f>IF(AND(W$16&gt;=$D174,OR(W$16&lt;=$E174,$E174="")),$Q174,0)</f>
        <v>0</v>
      </c>
      <c r="X174" s="75">
        <f>IF(AND(X$16&gt;=$D174,OR(X$16&lt;=$E174,$E174="")),$Q174,0)</f>
        <v>0</v>
      </c>
      <c r="Y174" s="75">
        <f>IF(AND(Y$16&gt;=$D174,OR(Y$16&lt;=$E174,$E174="")),$Q174,0)</f>
        <v>0</v>
      </c>
      <c r="Z174" s="75">
        <f>IF(AND(Z$16&gt;=$D174,OR(Z$16&lt;=$E174,$E174="")),$Q174,0)</f>
        <v>0</v>
      </c>
      <c r="AA174" s="75">
        <f>IF(AND(AA$16&gt;=$D174,OR(AA$16&lt;=$E174,$E174="")),$Q174,0)</f>
        <v>0</v>
      </c>
      <c r="AB174" s="75">
        <f>IF(AND(AB$16&gt;=$D174,OR(AB$16&lt;=$E174,$E174="")),$Q174,0)</f>
        <v>0</v>
      </c>
      <c r="AC174" s="75">
        <f>IF(AND(AC$16&gt;=$D174,OR(AC$16&lt;=$E174,$E174="")),$Q174,0)</f>
        <v>0</v>
      </c>
      <c r="AD174" s="75">
        <f>IF(AND(AD$16&gt;=$D174,OR(AD$16&lt;=$E174,$E174="")),$Q174,0)</f>
        <v>0</v>
      </c>
      <c r="AE174" s="75">
        <f>IF(AND(AE$16&gt;=$D174,OR(AE$16&lt;=$E174,$E174="")),$Q174,0)</f>
        <v>0</v>
      </c>
      <c r="AF174" s="75">
        <f>IF(AND(AF$16&gt;=$D174,OR(AF$16&lt;=$E174,$E174="")),$Q174,0)</f>
        <v>0</v>
      </c>
      <c r="AG174" s="75">
        <f>IF(AND(AG$16&gt;=$D174,OR(AG$16&lt;=$E174,$E174="")),$Q174,0)</f>
        <v>0</v>
      </c>
      <c r="AH174" s="75">
        <f>IF(AND(AH$16&gt;=$D174,OR(AH$16&lt;=$E174,$E174="")),$Q174,0)</f>
        <v>0</v>
      </c>
      <c r="AI174" s="75">
        <f>IF(AND(AI$16&gt;=$D174,OR(AI$16&lt;=$E174,$E174="")),$Q174,0)</f>
        <v>0</v>
      </c>
      <c r="AJ174" s="75">
        <f>IF(AND(AJ$16&gt;=$D174,OR(AJ$16&lt;=$E174,$E174="")),$Q174,0)</f>
        <v>0</v>
      </c>
      <c r="AK174" s="75">
        <f>IF(AND(AK$16&gt;=$D174,OR(AK$16&lt;=$E174,$E174="")),$Q174,0)</f>
        <v>0</v>
      </c>
      <c r="AL174" s="75">
        <f>IF(AND(AL$16&gt;=$D174,OR(AL$16&lt;=$E174,$E174="")),$Q174,0)</f>
        <v>0</v>
      </c>
      <c r="AM174" s="75">
        <f>IF(AND(AM$16&gt;=$D174,OR(AM$16&lt;=$E174,$E174="")),$Q174,0)</f>
        <v>0</v>
      </c>
      <c r="AN174" s="75">
        <f>IF(AND(AN$16&gt;=$D174,OR(AN$16&lt;=$E174,$E174="")),$Q174,0)</f>
        <v>0</v>
      </c>
      <c r="AO174" s="75">
        <f>IF(AND(AO$16&gt;=$D174,OR(AO$16&lt;=$E174,$E174="")),$Q174,0)</f>
        <v>0</v>
      </c>
      <c r="AP174" s="75">
        <f>IF(AND(AP$16&gt;=$D174,OR(AP$16&lt;=$E174,$E174="")),$Q174,0)</f>
        <v>0</v>
      </c>
      <c r="AQ174" s="75">
        <f>IF(AND(AQ$16&gt;=$D174,OR(AQ$16&lt;=$E174,$E174="")),$Q174,0)</f>
        <v>0</v>
      </c>
      <c r="AR174" s="75">
        <f>IF(AND(AR$16&gt;=$D174,OR(AR$16&lt;=$E174,$E174="")),$Q174,0)</f>
        <v>0</v>
      </c>
      <c r="AS174" s="75">
        <f>IF(AND(AS$16&gt;=$D174,OR(AS$16&lt;=$E174,$E174="")),$Q174,0)</f>
        <v>0</v>
      </c>
      <c r="AT174" s="75">
        <f>IF(AND(AT$16&gt;=$D174,OR(AT$16&lt;=$E174,$E174="")),$Q174,0)</f>
        <v>0</v>
      </c>
      <c r="AU174" s="75">
        <f>IF(AND(AU$16&gt;=$D174,OR(AU$16&lt;=$E174,$E174="")),$Q174,0)</f>
        <v>0</v>
      </c>
      <c r="AV174" s="75">
        <f>IF(AND(AV$16&gt;=$D174,OR(AV$16&lt;=$E174,$E174="")),$Q174,0)</f>
        <v>0</v>
      </c>
      <c r="AW174" s="75">
        <f>IF(AND(AW$16&gt;=$D174,OR(AW$16&lt;=$E174,$E174="")),$Q174,0)</f>
        <v>0</v>
      </c>
      <c r="AX174" s="75">
        <f>IF(AND(AX$16&gt;=$D174,OR(AX$16&lt;=$E174,$E174="")),$Q174,0)</f>
        <v>0</v>
      </c>
      <c r="AY174" s="75">
        <f>IF(AND(AY$16&gt;=$D174,OR(AY$16&lt;=$E174,$E174="")),$Q174,0)</f>
        <v>0</v>
      </c>
      <c r="AZ174" s="75">
        <f>IF(AND(AZ$16&gt;=$D174,OR(AZ$16&lt;=$E174,$E174="")),$Q174,0)</f>
        <v>0</v>
      </c>
      <c r="BA174" s="75">
        <f>IF(AND(BA$16&gt;=$D174,OR(BA$16&lt;=$E174,$E174="")),$Q174,0)</f>
        <v>0</v>
      </c>
      <c r="BB174" s="75">
        <f>IF(AND(BB$16&gt;=$D174,OR(BB$16&lt;=$E174,$E174="")),$Q174,0)</f>
        <v>0</v>
      </c>
      <c r="BC174" s="84"/>
      <c r="BD174" s="75">
        <f t="shared" si="223"/>
        <v>0</v>
      </c>
      <c r="BE174" s="75">
        <f t="shared" si="223"/>
        <v>0</v>
      </c>
      <c r="BF174" s="75">
        <f t="shared" si="223"/>
        <v>0</v>
      </c>
      <c r="BG174" s="75">
        <f t="shared" si="223"/>
        <v>0</v>
      </c>
      <c r="BH174" s="75">
        <f t="shared" si="223"/>
        <v>0</v>
      </c>
      <c r="BI174" s="75">
        <f t="shared" si="223"/>
        <v>0</v>
      </c>
      <c r="BJ174" s="75">
        <f t="shared" si="223"/>
        <v>0</v>
      </c>
      <c r="BK174" s="75">
        <f t="shared" si="223"/>
        <v>0</v>
      </c>
      <c r="BL174" s="75">
        <f t="shared" si="223"/>
        <v>0</v>
      </c>
      <c r="BM174" s="75">
        <f t="shared" si="223"/>
        <v>0</v>
      </c>
      <c r="BN174" s="75">
        <f t="shared" si="223"/>
        <v>0</v>
      </c>
      <c r="BO174" s="75">
        <f t="shared" si="223"/>
        <v>0</v>
      </c>
      <c r="BP174" s="53"/>
    </row>
    <row r="175" spans="1:68" s="36" customFormat="1" ht="16" x14ac:dyDescent="0.2">
      <c r="A175" s="50"/>
      <c r="B175" s="66"/>
      <c r="C175" s="67"/>
      <c r="D175" s="68"/>
      <c r="E175" s="68"/>
      <c r="F175" s="69"/>
      <c r="G175" s="66"/>
      <c r="H175" s="70"/>
      <c r="I175" s="70"/>
      <c r="J175" s="71"/>
      <c r="K175" s="71"/>
      <c r="L175" s="72"/>
      <c r="M175" s="73">
        <f t="shared" si="216"/>
        <v>0</v>
      </c>
      <c r="N175" s="74">
        <f t="shared" si="217"/>
        <v>0</v>
      </c>
      <c r="O175" s="74">
        <f t="shared" si="218"/>
        <v>0</v>
      </c>
      <c r="P175" s="74">
        <f t="shared" si="219"/>
        <v>0</v>
      </c>
      <c r="Q175" s="63">
        <f t="shared" si="220"/>
        <v>0</v>
      </c>
      <c r="R175" s="112"/>
      <c r="S175" s="75">
        <f>IF(AND(S$16&gt;=$D175,OR(S$16&lt;=$E175,$E175="")),$Q175,0)</f>
        <v>0</v>
      </c>
      <c r="T175" s="75">
        <f>IF(AND(T$16&gt;=$D175,OR(T$16&lt;=$E175,$E175="")),$Q175,0)</f>
        <v>0</v>
      </c>
      <c r="U175" s="75">
        <f>IF(AND(U$16&gt;=$D175,OR(U$16&lt;=$E175,$E175="")),$Q175,0)</f>
        <v>0</v>
      </c>
      <c r="V175" s="75">
        <f>IF(AND(V$16&gt;=$D175,OR(V$16&lt;=$E175,$E175="")),$Q175,0)</f>
        <v>0</v>
      </c>
      <c r="W175" s="75">
        <f>IF(AND(W$16&gt;=$D175,OR(W$16&lt;=$E175,$E175="")),$Q175,0)</f>
        <v>0</v>
      </c>
      <c r="X175" s="75">
        <f>IF(AND(X$16&gt;=$D175,OR(X$16&lt;=$E175,$E175="")),$Q175,0)</f>
        <v>0</v>
      </c>
      <c r="Y175" s="75">
        <f>IF(AND(Y$16&gt;=$D175,OR(Y$16&lt;=$E175,$E175="")),$Q175,0)</f>
        <v>0</v>
      </c>
      <c r="Z175" s="75">
        <f>IF(AND(Z$16&gt;=$D175,OR(Z$16&lt;=$E175,$E175="")),$Q175,0)</f>
        <v>0</v>
      </c>
      <c r="AA175" s="75">
        <f>IF(AND(AA$16&gt;=$D175,OR(AA$16&lt;=$E175,$E175="")),$Q175,0)</f>
        <v>0</v>
      </c>
      <c r="AB175" s="75">
        <f>IF(AND(AB$16&gt;=$D175,OR(AB$16&lt;=$E175,$E175="")),$Q175,0)</f>
        <v>0</v>
      </c>
      <c r="AC175" s="75">
        <f>IF(AND(AC$16&gt;=$D175,OR(AC$16&lt;=$E175,$E175="")),$Q175,0)</f>
        <v>0</v>
      </c>
      <c r="AD175" s="75">
        <f>IF(AND(AD$16&gt;=$D175,OR(AD$16&lt;=$E175,$E175="")),$Q175,0)</f>
        <v>0</v>
      </c>
      <c r="AE175" s="75">
        <f>IF(AND(AE$16&gt;=$D175,OR(AE$16&lt;=$E175,$E175="")),$Q175,0)</f>
        <v>0</v>
      </c>
      <c r="AF175" s="75">
        <f>IF(AND(AF$16&gt;=$D175,OR(AF$16&lt;=$E175,$E175="")),$Q175,0)</f>
        <v>0</v>
      </c>
      <c r="AG175" s="75">
        <f>IF(AND(AG$16&gt;=$D175,OR(AG$16&lt;=$E175,$E175="")),$Q175,0)</f>
        <v>0</v>
      </c>
      <c r="AH175" s="75">
        <f>IF(AND(AH$16&gt;=$D175,OR(AH$16&lt;=$E175,$E175="")),$Q175,0)</f>
        <v>0</v>
      </c>
      <c r="AI175" s="75">
        <f>IF(AND(AI$16&gt;=$D175,OR(AI$16&lt;=$E175,$E175="")),$Q175,0)</f>
        <v>0</v>
      </c>
      <c r="AJ175" s="75">
        <f>IF(AND(AJ$16&gt;=$D175,OR(AJ$16&lt;=$E175,$E175="")),$Q175,0)</f>
        <v>0</v>
      </c>
      <c r="AK175" s="75">
        <f>IF(AND(AK$16&gt;=$D175,OR(AK$16&lt;=$E175,$E175="")),$Q175,0)</f>
        <v>0</v>
      </c>
      <c r="AL175" s="75">
        <f>IF(AND(AL$16&gt;=$D175,OR(AL$16&lt;=$E175,$E175="")),$Q175,0)</f>
        <v>0</v>
      </c>
      <c r="AM175" s="75">
        <f>IF(AND(AM$16&gt;=$D175,OR(AM$16&lt;=$E175,$E175="")),$Q175,0)</f>
        <v>0</v>
      </c>
      <c r="AN175" s="75">
        <f>IF(AND(AN$16&gt;=$D175,OR(AN$16&lt;=$E175,$E175="")),$Q175,0)</f>
        <v>0</v>
      </c>
      <c r="AO175" s="75">
        <f>IF(AND(AO$16&gt;=$D175,OR(AO$16&lt;=$E175,$E175="")),$Q175,0)</f>
        <v>0</v>
      </c>
      <c r="AP175" s="75">
        <f>IF(AND(AP$16&gt;=$D175,OR(AP$16&lt;=$E175,$E175="")),$Q175,0)</f>
        <v>0</v>
      </c>
      <c r="AQ175" s="75">
        <f>IF(AND(AQ$16&gt;=$D175,OR(AQ$16&lt;=$E175,$E175="")),$Q175,0)</f>
        <v>0</v>
      </c>
      <c r="AR175" s="75">
        <f>IF(AND(AR$16&gt;=$D175,OR(AR$16&lt;=$E175,$E175="")),$Q175,0)</f>
        <v>0</v>
      </c>
      <c r="AS175" s="75">
        <f>IF(AND(AS$16&gt;=$D175,OR(AS$16&lt;=$E175,$E175="")),$Q175,0)</f>
        <v>0</v>
      </c>
      <c r="AT175" s="75">
        <f>IF(AND(AT$16&gt;=$D175,OR(AT$16&lt;=$E175,$E175="")),$Q175,0)</f>
        <v>0</v>
      </c>
      <c r="AU175" s="75">
        <f>IF(AND(AU$16&gt;=$D175,OR(AU$16&lt;=$E175,$E175="")),$Q175,0)</f>
        <v>0</v>
      </c>
      <c r="AV175" s="75">
        <f>IF(AND(AV$16&gt;=$D175,OR(AV$16&lt;=$E175,$E175="")),$Q175,0)</f>
        <v>0</v>
      </c>
      <c r="AW175" s="75">
        <f>IF(AND(AW$16&gt;=$D175,OR(AW$16&lt;=$E175,$E175="")),$Q175,0)</f>
        <v>0</v>
      </c>
      <c r="AX175" s="75">
        <f>IF(AND(AX$16&gt;=$D175,OR(AX$16&lt;=$E175,$E175="")),$Q175,0)</f>
        <v>0</v>
      </c>
      <c r="AY175" s="75">
        <f>IF(AND(AY$16&gt;=$D175,OR(AY$16&lt;=$E175,$E175="")),$Q175,0)</f>
        <v>0</v>
      </c>
      <c r="AZ175" s="75">
        <f>IF(AND(AZ$16&gt;=$D175,OR(AZ$16&lt;=$E175,$E175="")),$Q175,0)</f>
        <v>0</v>
      </c>
      <c r="BA175" s="75">
        <f>IF(AND(BA$16&gt;=$D175,OR(BA$16&lt;=$E175,$E175="")),$Q175,0)</f>
        <v>0</v>
      </c>
      <c r="BB175" s="75">
        <f>IF(AND(BB$16&gt;=$D175,OR(BB$16&lt;=$E175,$E175="")),$Q175,0)</f>
        <v>0</v>
      </c>
      <c r="BC175" s="84"/>
      <c r="BD175" s="75">
        <f t="shared" si="223"/>
        <v>0</v>
      </c>
      <c r="BE175" s="75">
        <f t="shared" si="223"/>
        <v>0</v>
      </c>
      <c r="BF175" s="75">
        <f t="shared" si="223"/>
        <v>0</v>
      </c>
      <c r="BG175" s="75">
        <f t="shared" si="223"/>
        <v>0</v>
      </c>
      <c r="BH175" s="75">
        <f t="shared" si="223"/>
        <v>0</v>
      </c>
      <c r="BI175" s="75">
        <f t="shared" si="223"/>
        <v>0</v>
      </c>
      <c r="BJ175" s="75">
        <f t="shared" si="223"/>
        <v>0</v>
      </c>
      <c r="BK175" s="75">
        <f t="shared" si="223"/>
        <v>0</v>
      </c>
      <c r="BL175" s="75">
        <f t="shared" si="223"/>
        <v>0</v>
      </c>
      <c r="BM175" s="75">
        <f t="shared" si="223"/>
        <v>0</v>
      </c>
      <c r="BN175" s="75">
        <f t="shared" si="223"/>
        <v>0</v>
      </c>
      <c r="BO175" s="75">
        <f t="shared" si="223"/>
        <v>0</v>
      </c>
      <c r="BP175" s="53"/>
    </row>
    <row r="176" spans="1:68" s="36" customFormat="1" ht="16" x14ac:dyDescent="0.2">
      <c r="A176" s="50"/>
      <c r="B176" s="66"/>
      <c r="C176" s="67"/>
      <c r="D176" s="68"/>
      <c r="E176" s="68"/>
      <c r="F176" s="69"/>
      <c r="G176" s="66"/>
      <c r="H176" s="70"/>
      <c r="I176" s="70"/>
      <c r="J176" s="71"/>
      <c r="K176" s="71"/>
      <c r="L176" s="72"/>
      <c r="M176" s="73">
        <f t="shared" si="216"/>
        <v>0</v>
      </c>
      <c r="N176" s="74">
        <f t="shared" si="217"/>
        <v>0</v>
      </c>
      <c r="O176" s="74">
        <f t="shared" si="218"/>
        <v>0</v>
      </c>
      <c r="P176" s="74">
        <f t="shared" si="219"/>
        <v>0</v>
      </c>
      <c r="Q176" s="63">
        <f t="shared" si="220"/>
        <v>0</v>
      </c>
      <c r="R176" s="112"/>
      <c r="S176" s="75">
        <f>IF(AND(S$16&gt;=$D176,OR(S$16&lt;=$E176,$E176="")),$Q176,0)</f>
        <v>0</v>
      </c>
      <c r="T176" s="75">
        <f>IF(AND(T$16&gt;=$D176,OR(T$16&lt;=$E176,$E176="")),$Q176,0)</f>
        <v>0</v>
      </c>
      <c r="U176" s="75">
        <f>IF(AND(U$16&gt;=$D176,OR(U$16&lt;=$E176,$E176="")),$Q176,0)</f>
        <v>0</v>
      </c>
      <c r="V176" s="75">
        <f>IF(AND(V$16&gt;=$D176,OR(V$16&lt;=$E176,$E176="")),$Q176,0)</f>
        <v>0</v>
      </c>
      <c r="W176" s="75">
        <f>IF(AND(W$16&gt;=$D176,OR(W$16&lt;=$E176,$E176="")),$Q176,0)</f>
        <v>0</v>
      </c>
      <c r="X176" s="75">
        <f>IF(AND(X$16&gt;=$D176,OR(X$16&lt;=$E176,$E176="")),$Q176,0)</f>
        <v>0</v>
      </c>
      <c r="Y176" s="75">
        <f>IF(AND(Y$16&gt;=$D176,OR(Y$16&lt;=$E176,$E176="")),$Q176,0)</f>
        <v>0</v>
      </c>
      <c r="Z176" s="75">
        <f>IF(AND(Z$16&gt;=$D176,OR(Z$16&lt;=$E176,$E176="")),$Q176,0)</f>
        <v>0</v>
      </c>
      <c r="AA176" s="75">
        <f>IF(AND(AA$16&gt;=$D176,OR(AA$16&lt;=$E176,$E176="")),$Q176,0)</f>
        <v>0</v>
      </c>
      <c r="AB176" s="75">
        <f>IF(AND(AB$16&gt;=$D176,OR(AB$16&lt;=$E176,$E176="")),$Q176,0)</f>
        <v>0</v>
      </c>
      <c r="AC176" s="75">
        <f>IF(AND(AC$16&gt;=$D176,OR(AC$16&lt;=$E176,$E176="")),$Q176,0)</f>
        <v>0</v>
      </c>
      <c r="AD176" s="75">
        <f>IF(AND(AD$16&gt;=$D176,OR(AD$16&lt;=$E176,$E176="")),$Q176,0)</f>
        <v>0</v>
      </c>
      <c r="AE176" s="75">
        <f>IF(AND(AE$16&gt;=$D176,OR(AE$16&lt;=$E176,$E176="")),$Q176,0)</f>
        <v>0</v>
      </c>
      <c r="AF176" s="75">
        <f>IF(AND(AF$16&gt;=$D176,OR(AF$16&lt;=$E176,$E176="")),$Q176,0)</f>
        <v>0</v>
      </c>
      <c r="AG176" s="75">
        <f>IF(AND(AG$16&gt;=$D176,OR(AG$16&lt;=$E176,$E176="")),$Q176,0)</f>
        <v>0</v>
      </c>
      <c r="AH176" s="75">
        <f>IF(AND(AH$16&gt;=$D176,OR(AH$16&lt;=$E176,$E176="")),$Q176,0)</f>
        <v>0</v>
      </c>
      <c r="AI176" s="75">
        <f>IF(AND(AI$16&gt;=$D176,OR(AI$16&lt;=$E176,$E176="")),$Q176,0)</f>
        <v>0</v>
      </c>
      <c r="AJ176" s="75">
        <f>IF(AND(AJ$16&gt;=$D176,OR(AJ$16&lt;=$E176,$E176="")),$Q176,0)</f>
        <v>0</v>
      </c>
      <c r="AK176" s="75">
        <f>IF(AND(AK$16&gt;=$D176,OR(AK$16&lt;=$E176,$E176="")),$Q176,0)</f>
        <v>0</v>
      </c>
      <c r="AL176" s="75">
        <f>IF(AND(AL$16&gt;=$D176,OR(AL$16&lt;=$E176,$E176="")),$Q176,0)</f>
        <v>0</v>
      </c>
      <c r="AM176" s="75">
        <f>IF(AND(AM$16&gt;=$D176,OR(AM$16&lt;=$E176,$E176="")),$Q176,0)</f>
        <v>0</v>
      </c>
      <c r="AN176" s="75">
        <f>IF(AND(AN$16&gt;=$D176,OR(AN$16&lt;=$E176,$E176="")),$Q176,0)</f>
        <v>0</v>
      </c>
      <c r="AO176" s="75">
        <f>IF(AND(AO$16&gt;=$D176,OR(AO$16&lt;=$E176,$E176="")),$Q176,0)</f>
        <v>0</v>
      </c>
      <c r="AP176" s="75">
        <f>IF(AND(AP$16&gt;=$D176,OR(AP$16&lt;=$E176,$E176="")),$Q176,0)</f>
        <v>0</v>
      </c>
      <c r="AQ176" s="75">
        <f>IF(AND(AQ$16&gt;=$D176,OR(AQ$16&lt;=$E176,$E176="")),$Q176,0)</f>
        <v>0</v>
      </c>
      <c r="AR176" s="75">
        <f>IF(AND(AR$16&gt;=$D176,OR(AR$16&lt;=$E176,$E176="")),$Q176,0)</f>
        <v>0</v>
      </c>
      <c r="AS176" s="75">
        <f>IF(AND(AS$16&gt;=$D176,OR(AS$16&lt;=$E176,$E176="")),$Q176,0)</f>
        <v>0</v>
      </c>
      <c r="AT176" s="75">
        <f>IF(AND(AT$16&gt;=$D176,OR(AT$16&lt;=$E176,$E176="")),$Q176,0)</f>
        <v>0</v>
      </c>
      <c r="AU176" s="75">
        <f>IF(AND(AU$16&gt;=$D176,OR(AU$16&lt;=$E176,$E176="")),$Q176,0)</f>
        <v>0</v>
      </c>
      <c r="AV176" s="75">
        <f>IF(AND(AV$16&gt;=$D176,OR(AV$16&lt;=$E176,$E176="")),$Q176,0)</f>
        <v>0</v>
      </c>
      <c r="AW176" s="75">
        <f>IF(AND(AW$16&gt;=$D176,OR(AW$16&lt;=$E176,$E176="")),$Q176,0)</f>
        <v>0</v>
      </c>
      <c r="AX176" s="75">
        <f>IF(AND(AX$16&gt;=$D176,OR(AX$16&lt;=$E176,$E176="")),$Q176,0)</f>
        <v>0</v>
      </c>
      <c r="AY176" s="75">
        <f>IF(AND(AY$16&gt;=$D176,OR(AY$16&lt;=$E176,$E176="")),$Q176,0)</f>
        <v>0</v>
      </c>
      <c r="AZ176" s="75">
        <f>IF(AND(AZ$16&gt;=$D176,OR(AZ$16&lt;=$E176,$E176="")),$Q176,0)</f>
        <v>0</v>
      </c>
      <c r="BA176" s="75">
        <f>IF(AND(BA$16&gt;=$D176,OR(BA$16&lt;=$E176,$E176="")),$Q176,0)</f>
        <v>0</v>
      </c>
      <c r="BB176" s="75">
        <f>IF(AND(BB$16&gt;=$D176,OR(BB$16&lt;=$E176,$E176="")),$Q176,0)</f>
        <v>0</v>
      </c>
      <c r="BC176" s="84"/>
      <c r="BD176" s="75">
        <f t="shared" si="223"/>
        <v>0</v>
      </c>
      <c r="BE176" s="75">
        <f t="shared" si="223"/>
        <v>0</v>
      </c>
      <c r="BF176" s="75">
        <f t="shared" si="223"/>
        <v>0</v>
      </c>
      <c r="BG176" s="75">
        <f t="shared" si="223"/>
        <v>0</v>
      </c>
      <c r="BH176" s="75">
        <f t="shared" si="223"/>
        <v>0</v>
      </c>
      <c r="BI176" s="75">
        <f t="shared" si="223"/>
        <v>0</v>
      </c>
      <c r="BJ176" s="75">
        <f t="shared" si="223"/>
        <v>0</v>
      </c>
      <c r="BK176" s="75">
        <f t="shared" si="223"/>
        <v>0</v>
      </c>
      <c r="BL176" s="75">
        <f t="shared" si="223"/>
        <v>0</v>
      </c>
      <c r="BM176" s="75">
        <f t="shared" si="223"/>
        <v>0</v>
      </c>
      <c r="BN176" s="75">
        <f t="shared" si="223"/>
        <v>0</v>
      </c>
      <c r="BO176" s="75">
        <f t="shared" si="223"/>
        <v>0</v>
      </c>
      <c r="BP176" s="53"/>
    </row>
    <row r="177" spans="1:68" s="36" customFormat="1" ht="16" x14ac:dyDescent="0.2">
      <c r="A177" s="50"/>
      <c r="B177" s="66"/>
      <c r="C177" s="67"/>
      <c r="D177" s="68"/>
      <c r="E177" s="68"/>
      <c r="F177" s="69"/>
      <c r="G177" s="66"/>
      <c r="H177" s="70"/>
      <c r="I177" s="70"/>
      <c r="J177" s="71"/>
      <c r="K177" s="71"/>
      <c r="L177" s="72"/>
      <c r="M177" s="73">
        <f t="shared" ref="M177:M205" si="224">COUNTIF($H:$H,$H177)</f>
        <v>0</v>
      </c>
      <c r="N177" s="74">
        <f t="shared" ref="N177:N205" si="225">F177/12</f>
        <v>0</v>
      </c>
      <c r="O177" s="74">
        <f t="shared" ref="O177:O197" si="226">K177*$N177</f>
        <v>0</v>
      </c>
      <c r="P177" s="74">
        <f t="shared" ref="P177:P197" si="227">IF($I177="Yes",J177*$N177,0)</f>
        <v>0</v>
      </c>
      <c r="Q177" s="63">
        <f t="shared" si="220"/>
        <v>0</v>
      </c>
      <c r="R177" s="112"/>
      <c r="S177" s="75">
        <f>IF(AND(S$16&gt;=$D177,OR(S$16&lt;=$E177,$E177="")),$Q177,0)</f>
        <v>0</v>
      </c>
      <c r="T177" s="75">
        <f>IF(AND(T$16&gt;=$D177,OR(T$16&lt;=$E177,$E177="")),$Q177,0)</f>
        <v>0</v>
      </c>
      <c r="U177" s="75">
        <f>IF(AND(U$16&gt;=$D177,OR(U$16&lt;=$E177,$E177="")),$Q177,0)</f>
        <v>0</v>
      </c>
      <c r="V177" s="75">
        <f>IF(AND(V$16&gt;=$D177,OR(V$16&lt;=$E177,$E177="")),$Q177,0)</f>
        <v>0</v>
      </c>
      <c r="W177" s="75">
        <f>IF(AND(W$16&gt;=$D177,OR(W$16&lt;=$E177,$E177="")),$Q177,0)</f>
        <v>0</v>
      </c>
      <c r="X177" s="75">
        <f>IF(AND(X$16&gt;=$D177,OR(X$16&lt;=$E177,$E177="")),$Q177,0)</f>
        <v>0</v>
      </c>
      <c r="Y177" s="75">
        <f>IF(AND(Y$16&gt;=$D177,OR(Y$16&lt;=$E177,$E177="")),$Q177,0)</f>
        <v>0</v>
      </c>
      <c r="Z177" s="75">
        <f>IF(AND(Z$16&gt;=$D177,OR(Z$16&lt;=$E177,$E177="")),$Q177,0)</f>
        <v>0</v>
      </c>
      <c r="AA177" s="75">
        <f>IF(AND(AA$16&gt;=$D177,OR(AA$16&lt;=$E177,$E177="")),$Q177,0)</f>
        <v>0</v>
      </c>
      <c r="AB177" s="75">
        <f>IF(AND(AB$16&gt;=$D177,OR(AB$16&lt;=$E177,$E177="")),$Q177,0)</f>
        <v>0</v>
      </c>
      <c r="AC177" s="75">
        <f>IF(AND(AC$16&gt;=$D177,OR(AC$16&lt;=$E177,$E177="")),$Q177,0)</f>
        <v>0</v>
      </c>
      <c r="AD177" s="75">
        <f>IF(AND(AD$16&gt;=$D177,OR(AD$16&lt;=$E177,$E177="")),$Q177,0)</f>
        <v>0</v>
      </c>
      <c r="AE177" s="75">
        <f>IF(AND(AE$16&gt;=$D177,OR(AE$16&lt;=$E177,$E177="")),$Q177,0)</f>
        <v>0</v>
      </c>
      <c r="AF177" s="75">
        <f>IF(AND(AF$16&gt;=$D177,OR(AF$16&lt;=$E177,$E177="")),$Q177,0)</f>
        <v>0</v>
      </c>
      <c r="AG177" s="75">
        <f>IF(AND(AG$16&gt;=$D177,OR(AG$16&lt;=$E177,$E177="")),$Q177,0)</f>
        <v>0</v>
      </c>
      <c r="AH177" s="75">
        <f>IF(AND(AH$16&gt;=$D177,OR(AH$16&lt;=$E177,$E177="")),$Q177,0)</f>
        <v>0</v>
      </c>
      <c r="AI177" s="75">
        <f>IF(AND(AI$16&gt;=$D177,OR(AI$16&lt;=$E177,$E177="")),$Q177,0)</f>
        <v>0</v>
      </c>
      <c r="AJ177" s="75">
        <f>IF(AND(AJ$16&gt;=$D177,OR(AJ$16&lt;=$E177,$E177="")),$Q177,0)</f>
        <v>0</v>
      </c>
      <c r="AK177" s="75">
        <f>IF(AND(AK$16&gt;=$D177,OR(AK$16&lt;=$E177,$E177="")),$Q177,0)</f>
        <v>0</v>
      </c>
      <c r="AL177" s="75">
        <f>IF(AND(AL$16&gt;=$D177,OR(AL$16&lt;=$E177,$E177="")),$Q177,0)</f>
        <v>0</v>
      </c>
      <c r="AM177" s="75">
        <f>IF(AND(AM$16&gt;=$D177,OR(AM$16&lt;=$E177,$E177="")),$Q177,0)</f>
        <v>0</v>
      </c>
      <c r="AN177" s="75">
        <f>IF(AND(AN$16&gt;=$D177,OR(AN$16&lt;=$E177,$E177="")),$Q177,0)</f>
        <v>0</v>
      </c>
      <c r="AO177" s="75">
        <f>IF(AND(AO$16&gt;=$D177,OR(AO$16&lt;=$E177,$E177="")),$Q177,0)</f>
        <v>0</v>
      </c>
      <c r="AP177" s="75">
        <f>IF(AND(AP$16&gt;=$D177,OR(AP$16&lt;=$E177,$E177="")),$Q177,0)</f>
        <v>0</v>
      </c>
      <c r="AQ177" s="75">
        <f>IF(AND(AQ$16&gt;=$D177,OR(AQ$16&lt;=$E177,$E177="")),$Q177,0)</f>
        <v>0</v>
      </c>
      <c r="AR177" s="75">
        <f>IF(AND(AR$16&gt;=$D177,OR(AR$16&lt;=$E177,$E177="")),$Q177,0)</f>
        <v>0</v>
      </c>
      <c r="AS177" s="75">
        <f>IF(AND(AS$16&gt;=$D177,OR(AS$16&lt;=$E177,$E177="")),$Q177,0)</f>
        <v>0</v>
      </c>
      <c r="AT177" s="75">
        <f>IF(AND(AT$16&gt;=$D177,OR(AT$16&lt;=$E177,$E177="")),$Q177,0)</f>
        <v>0</v>
      </c>
      <c r="AU177" s="75">
        <f>IF(AND(AU$16&gt;=$D177,OR(AU$16&lt;=$E177,$E177="")),$Q177,0)</f>
        <v>0</v>
      </c>
      <c r="AV177" s="75">
        <f>IF(AND(AV$16&gt;=$D177,OR(AV$16&lt;=$E177,$E177="")),$Q177,0)</f>
        <v>0</v>
      </c>
      <c r="AW177" s="75">
        <f>IF(AND(AW$16&gt;=$D177,OR(AW$16&lt;=$E177,$E177="")),$Q177,0)</f>
        <v>0</v>
      </c>
      <c r="AX177" s="75">
        <f>IF(AND(AX$16&gt;=$D177,OR(AX$16&lt;=$E177,$E177="")),$Q177,0)</f>
        <v>0</v>
      </c>
      <c r="AY177" s="75">
        <f>IF(AND(AY$16&gt;=$D177,OR(AY$16&lt;=$E177,$E177="")),$Q177,0)</f>
        <v>0</v>
      </c>
      <c r="AZ177" s="75">
        <f>IF(AND(AZ$16&gt;=$D177,OR(AZ$16&lt;=$E177,$E177="")),$Q177,0)</f>
        <v>0</v>
      </c>
      <c r="BA177" s="75">
        <f>IF(AND(BA$16&gt;=$D177,OR(BA$16&lt;=$E177,$E177="")),$Q177,0)</f>
        <v>0</v>
      </c>
      <c r="BB177" s="75">
        <f>IF(AND(BB$16&gt;=$D177,OR(BB$16&lt;=$E177,$E177="")),$Q177,0)</f>
        <v>0</v>
      </c>
      <c r="BC177" s="84"/>
      <c r="BD177" s="75">
        <f t="shared" ref="BD177:BO186" si="228">SUMIFS($S177:$BB177,$S$14:$BB$14,BD$14,$S$15:$BB$15,BD$15)</f>
        <v>0</v>
      </c>
      <c r="BE177" s="75">
        <f t="shared" si="228"/>
        <v>0</v>
      </c>
      <c r="BF177" s="75">
        <f t="shared" si="228"/>
        <v>0</v>
      </c>
      <c r="BG177" s="75">
        <f t="shared" si="228"/>
        <v>0</v>
      </c>
      <c r="BH177" s="75">
        <f t="shared" si="228"/>
        <v>0</v>
      </c>
      <c r="BI177" s="75">
        <f t="shared" si="228"/>
        <v>0</v>
      </c>
      <c r="BJ177" s="75">
        <f t="shared" si="228"/>
        <v>0</v>
      </c>
      <c r="BK177" s="75">
        <f t="shared" si="228"/>
        <v>0</v>
      </c>
      <c r="BL177" s="75">
        <f t="shared" si="228"/>
        <v>0</v>
      </c>
      <c r="BM177" s="75">
        <f t="shared" si="228"/>
        <v>0</v>
      </c>
      <c r="BN177" s="75">
        <f t="shared" si="228"/>
        <v>0</v>
      </c>
      <c r="BO177" s="75">
        <f t="shared" si="228"/>
        <v>0</v>
      </c>
      <c r="BP177" s="53"/>
    </row>
    <row r="178" spans="1:68" s="36" customFormat="1" ht="16" x14ac:dyDescent="0.2">
      <c r="A178" s="50"/>
      <c r="B178" s="66"/>
      <c r="C178" s="67"/>
      <c r="D178" s="68"/>
      <c r="E178" s="68"/>
      <c r="F178" s="69"/>
      <c r="G178" s="66"/>
      <c r="H178" s="70"/>
      <c r="I178" s="70"/>
      <c r="J178" s="71"/>
      <c r="K178" s="71"/>
      <c r="L178" s="72"/>
      <c r="M178" s="73">
        <f t="shared" si="224"/>
        <v>0</v>
      </c>
      <c r="N178" s="74">
        <f t="shared" si="225"/>
        <v>0</v>
      </c>
      <c r="O178" s="74">
        <f t="shared" si="226"/>
        <v>0</v>
      </c>
      <c r="P178" s="74">
        <f t="shared" si="227"/>
        <v>0</v>
      </c>
      <c r="Q178" s="63">
        <f t="shared" si="220"/>
        <v>0</v>
      </c>
      <c r="R178" s="112"/>
      <c r="S178" s="75">
        <f>IF(AND(S$16&gt;=$D178,OR(S$16&lt;=$E178,$E178="")),$Q178,0)</f>
        <v>0</v>
      </c>
      <c r="T178" s="75">
        <f>IF(AND(T$16&gt;=$D178,OR(T$16&lt;=$E178,$E178="")),$Q178,0)</f>
        <v>0</v>
      </c>
      <c r="U178" s="75">
        <f>IF(AND(U$16&gt;=$D178,OR(U$16&lt;=$E178,$E178="")),$Q178,0)</f>
        <v>0</v>
      </c>
      <c r="V178" s="75">
        <f>IF(AND(V$16&gt;=$D178,OR(V$16&lt;=$E178,$E178="")),$Q178,0)</f>
        <v>0</v>
      </c>
      <c r="W178" s="75">
        <f>IF(AND(W$16&gt;=$D178,OR(W$16&lt;=$E178,$E178="")),$Q178,0)</f>
        <v>0</v>
      </c>
      <c r="X178" s="75">
        <f>IF(AND(X$16&gt;=$D178,OR(X$16&lt;=$E178,$E178="")),$Q178,0)</f>
        <v>0</v>
      </c>
      <c r="Y178" s="75">
        <f>IF(AND(Y$16&gt;=$D178,OR(Y$16&lt;=$E178,$E178="")),$Q178,0)</f>
        <v>0</v>
      </c>
      <c r="Z178" s="75">
        <f>IF(AND(Z$16&gt;=$D178,OR(Z$16&lt;=$E178,$E178="")),$Q178,0)</f>
        <v>0</v>
      </c>
      <c r="AA178" s="75">
        <f>IF(AND(AA$16&gt;=$D178,OR(AA$16&lt;=$E178,$E178="")),$Q178,0)</f>
        <v>0</v>
      </c>
      <c r="AB178" s="75">
        <f>IF(AND(AB$16&gt;=$D178,OR(AB$16&lt;=$E178,$E178="")),$Q178,0)</f>
        <v>0</v>
      </c>
      <c r="AC178" s="75">
        <f>IF(AND(AC$16&gt;=$D178,OR(AC$16&lt;=$E178,$E178="")),$Q178,0)</f>
        <v>0</v>
      </c>
      <c r="AD178" s="75">
        <f>IF(AND(AD$16&gt;=$D178,OR(AD$16&lt;=$E178,$E178="")),$Q178,0)</f>
        <v>0</v>
      </c>
      <c r="AE178" s="75">
        <f>IF(AND(AE$16&gt;=$D178,OR(AE$16&lt;=$E178,$E178="")),$Q178,0)</f>
        <v>0</v>
      </c>
      <c r="AF178" s="75">
        <f>IF(AND(AF$16&gt;=$D178,OR(AF$16&lt;=$E178,$E178="")),$Q178,0)</f>
        <v>0</v>
      </c>
      <c r="AG178" s="75">
        <f>IF(AND(AG$16&gt;=$D178,OR(AG$16&lt;=$E178,$E178="")),$Q178,0)</f>
        <v>0</v>
      </c>
      <c r="AH178" s="75">
        <f>IF(AND(AH$16&gt;=$D178,OR(AH$16&lt;=$E178,$E178="")),$Q178,0)</f>
        <v>0</v>
      </c>
      <c r="AI178" s="75">
        <f>IF(AND(AI$16&gt;=$D178,OR(AI$16&lt;=$E178,$E178="")),$Q178,0)</f>
        <v>0</v>
      </c>
      <c r="AJ178" s="75">
        <f>IF(AND(AJ$16&gt;=$D178,OR(AJ$16&lt;=$E178,$E178="")),$Q178,0)</f>
        <v>0</v>
      </c>
      <c r="AK178" s="75">
        <f>IF(AND(AK$16&gt;=$D178,OR(AK$16&lt;=$E178,$E178="")),$Q178,0)</f>
        <v>0</v>
      </c>
      <c r="AL178" s="75">
        <f>IF(AND(AL$16&gt;=$D178,OR(AL$16&lt;=$E178,$E178="")),$Q178,0)</f>
        <v>0</v>
      </c>
      <c r="AM178" s="75">
        <f>IF(AND(AM$16&gt;=$D178,OR(AM$16&lt;=$E178,$E178="")),$Q178,0)</f>
        <v>0</v>
      </c>
      <c r="AN178" s="75">
        <f>IF(AND(AN$16&gt;=$D178,OR(AN$16&lt;=$E178,$E178="")),$Q178,0)</f>
        <v>0</v>
      </c>
      <c r="AO178" s="75">
        <f>IF(AND(AO$16&gt;=$D178,OR(AO$16&lt;=$E178,$E178="")),$Q178,0)</f>
        <v>0</v>
      </c>
      <c r="AP178" s="75">
        <f>IF(AND(AP$16&gt;=$D178,OR(AP$16&lt;=$E178,$E178="")),$Q178,0)</f>
        <v>0</v>
      </c>
      <c r="AQ178" s="75">
        <f>IF(AND(AQ$16&gt;=$D178,OR(AQ$16&lt;=$E178,$E178="")),$Q178,0)</f>
        <v>0</v>
      </c>
      <c r="AR178" s="75">
        <f>IF(AND(AR$16&gt;=$D178,OR(AR$16&lt;=$E178,$E178="")),$Q178,0)</f>
        <v>0</v>
      </c>
      <c r="AS178" s="75">
        <f>IF(AND(AS$16&gt;=$D178,OR(AS$16&lt;=$E178,$E178="")),$Q178,0)</f>
        <v>0</v>
      </c>
      <c r="AT178" s="75">
        <f>IF(AND(AT$16&gt;=$D178,OR(AT$16&lt;=$E178,$E178="")),$Q178,0)</f>
        <v>0</v>
      </c>
      <c r="AU178" s="75">
        <f>IF(AND(AU$16&gt;=$D178,OR(AU$16&lt;=$E178,$E178="")),$Q178,0)</f>
        <v>0</v>
      </c>
      <c r="AV178" s="75">
        <f>IF(AND(AV$16&gt;=$D178,OR(AV$16&lt;=$E178,$E178="")),$Q178,0)</f>
        <v>0</v>
      </c>
      <c r="AW178" s="75">
        <f>IF(AND(AW$16&gt;=$D178,OR(AW$16&lt;=$E178,$E178="")),$Q178,0)</f>
        <v>0</v>
      </c>
      <c r="AX178" s="75">
        <f>IF(AND(AX$16&gt;=$D178,OR(AX$16&lt;=$E178,$E178="")),$Q178,0)</f>
        <v>0</v>
      </c>
      <c r="AY178" s="75">
        <f>IF(AND(AY$16&gt;=$D178,OR(AY$16&lt;=$E178,$E178="")),$Q178,0)</f>
        <v>0</v>
      </c>
      <c r="AZ178" s="75">
        <f>IF(AND(AZ$16&gt;=$D178,OR(AZ$16&lt;=$E178,$E178="")),$Q178,0)</f>
        <v>0</v>
      </c>
      <c r="BA178" s="75">
        <f>IF(AND(BA$16&gt;=$D178,OR(BA$16&lt;=$E178,$E178="")),$Q178,0)</f>
        <v>0</v>
      </c>
      <c r="BB178" s="75">
        <f>IF(AND(BB$16&gt;=$D178,OR(BB$16&lt;=$E178,$E178="")),$Q178,0)</f>
        <v>0</v>
      </c>
      <c r="BC178" s="84"/>
      <c r="BD178" s="75">
        <f t="shared" si="228"/>
        <v>0</v>
      </c>
      <c r="BE178" s="75">
        <f t="shared" si="228"/>
        <v>0</v>
      </c>
      <c r="BF178" s="75">
        <f t="shared" si="228"/>
        <v>0</v>
      </c>
      <c r="BG178" s="75">
        <f t="shared" si="228"/>
        <v>0</v>
      </c>
      <c r="BH178" s="75">
        <f t="shared" si="228"/>
        <v>0</v>
      </c>
      <c r="BI178" s="75">
        <f t="shared" si="228"/>
        <v>0</v>
      </c>
      <c r="BJ178" s="75">
        <f t="shared" si="228"/>
        <v>0</v>
      </c>
      <c r="BK178" s="75">
        <f t="shared" si="228"/>
        <v>0</v>
      </c>
      <c r="BL178" s="75">
        <f t="shared" si="228"/>
        <v>0</v>
      </c>
      <c r="BM178" s="75">
        <f t="shared" si="228"/>
        <v>0</v>
      </c>
      <c r="BN178" s="75">
        <f t="shared" si="228"/>
        <v>0</v>
      </c>
      <c r="BO178" s="75">
        <f t="shared" si="228"/>
        <v>0</v>
      </c>
      <c r="BP178" s="53"/>
    </row>
    <row r="179" spans="1:68" s="36" customFormat="1" ht="16" x14ac:dyDescent="0.2">
      <c r="A179" s="50"/>
      <c r="B179" s="66"/>
      <c r="C179" s="67"/>
      <c r="D179" s="68"/>
      <c r="E179" s="68"/>
      <c r="F179" s="69"/>
      <c r="G179" s="66"/>
      <c r="H179" s="70"/>
      <c r="I179" s="70"/>
      <c r="J179" s="71"/>
      <c r="K179" s="71"/>
      <c r="L179" s="72"/>
      <c r="M179" s="73">
        <f t="shared" si="224"/>
        <v>0</v>
      </c>
      <c r="N179" s="74">
        <f t="shared" si="225"/>
        <v>0</v>
      </c>
      <c r="O179" s="74">
        <f t="shared" si="226"/>
        <v>0</v>
      </c>
      <c r="P179" s="74">
        <f t="shared" si="227"/>
        <v>0</v>
      </c>
      <c r="Q179" s="63">
        <f t="shared" si="220"/>
        <v>0</v>
      </c>
      <c r="R179" s="112"/>
      <c r="S179" s="75">
        <f>IF(AND(S$16&gt;=$D179,OR(S$16&lt;=$E179,$E179="")),$Q179,0)</f>
        <v>0</v>
      </c>
      <c r="T179" s="75">
        <f>IF(AND(T$16&gt;=$D179,OR(T$16&lt;=$E179,$E179="")),$Q179,0)</f>
        <v>0</v>
      </c>
      <c r="U179" s="75">
        <f>IF(AND(U$16&gt;=$D179,OR(U$16&lt;=$E179,$E179="")),$Q179,0)</f>
        <v>0</v>
      </c>
      <c r="V179" s="75">
        <f>IF(AND(V$16&gt;=$D179,OR(V$16&lt;=$E179,$E179="")),$Q179,0)</f>
        <v>0</v>
      </c>
      <c r="W179" s="75">
        <f>IF(AND(W$16&gt;=$D179,OR(W$16&lt;=$E179,$E179="")),$Q179,0)</f>
        <v>0</v>
      </c>
      <c r="X179" s="75">
        <f>IF(AND(X$16&gt;=$D179,OR(X$16&lt;=$E179,$E179="")),$Q179,0)</f>
        <v>0</v>
      </c>
      <c r="Y179" s="75">
        <f>IF(AND(Y$16&gt;=$D179,OR(Y$16&lt;=$E179,$E179="")),$Q179,0)</f>
        <v>0</v>
      </c>
      <c r="Z179" s="75">
        <f>IF(AND(Z$16&gt;=$D179,OR(Z$16&lt;=$E179,$E179="")),$Q179,0)</f>
        <v>0</v>
      </c>
      <c r="AA179" s="75">
        <f>IF(AND(AA$16&gt;=$D179,OR(AA$16&lt;=$E179,$E179="")),$Q179,0)</f>
        <v>0</v>
      </c>
      <c r="AB179" s="75">
        <f>IF(AND(AB$16&gt;=$D179,OR(AB$16&lt;=$E179,$E179="")),$Q179,0)</f>
        <v>0</v>
      </c>
      <c r="AC179" s="75">
        <f>IF(AND(AC$16&gt;=$D179,OR(AC$16&lt;=$E179,$E179="")),$Q179,0)</f>
        <v>0</v>
      </c>
      <c r="AD179" s="75">
        <f>IF(AND(AD$16&gt;=$D179,OR(AD$16&lt;=$E179,$E179="")),$Q179,0)</f>
        <v>0</v>
      </c>
      <c r="AE179" s="75">
        <f>IF(AND(AE$16&gt;=$D179,OR(AE$16&lt;=$E179,$E179="")),$Q179,0)</f>
        <v>0</v>
      </c>
      <c r="AF179" s="75">
        <f>IF(AND(AF$16&gt;=$D179,OR(AF$16&lt;=$E179,$E179="")),$Q179,0)</f>
        <v>0</v>
      </c>
      <c r="AG179" s="75">
        <f>IF(AND(AG$16&gt;=$D179,OR(AG$16&lt;=$E179,$E179="")),$Q179,0)</f>
        <v>0</v>
      </c>
      <c r="AH179" s="75">
        <f>IF(AND(AH$16&gt;=$D179,OR(AH$16&lt;=$E179,$E179="")),$Q179,0)</f>
        <v>0</v>
      </c>
      <c r="AI179" s="75">
        <f>IF(AND(AI$16&gt;=$D179,OR(AI$16&lt;=$E179,$E179="")),$Q179,0)</f>
        <v>0</v>
      </c>
      <c r="AJ179" s="75">
        <f>IF(AND(AJ$16&gt;=$D179,OR(AJ$16&lt;=$E179,$E179="")),$Q179,0)</f>
        <v>0</v>
      </c>
      <c r="AK179" s="75">
        <f>IF(AND(AK$16&gt;=$D179,OR(AK$16&lt;=$E179,$E179="")),$Q179,0)</f>
        <v>0</v>
      </c>
      <c r="AL179" s="75">
        <f>IF(AND(AL$16&gt;=$D179,OR(AL$16&lt;=$E179,$E179="")),$Q179,0)</f>
        <v>0</v>
      </c>
      <c r="AM179" s="75">
        <f>IF(AND(AM$16&gt;=$D179,OR(AM$16&lt;=$E179,$E179="")),$Q179,0)</f>
        <v>0</v>
      </c>
      <c r="AN179" s="75">
        <f>IF(AND(AN$16&gt;=$D179,OR(AN$16&lt;=$E179,$E179="")),$Q179,0)</f>
        <v>0</v>
      </c>
      <c r="AO179" s="75">
        <f>IF(AND(AO$16&gt;=$D179,OR(AO$16&lt;=$E179,$E179="")),$Q179,0)</f>
        <v>0</v>
      </c>
      <c r="AP179" s="75">
        <f>IF(AND(AP$16&gt;=$D179,OR(AP$16&lt;=$E179,$E179="")),$Q179,0)</f>
        <v>0</v>
      </c>
      <c r="AQ179" s="75">
        <f>IF(AND(AQ$16&gt;=$D179,OR(AQ$16&lt;=$E179,$E179="")),$Q179,0)</f>
        <v>0</v>
      </c>
      <c r="AR179" s="75">
        <f>IF(AND(AR$16&gt;=$D179,OR(AR$16&lt;=$E179,$E179="")),$Q179,0)</f>
        <v>0</v>
      </c>
      <c r="AS179" s="75">
        <f>IF(AND(AS$16&gt;=$D179,OR(AS$16&lt;=$E179,$E179="")),$Q179,0)</f>
        <v>0</v>
      </c>
      <c r="AT179" s="75">
        <f>IF(AND(AT$16&gt;=$D179,OR(AT$16&lt;=$E179,$E179="")),$Q179,0)</f>
        <v>0</v>
      </c>
      <c r="AU179" s="75">
        <f>IF(AND(AU$16&gt;=$D179,OR(AU$16&lt;=$E179,$E179="")),$Q179,0)</f>
        <v>0</v>
      </c>
      <c r="AV179" s="75">
        <f>IF(AND(AV$16&gt;=$D179,OR(AV$16&lt;=$E179,$E179="")),$Q179,0)</f>
        <v>0</v>
      </c>
      <c r="AW179" s="75">
        <f>IF(AND(AW$16&gt;=$D179,OR(AW$16&lt;=$E179,$E179="")),$Q179,0)</f>
        <v>0</v>
      </c>
      <c r="AX179" s="75">
        <f>IF(AND(AX$16&gt;=$D179,OR(AX$16&lt;=$E179,$E179="")),$Q179,0)</f>
        <v>0</v>
      </c>
      <c r="AY179" s="75">
        <f>IF(AND(AY$16&gt;=$D179,OR(AY$16&lt;=$E179,$E179="")),$Q179,0)</f>
        <v>0</v>
      </c>
      <c r="AZ179" s="75">
        <f>IF(AND(AZ$16&gt;=$D179,OR(AZ$16&lt;=$E179,$E179="")),$Q179,0)</f>
        <v>0</v>
      </c>
      <c r="BA179" s="75">
        <f>IF(AND(BA$16&gt;=$D179,OR(BA$16&lt;=$E179,$E179="")),$Q179,0)</f>
        <v>0</v>
      </c>
      <c r="BB179" s="75">
        <f>IF(AND(BB$16&gt;=$D179,OR(BB$16&lt;=$E179,$E179="")),$Q179,0)</f>
        <v>0</v>
      </c>
      <c r="BC179" s="84"/>
      <c r="BD179" s="75">
        <f t="shared" si="228"/>
        <v>0</v>
      </c>
      <c r="BE179" s="75">
        <f t="shared" si="228"/>
        <v>0</v>
      </c>
      <c r="BF179" s="75">
        <f t="shared" si="228"/>
        <v>0</v>
      </c>
      <c r="BG179" s="75">
        <f t="shared" si="228"/>
        <v>0</v>
      </c>
      <c r="BH179" s="75">
        <f t="shared" si="228"/>
        <v>0</v>
      </c>
      <c r="BI179" s="75">
        <f t="shared" si="228"/>
        <v>0</v>
      </c>
      <c r="BJ179" s="75">
        <f t="shared" si="228"/>
        <v>0</v>
      </c>
      <c r="BK179" s="75">
        <f t="shared" si="228"/>
        <v>0</v>
      </c>
      <c r="BL179" s="75">
        <f t="shared" si="228"/>
        <v>0</v>
      </c>
      <c r="BM179" s="75">
        <f t="shared" si="228"/>
        <v>0</v>
      </c>
      <c r="BN179" s="75">
        <f t="shared" si="228"/>
        <v>0</v>
      </c>
      <c r="BO179" s="75">
        <f t="shared" si="228"/>
        <v>0</v>
      </c>
      <c r="BP179" s="53"/>
    </row>
    <row r="180" spans="1:68" s="36" customFormat="1" ht="16" x14ac:dyDescent="0.2">
      <c r="A180" s="50"/>
      <c r="B180" s="66"/>
      <c r="C180" s="67"/>
      <c r="D180" s="68"/>
      <c r="E180" s="68"/>
      <c r="F180" s="69"/>
      <c r="G180" s="66"/>
      <c r="H180" s="70"/>
      <c r="I180" s="70"/>
      <c r="J180" s="71"/>
      <c r="K180" s="71"/>
      <c r="L180" s="72"/>
      <c r="M180" s="73">
        <f t="shared" si="224"/>
        <v>0</v>
      </c>
      <c r="N180" s="74">
        <f t="shared" si="225"/>
        <v>0</v>
      </c>
      <c r="O180" s="74">
        <f t="shared" si="226"/>
        <v>0</v>
      </c>
      <c r="P180" s="74">
        <f t="shared" si="227"/>
        <v>0</v>
      </c>
      <c r="Q180" s="63">
        <f t="shared" si="220"/>
        <v>0</v>
      </c>
      <c r="R180" s="112"/>
      <c r="S180" s="75">
        <f>IF(AND(S$16&gt;=$D180,OR(S$16&lt;=$E180,$E180="")),$Q180,0)</f>
        <v>0</v>
      </c>
      <c r="T180" s="75">
        <f>IF(AND(T$16&gt;=$D180,OR(T$16&lt;=$E180,$E180="")),$Q180,0)</f>
        <v>0</v>
      </c>
      <c r="U180" s="75">
        <f>IF(AND(U$16&gt;=$D180,OR(U$16&lt;=$E180,$E180="")),$Q180,0)</f>
        <v>0</v>
      </c>
      <c r="V180" s="75">
        <f>IF(AND(V$16&gt;=$D180,OR(V$16&lt;=$E180,$E180="")),$Q180,0)</f>
        <v>0</v>
      </c>
      <c r="W180" s="75">
        <f>IF(AND(W$16&gt;=$D180,OR(W$16&lt;=$E180,$E180="")),$Q180,0)</f>
        <v>0</v>
      </c>
      <c r="X180" s="75">
        <f>IF(AND(X$16&gt;=$D180,OR(X$16&lt;=$E180,$E180="")),$Q180,0)</f>
        <v>0</v>
      </c>
      <c r="Y180" s="75">
        <f>IF(AND(Y$16&gt;=$D180,OR(Y$16&lt;=$E180,$E180="")),$Q180,0)</f>
        <v>0</v>
      </c>
      <c r="Z180" s="75">
        <f>IF(AND(Z$16&gt;=$D180,OR(Z$16&lt;=$E180,$E180="")),$Q180,0)</f>
        <v>0</v>
      </c>
      <c r="AA180" s="75">
        <f>IF(AND(AA$16&gt;=$D180,OR(AA$16&lt;=$E180,$E180="")),$Q180,0)</f>
        <v>0</v>
      </c>
      <c r="AB180" s="75">
        <f>IF(AND(AB$16&gt;=$D180,OR(AB$16&lt;=$E180,$E180="")),$Q180,0)</f>
        <v>0</v>
      </c>
      <c r="AC180" s="75">
        <f>IF(AND(AC$16&gt;=$D180,OR(AC$16&lt;=$E180,$E180="")),$Q180,0)</f>
        <v>0</v>
      </c>
      <c r="AD180" s="75">
        <f>IF(AND(AD$16&gt;=$D180,OR(AD$16&lt;=$E180,$E180="")),$Q180,0)</f>
        <v>0</v>
      </c>
      <c r="AE180" s="75">
        <f>IF(AND(AE$16&gt;=$D180,OR(AE$16&lt;=$E180,$E180="")),$Q180,0)</f>
        <v>0</v>
      </c>
      <c r="AF180" s="75">
        <f>IF(AND(AF$16&gt;=$D180,OR(AF$16&lt;=$E180,$E180="")),$Q180,0)</f>
        <v>0</v>
      </c>
      <c r="AG180" s="75">
        <f>IF(AND(AG$16&gt;=$D180,OR(AG$16&lt;=$E180,$E180="")),$Q180,0)</f>
        <v>0</v>
      </c>
      <c r="AH180" s="75">
        <f>IF(AND(AH$16&gt;=$D180,OR(AH$16&lt;=$E180,$E180="")),$Q180,0)</f>
        <v>0</v>
      </c>
      <c r="AI180" s="75">
        <f>IF(AND(AI$16&gt;=$D180,OR(AI$16&lt;=$E180,$E180="")),$Q180,0)</f>
        <v>0</v>
      </c>
      <c r="AJ180" s="75">
        <f>IF(AND(AJ$16&gt;=$D180,OR(AJ$16&lt;=$E180,$E180="")),$Q180,0)</f>
        <v>0</v>
      </c>
      <c r="AK180" s="75">
        <f>IF(AND(AK$16&gt;=$D180,OR(AK$16&lt;=$E180,$E180="")),$Q180,0)</f>
        <v>0</v>
      </c>
      <c r="AL180" s="75">
        <f>IF(AND(AL$16&gt;=$D180,OR(AL$16&lt;=$E180,$E180="")),$Q180,0)</f>
        <v>0</v>
      </c>
      <c r="AM180" s="75">
        <f>IF(AND(AM$16&gt;=$D180,OR(AM$16&lt;=$E180,$E180="")),$Q180,0)</f>
        <v>0</v>
      </c>
      <c r="AN180" s="75">
        <f>IF(AND(AN$16&gt;=$D180,OR(AN$16&lt;=$E180,$E180="")),$Q180,0)</f>
        <v>0</v>
      </c>
      <c r="AO180" s="75">
        <f>IF(AND(AO$16&gt;=$D180,OR(AO$16&lt;=$E180,$E180="")),$Q180,0)</f>
        <v>0</v>
      </c>
      <c r="AP180" s="75">
        <f>IF(AND(AP$16&gt;=$D180,OR(AP$16&lt;=$E180,$E180="")),$Q180,0)</f>
        <v>0</v>
      </c>
      <c r="AQ180" s="75">
        <f>IF(AND(AQ$16&gt;=$D180,OR(AQ$16&lt;=$E180,$E180="")),$Q180,0)</f>
        <v>0</v>
      </c>
      <c r="AR180" s="75">
        <f>IF(AND(AR$16&gt;=$D180,OR(AR$16&lt;=$E180,$E180="")),$Q180,0)</f>
        <v>0</v>
      </c>
      <c r="AS180" s="75">
        <f>IF(AND(AS$16&gt;=$D180,OR(AS$16&lt;=$E180,$E180="")),$Q180,0)</f>
        <v>0</v>
      </c>
      <c r="AT180" s="75">
        <f>IF(AND(AT$16&gt;=$D180,OR(AT$16&lt;=$E180,$E180="")),$Q180,0)</f>
        <v>0</v>
      </c>
      <c r="AU180" s="75">
        <f>IF(AND(AU$16&gt;=$D180,OR(AU$16&lt;=$E180,$E180="")),$Q180,0)</f>
        <v>0</v>
      </c>
      <c r="AV180" s="75">
        <f>IF(AND(AV$16&gt;=$D180,OR(AV$16&lt;=$E180,$E180="")),$Q180,0)</f>
        <v>0</v>
      </c>
      <c r="AW180" s="75">
        <f>IF(AND(AW$16&gt;=$D180,OR(AW$16&lt;=$E180,$E180="")),$Q180,0)</f>
        <v>0</v>
      </c>
      <c r="AX180" s="75">
        <f>IF(AND(AX$16&gt;=$D180,OR(AX$16&lt;=$E180,$E180="")),$Q180,0)</f>
        <v>0</v>
      </c>
      <c r="AY180" s="75">
        <f>IF(AND(AY$16&gt;=$D180,OR(AY$16&lt;=$E180,$E180="")),$Q180,0)</f>
        <v>0</v>
      </c>
      <c r="AZ180" s="75">
        <f>IF(AND(AZ$16&gt;=$D180,OR(AZ$16&lt;=$E180,$E180="")),$Q180,0)</f>
        <v>0</v>
      </c>
      <c r="BA180" s="75">
        <f>IF(AND(BA$16&gt;=$D180,OR(BA$16&lt;=$E180,$E180="")),$Q180,0)</f>
        <v>0</v>
      </c>
      <c r="BB180" s="75">
        <f>IF(AND(BB$16&gt;=$D180,OR(BB$16&lt;=$E180,$E180="")),$Q180,0)</f>
        <v>0</v>
      </c>
      <c r="BC180" s="84"/>
      <c r="BD180" s="75">
        <f t="shared" si="228"/>
        <v>0</v>
      </c>
      <c r="BE180" s="75">
        <f t="shared" si="228"/>
        <v>0</v>
      </c>
      <c r="BF180" s="75">
        <f t="shared" si="228"/>
        <v>0</v>
      </c>
      <c r="BG180" s="75">
        <f t="shared" si="228"/>
        <v>0</v>
      </c>
      <c r="BH180" s="75">
        <f t="shared" si="228"/>
        <v>0</v>
      </c>
      <c r="BI180" s="75">
        <f t="shared" si="228"/>
        <v>0</v>
      </c>
      <c r="BJ180" s="75">
        <f t="shared" si="228"/>
        <v>0</v>
      </c>
      <c r="BK180" s="75">
        <f t="shared" si="228"/>
        <v>0</v>
      </c>
      <c r="BL180" s="75">
        <f t="shared" si="228"/>
        <v>0</v>
      </c>
      <c r="BM180" s="75">
        <f t="shared" si="228"/>
        <v>0</v>
      </c>
      <c r="BN180" s="75">
        <f t="shared" si="228"/>
        <v>0</v>
      </c>
      <c r="BO180" s="75">
        <f t="shared" si="228"/>
        <v>0</v>
      </c>
      <c r="BP180" s="53"/>
    </row>
    <row r="181" spans="1:68" s="36" customFormat="1" ht="16" x14ac:dyDescent="0.2">
      <c r="A181" s="50"/>
      <c r="B181" s="66"/>
      <c r="C181" s="67"/>
      <c r="D181" s="68"/>
      <c r="E181" s="68"/>
      <c r="F181" s="69"/>
      <c r="G181" s="66"/>
      <c r="H181" s="70"/>
      <c r="I181" s="70"/>
      <c r="J181" s="71"/>
      <c r="K181" s="71"/>
      <c r="L181" s="72"/>
      <c r="M181" s="73">
        <f t="shared" si="224"/>
        <v>0</v>
      </c>
      <c r="N181" s="74">
        <f t="shared" si="225"/>
        <v>0</v>
      </c>
      <c r="O181" s="74">
        <f t="shared" si="226"/>
        <v>0</v>
      </c>
      <c r="P181" s="74">
        <f t="shared" si="227"/>
        <v>0</v>
      </c>
      <c r="Q181" s="63">
        <f t="shared" si="220"/>
        <v>0</v>
      </c>
      <c r="R181" s="112"/>
      <c r="S181" s="75">
        <f>IF(AND(S$16&gt;=$D181,OR(S$16&lt;=$E181,$E181="")),$Q181,0)</f>
        <v>0</v>
      </c>
      <c r="T181" s="75">
        <f>IF(AND(T$16&gt;=$D181,OR(T$16&lt;=$E181,$E181="")),$Q181,0)</f>
        <v>0</v>
      </c>
      <c r="U181" s="75">
        <f>IF(AND(U$16&gt;=$D181,OR(U$16&lt;=$E181,$E181="")),$Q181,0)</f>
        <v>0</v>
      </c>
      <c r="V181" s="75">
        <f>IF(AND(V$16&gt;=$D181,OR(V$16&lt;=$E181,$E181="")),$Q181,0)</f>
        <v>0</v>
      </c>
      <c r="W181" s="75">
        <f>IF(AND(W$16&gt;=$D181,OR(W$16&lt;=$E181,$E181="")),$Q181,0)</f>
        <v>0</v>
      </c>
      <c r="X181" s="75">
        <f>IF(AND(X$16&gt;=$D181,OR(X$16&lt;=$E181,$E181="")),$Q181,0)</f>
        <v>0</v>
      </c>
      <c r="Y181" s="75">
        <f>IF(AND(Y$16&gt;=$D181,OR(Y$16&lt;=$E181,$E181="")),$Q181,0)</f>
        <v>0</v>
      </c>
      <c r="Z181" s="75">
        <f>IF(AND(Z$16&gt;=$D181,OR(Z$16&lt;=$E181,$E181="")),$Q181,0)</f>
        <v>0</v>
      </c>
      <c r="AA181" s="75">
        <f>IF(AND(AA$16&gt;=$D181,OR(AA$16&lt;=$E181,$E181="")),$Q181,0)</f>
        <v>0</v>
      </c>
      <c r="AB181" s="75">
        <f>IF(AND(AB$16&gt;=$D181,OR(AB$16&lt;=$E181,$E181="")),$Q181,0)</f>
        <v>0</v>
      </c>
      <c r="AC181" s="75">
        <f>IF(AND(AC$16&gt;=$D181,OR(AC$16&lt;=$E181,$E181="")),$Q181,0)</f>
        <v>0</v>
      </c>
      <c r="AD181" s="75">
        <f>IF(AND(AD$16&gt;=$D181,OR(AD$16&lt;=$E181,$E181="")),$Q181,0)</f>
        <v>0</v>
      </c>
      <c r="AE181" s="75">
        <f>IF(AND(AE$16&gt;=$D181,OR(AE$16&lt;=$E181,$E181="")),$Q181,0)</f>
        <v>0</v>
      </c>
      <c r="AF181" s="75">
        <f>IF(AND(AF$16&gt;=$D181,OR(AF$16&lt;=$E181,$E181="")),$Q181,0)</f>
        <v>0</v>
      </c>
      <c r="AG181" s="75">
        <f>IF(AND(AG$16&gt;=$D181,OR(AG$16&lt;=$E181,$E181="")),$Q181,0)</f>
        <v>0</v>
      </c>
      <c r="AH181" s="75">
        <f>IF(AND(AH$16&gt;=$D181,OR(AH$16&lt;=$E181,$E181="")),$Q181,0)</f>
        <v>0</v>
      </c>
      <c r="AI181" s="75">
        <f>IF(AND(AI$16&gt;=$D181,OR(AI$16&lt;=$E181,$E181="")),$Q181,0)</f>
        <v>0</v>
      </c>
      <c r="AJ181" s="75">
        <f>IF(AND(AJ$16&gt;=$D181,OR(AJ$16&lt;=$E181,$E181="")),$Q181,0)</f>
        <v>0</v>
      </c>
      <c r="AK181" s="75">
        <f>IF(AND(AK$16&gt;=$D181,OR(AK$16&lt;=$E181,$E181="")),$Q181,0)</f>
        <v>0</v>
      </c>
      <c r="AL181" s="75">
        <f>IF(AND(AL$16&gt;=$D181,OR(AL$16&lt;=$E181,$E181="")),$Q181,0)</f>
        <v>0</v>
      </c>
      <c r="AM181" s="75">
        <f>IF(AND(AM$16&gt;=$D181,OR(AM$16&lt;=$E181,$E181="")),$Q181,0)</f>
        <v>0</v>
      </c>
      <c r="AN181" s="75">
        <f>IF(AND(AN$16&gt;=$D181,OR(AN$16&lt;=$E181,$E181="")),$Q181,0)</f>
        <v>0</v>
      </c>
      <c r="AO181" s="75">
        <f>IF(AND(AO$16&gt;=$D181,OR(AO$16&lt;=$E181,$E181="")),$Q181,0)</f>
        <v>0</v>
      </c>
      <c r="AP181" s="75">
        <f>IF(AND(AP$16&gt;=$D181,OR(AP$16&lt;=$E181,$E181="")),$Q181,0)</f>
        <v>0</v>
      </c>
      <c r="AQ181" s="75">
        <f>IF(AND(AQ$16&gt;=$D181,OR(AQ$16&lt;=$E181,$E181="")),$Q181,0)</f>
        <v>0</v>
      </c>
      <c r="AR181" s="75">
        <f>IF(AND(AR$16&gt;=$D181,OR(AR$16&lt;=$E181,$E181="")),$Q181,0)</f>
        <v>0</v>
      </c>
      <c r="AS181" s="75">
        <f>IF(AND(AS$16&gt;=$D181,OR(AS$16&lt;=$E181,$E181="")),$Q181,0)</f>
        <v>0</v>
      </c>
      <c r="AT181" s="75">
        <f>IF(AND(AT$16&gt;=$D181,OR(AT$16&lt;=$E181,$E181="")),$Q181,0)</f>
        <v>0</v>
      </c>
      <c r="AU181" s="75">
        <f>IF(AND(AU$16&gt;=$D181,OR(AU$16&lt;=$E181,$E181="")),$Q181,0)</f>
        <v>0</v>
      </c>
      <c r="AV181" s="75">
        <f>IF(AND(AV$16&gt;=$D181,OR(AV$16&lt;=$E181,$E181="")),$Q181,0)</f>
        <v>0</v>
      </c>
      <c r="AW181" s="75">
        <f>IF(AND(AW$16&gt;=$D181,OR(AW$16&lt;=$E181,$E181="")),$Q181,0)</f>
        <v>0</v>
      </c>
      <c r="AX181" s="75">
        <f>IF(AND(AX$16&gt;=$D181,OR(AX$16&lt;=$E181,$E181="")),$Q181,0)</f>
        <v>0</v>
      </c>
      <c r="AY181" s="75">
        <f>IF(AND(AY$16&gt;=$D181,OR(AY$16&lt;=$E181,$E181="")),$Q181,0)</f>
        <v>0</v>
      </c>
      <c r="AZ181" s="75">
        <f>IF(AND(AZ$16&gt;=$D181,OR(AZ$16&lt;=$E181,$E181="")),$Q181,0)</f>
        <v>0</v>
      </c>
      <c r="BA181" s="75">
        <f>IF(AND(BA$16&gt;=$D181,OR(BA$16&lt;=$E181,$E181="")),$Q181,0)</f>
        <v>0</v>
      </c>
      <c r="BB181" s="75">
        <f>IF(AND(BB$16&gt;=$D181,OR(BB$16&lt;=$E181,$E181="")),$Q181,0)</f>
        <v>0</v>
      </c>
      <c r="BC181" s="84"/>
      <c r="BD181" s="75">
        <f t="shared" si="228"/>
        <v>0</v>
      </c>
      <c r="BE181" s="75">
        <f t="shared" si="228"/>
        <v>0</v>
      </c>
      <c r="BF181" s="75">
        <f t="shared" si="228"/>
        <v>0</v>
      </c>
      <c r="BG181" s="75">
        <f t="shared" si="228"/>
        <v>0</v>
      </c>
      <c r="BH181" s="75">
        <f t="shared" si="228"/>
        <v>0</v>
      </c>
      <c r="BI181" s="75">
        <f t="shared" si="228"/>
        <v>0</v>
      </c>
      <c r="BJ181" s="75">
        <f t="shared" si="228"/>
        <v>0</v>
      </c>
      <c r="BK181" s="75">
        <f t="shared" si="228"/>
        <v>0</v>
      </c>
      <c r="BL181" s="75">
        <f t="shared" si="228"/>
        <v>0</v>
      </c>
      <c r="BM181" s="75">
        <f t="shared" si="228"/>
        <v>0</v>
      </c>
      <c r="BN181" s="75">
        <f t="shared" si="228"/>
        <v>0</v>
      </c>
      <c r="BO181" s="75">
        <f t="shared" si="228"/>
        <v>0</v>
      </c>
      <c r="BP181" s="53"/>
    </row>
    <row r="182" spans="1:68" s="36" customFormat="1" ht="16" x14ac:dyDescent="0.2">
      <c r="A182" s="50"/>
      <c r="B182" s="66"/>
      <c r="C182" s="67"/>
      <c r="D182" s="68"/>
      <c r="E182" s="68"/>
      <c r="F182" s="69"/>
      <c r="G182" s="66"/>
      <c r="H182" s="70"/>
      <c r="I182" s="70"/>
      <c r="J182" s="71"/>
      <c r="K182" s="71"/>
      <c r="L182" s="72"/>
      <c r="M182" s="73">
        <f t="shared" si="224"/>
        <v>0</v>
      </c>
      <c r="N182" s="74">
        <f t="shared" si="225"/>
        <v>0</v>
      </c>
      <c r="O182" s="74">
        <f t="shared" si="226"/>
        <v>0</v>
      </c>
      <c r="P182" s="74">
        <f t="shared" si="227"/>
        <v>0</v>
      </c>
      <c r="Q182" s="63">
        <f t="shared" si="220"/>
        <v>0</v>
      </c>
      <c r="R182" s="112"/>
      <c r="S182" s="75">
        <f>IF(AND(S$16&gt;=$D182,OR(S$16&lt;=$E182,$E182="")),$Q182,0)</f>
        <v>0</v>
      </c>
      <c r="T182" s="75">
        <f>IF(AND(T$16&gt;=$D182,OR(T$16&lt;=$E182,$E182="")),$Q182,0)</f>
        <v>0</v>
      </c>
      <c r="U182" s="75">
        <f>IF(AND(U$16&gt;=$D182,OR(U$16&lt;=$E182,$E182="")),$Q182,0)</f>
        <v>0</v>
      </c>
      <c r="V182" s="75">
        <f>IF(AND(V$16&gt;=$D182,OR(V$16&lt;=$E182,$E182="")),$Q182,0)</f>
        <v>0</v>
      </c>
      <c r="W182" s="75">
        <f>IF(AND(W$16&gt;=$D182,OR(W$16&lt;=$E182,$E182="")),$Q182,0)</f>
        <v>0</v>
      </c>
      <c r="X182" s="75">
        <f>IF(AND(X$16&gt;=$D182,OR(X$16&lt;=$E182,$E182="")),$Q182,0)</f>
        <v>0</v>
      </c>
      <c r="Y182" s="75">
        <f>IF(AND(Y$16&gt;=$D182,OR(Y$16&lt;=$E182,$E182="")),$Q182,0)</f>
        <v>0</v>
      </c>
      <c r="Z182" s="75">
        <f>IF(AND(Z$16&gt;=$D182,OR(Z$16&lt;=$E182,$E182="")),$Q182,0)</f>
        <v>0</v>
      </c>
      <c r="AA182" s="75">
        <f>IF(AND(AA$16&gt;=$D182,OR(AA$16&lt;=$E182,$E182="")),$Q182,0)</f>
        <v>0</v>
      </c>
      <c r="AB182" s="75">
        <f>IF(AND(AB$16&gt;=$D182,OR(AB$16&lt;=$E182,$E182="")),$Q182,0)</f>
        <v>0</v>
      </c>
      <c r="AC182" s="75">
        <f>IF(AND(AC$16&gt;=$D182,OR(AC$16&lt;=$E182,$E182="")),$Q182,0)</f>
        <v>0</v>
      </c>
      <c r="AD182" s="75">
        <f>IF(AND(AD$16&gt;=$D182,OR(AD$16&lt;=$E182,$E182="")),$Q182,0)</f>
        <v>0</v>
      </c>
      <c r="AE182" s="75">
        <f>IF(AND(AE$16&gt;=$D182,OR(AE$16&lt;=$E182,$E182="")),$Q182,0)</f>
        <v>0</v>
      </c>
      <c r="AF182" s="75">
        <f>IF(AND(AF$16&gt;=$D182,OR(AF$16&lt;=$E182,$E182="")),$Q182,0)</f>
        <v>0</v>
      </c>
      <c r="AG182" s="75">
        <f>IF(AND(AG$16&gt;=$D182,OR(AG$16&lt;=$E182,$E182="")),$Q182,0)</f>
        <v>0</v>
      </c>
      <c r="AH182" s="75">
        <f>IF(AND(AH$16&gt;=$D182,OR(AH$16&lt;=$E182,$E182="")),$Q182,0)</f>
        <v>0</v>
      </c>
      <c r="AI182" s="75">
        <f>IF(AND(AI$16&gt;=$D182,OR(AI$16&lt;=$E182,$E182="")),$Q182,0)</f>
        <v>0</v>
      </c>
      <c r="AJ182" s="75">
        <f>IF(AND(AJ$16&gt;=$D182,OR(AJ$16&lt;=$E182,$E182="")),$Q182,0)</f>
        <v>0</v>
      </c>
      <c r="AK182" s="75">
        <f>IF(AND(AK$16&gt;=$D182,OR(AK$16&lt;=$E182,$E182="")),$Q182,0)</f>
        <v>0</v>
      </c>
      <c r="AL182" s="75">
        <f>IF(AND(AL$16&gt;=$D182,OR(AL$16&lt;=$E182,$E182="")),$Q182,0)</f>
        <v>0</v>
      </c>
      <c r="AM182" s="75">
        <f>IF(AND(AM$16&gt;=$D182,OR(AM$16&lt;=$E182,$E182="")),$Q182,0)</f>
        <v>0</v>
      </c>
      <c r="AN182" s="75">
        <f>IF(AND(AN$16&gt;=$D182,OR(AN$16&lt;=$E182,$E182="")),$Q182,0)</f>
        <v>0</v>
      </c>
      <c r="AO182" s="75">
        <f>IF(AND(AO$16&gt;=$D182,OR(AO$16&lt;=$E182,$E182="")),$Q182,0)</f>
        <v>0</v>
      </c>
      <c r="AP182" s="75">
        <f>IF(AND(AP$16&gt;=$D182,OR(AP$16&lt;=$E182,$E182="")),$Q182,0)</f>
        <v>0</v>
      </c>
      <c r="AQ182" s="75">
        <f>IF(AND(AQ$16&gt;=$D182,OR(AQ$16&lt;=$E182,$E182="")),$Q182,0)</f>
        <v>0</v>
      </c>
      <c r="AR182" s="75">
        <f>IF(AND(AR$16&gt;=$D182,OR(AR$16&lt;=$E182,$E182="")),$Q182,0)</f>
        <v>0</v>
      </c>
      <c r="AS182" s="75">
        <f>IF(AND(AS$16&gt;=$D182,OR(AS$16&lt;=$E182,$E182="")),$Q182,0)</f>
        <v>0</v>
      </c>
      <c r="AT182" s="75">
        <f>IF(AND(AT$16&gt;=$D182,OR(AT$16&lt;=$E182,$E182="")),$Q182,0)</f>
        <v>0</v>
      </c>
      <c r="AU182" s="75">
        <f>IF(AND(AU$16&gt;=$D182,OR(AU$16&lt;=$E182,$E182="")),$Q182,0)</f>
        <v>0</v>
      </c>
      <c r="AV182" s="75">
        <f>IF(AND(AV$16&gt;=$D182,OR(AV$16&lt;=$E182,$E182="")),$Q182,0)</f>
        <v>0</v>
      </c>
      <c r="AW182" s="75">
        <f>IF(AND(AW$16&gt;=$D182,OR(AW$16&lt;=$E182,$E182="")),$Q182,0)</f>
        <v>0</v>
      </c>
      <c r="AX182" s="75">
        <f>IF(AND(AX$16&gt;=$D182,OR(AX$16&lt;=$E182,$E182="")),$Q182,0)</f>
        <v>0</v>
      </c>
      <c r="AY182" s="75">
        <f>IF(AND(AY$16&gt;=$D182,OR(AY$16&lt;=$E182,$E182="")),$Q182,0)</f>
        <v>0</v>
      </c>
      <c r="AZ182" s="75">
        <f>IF(AND(AZ$16&gt;=$D182,OR(AZ$16&lt;=$E182,$E182="")),$Q182,0)</f>
        <v>0</v>
      </c>
      <c r="BA182" s="75">
        <f>IF(AND(BA$16&gt;=$D182,OR(BA$16&lt;=$E182,$E182="")),$Q182,0)</f>
        <v>0</v>
      </c>
      <c r="BB182" s="75">
        <f>IF(AND(BB$16&gt;=$D182,OR(BB$16&lt;=$E182,$E182="")),$Q182,0)</f>
        <v>0</v>
      </c>
      <c r="BC182" s="84"/>
      <c r="BD182" s="75">
        <f t="shared" si="228"/>
        <v>0</v>
      </c>
      <c r="BE182" s="75">
        <f t="shared" si="228"/>
        <v>0</v>
      </c>
      <c r="BF182" s="75">
        <f t="shared" si="228"/>
        <v>0</v>
      </c>
      <c r="BG182" s="75">
        <f t="shared" si="228"/>
        <v>0</v>
      </c>
      <c r="BH182" s="75">
        <f t="shared" si="228"/>
        <v>0</v>
      </c>
      <c r="BI182" s="75">
        <f t="shared" si="228"/>
        <v>0</v>
      </c>
      <c r="BJ182" s="75">
        <f t="shared" si="228"/>
        <v>0</v>
      </c>
      <c r="BK182" s="75">
        <f t="shared" si="228"/>
        <v>0</v>
      </c>
      <c r="BL182" s="75">
        <f t="shared" si="228"/>
        <v>0</v>
      </c>
      <c r="BM182" s="75">
        <f t="shared" si="228"/>
        <v>0</v>
      </c>
      <c r="BN182" s="75">
        <f t="shared" si="228"/>
        <v>0</v>
      </c>
      <c r="BO182" s="75">
        <f t="shared" si="228"/>
        <v>0</v>
      </c>
      <c r="BP182" s="53"/>
    </row>
    <row r="183" spans="1:68" s="36" customFormat="1" ht="16" x14ac:dyDescent="0.2">
      <c r="A183" s="50"/>
      <c r="B183" s="66"/>
      <c r="C183" s="67"/>
      <c r="D183" s="68"/>
      <c r="E183" s="68"/>
      <c r="F183" s="69"/>
      <c r="G183" s="66"/>
      <c r="H183" s="70"/>
      <c r="I183" s="70"/>
      <c r="J183" s="71"/>
      <c r="K183" s="71"/>
      <c r="L183" s="72"/>
      <c r="M183" s="73">
        <f t="shared" si="224"/>
        <v>0</v>
      </c>
      <c r="N183" s="74">
        <f t="shared" si="225"/>
        <v>0</v>
      </c>
      <c r="O183" s="74">
        <f t="shared" si="226"/>
        <v>0</v>
      </c>
      <c r="P183" s="74">
        <f t="shared" si="227"/>
        <v>0</v>
      </c>
      <c r="Q183" s="63">
        <f t="shared" si="220"/>
        <v>0</v>
      </c>
      <c r="R183" s="112"/>
      <c r="S183" s="75">
        <f>IF(AND(S$16&gt;=$D183,OR(S$16&lt;=$E183,$E183="")),$Q183,0)</f>
        <v>0</v>
      </c>
      <c r="T183" s="75">
        <f>IF(AND(T$16&gt;=$D183,OR(T$16&lt;=$E183,$E183="")),$Q183,0)</f>
        <v>0</v>
      </c>
      <c r="U183" s="75">
        <f>IF(AND(U$16&gt;=$D183,OR(U$16&lt;=$E183,$E183="")),$Q183,0)</f>
        <v>0</v>
      </c>
      <c r="V183" s="75">
        <f>IF(AND(V$16&gt;=$D183,OR(V$16&lt;=$E183,$E183="")),$Q183,0)</f>
        <v>0</v>
      </c>
      <c r="W183" s="75">
        <f>IF(AND(W$16&gt;=$D183,OR(W$16&lt;=$E183,$E183="")),$Q183,0)</f>
        <v>0</v>
      </c>
      <c r="X183" s="75">
        <f>IF(AND(X$16&gt;=$D183,OR(X$16&lt;=$E183,$E183="")),$Q183,0)</f>
        <v>0</v>
      </c>
      <c r="Y183" s="75">
        <f>IF(AND(Y$16&gt;=$D183,OR(Y$16&lt;=$E183,$E183="")),$Q183,0)</f>
        <v>0</v>
      </c>
      <c r="Z183" s="75">
        <f>IF(AND(Z$16&gt;=$D183,OR(Z$16&lt;=$E183,$E183="")),$Q183,0)</f>
        <v>0</v>
      </c>
      <c r="AA183" s="75">
        <f>IF(AND(AA$16&gt;=$D183,OR(AA$16&lt;=$E183,$E183="")),$Q183,0)</f>
        <v>0</v>
      </c>
      <c r="AB183" s="75">
        <f>IF(AND(AB$16&gt;=$D183,OR(AB$16&lt;=$E183,$E183="")),$Q183,0)</f>
        <v>0</v>
      </c>
      <c r="AC183" s="75">
        <f>IF(AND(AC$16&gt;=$D183,OR(AC$16&lt;=$E183,$E183="")),$Q183,0)</f>
        <v>0</v>
      </c>
      <c r="AD183" s="75">
        <f>IF(AND(AD$16&gt;=$D183,OR(AD$16&lt;=$E183,$E183="")),$Q183,0)</f>
        <v>0</v>
      </c>
      <c r="AE183" s="75">
        <f>IF(AND(AE$16&gt;=$D183,OR(AE$16&lt;=$E183,$E183="")),$Q183,0)</f>
        <v>0</v>
      </c>
      <c r="AF183" s="75">
        <f>IF(AND(AF$16&gt;=$D183,OR(AF$16&lt;=$E183,$E183="")),$Q183,0)</f>
        <v>0</v>
      </c>
      <c r="AG183" s="75">
        <f>IF(AND(AG$16&gt;=$D183,OR(AG$16&lt;=$E183,$E183="")),$Q183,0)</f>
        <v>0</v>
      </c>
      <c r="AH183" s="75">
        <f>IF(AND(AH$16&gt;=$D183,OR(AH$16&lt;=$E183,$E183="")),$Q183,0)</f>
        <v>0</v>
      </c>
      <c r="AI183" s="75">
        <f>IF(AND(AI$16&gt;=$D183,OR(AI$16&lt;=$E183,$E183="")),$Q183,0)</f>
        <v>0</v>
      </c>
      <c r="AJ183" s="75">
        <f>IF(AND(AJ$16&gt;=$D183,OR(AJ$16&lt;=$E183,$E183="")),$Q183,0)</f>
        <v>0</v>
      </c>
      <c r="AK183" s="75">
        <f>IF(AND(AK$16&gt;=$D183,OR(AK$16&lt;=$E183,$E183="")),$Q183,0)</f>
        <v>0</v>
      </c>
      <c r="AL183" s="75">
        <f>IF(AND(AL$16&gt;=$D183,OR(AL$16&lt;=$E183,$E183="")),$Q183,0)</f>
        <v>0</v>
      </c>
      <c r="AM183" s="75">
        <f>IF(AND(AM$16&gt;=$D183,OR(AM$16&lt;=$E183,$E183="")),$Q183,0)</f>
        <v>0</v>
      </c>
      <c r="AN183" s="75">
        <f>IF(AND(AN$16&gt;=$D183,OR(AN$16&lt;=$E183,$E183="")),$Q183,0)</f>
        <v>0</v>
      </c>
      <c r="AO183" s="75">
        <f>IF(AND(AO$16&gt;=$D183,OR(AO$16&lt;=$E183,$E183="")),$Q183,0)</f>
        <v>0</v>
      </c>
      <c r="AP183" s="75">
        <f>IF(AND(AP$16&gt;=$D183,OR(AP$16&lt;=$E183,$E183="")),$Q183,0)</f>
        <v>0</v>
      </c>
      <c r="AQ183" s="75">
        <f>IF(AND(AQ$16&gt;=$D183,OR(AQ$16&lt;=$E183,$E183="")),$Q183,0)</f>
        <v>0</v>
      </c>
      <c r="AR183" s="75">
        <f>IF(AND(AR$16&gt;=$D183,OR(AR$16&lt;=$E183,$E183="")),$Q183,0)</f>
        <v>0</v>
      </c>
      <c r="AS183" s="75">
        <f>IF(AND(AS$16&gt;=$D183,OR(AS$16&lt;=$E183,$E183="")),$Q183,0)</f>
        <v>0</v>
      </c>
      <c r="AT183" s="75">
        <f>IF(AND(AT$16&gt;=$D183,OR(AT$16&lt;=$E183,$E183="")),$Q183,0)</f>
        <v>0</v>
      </c>
      <c r="AU183" s="75">
        <f>IF(AND(AU$16&gt;=$D183,OR(AU$16&lt;=$E183,$E183="")),$Q183,0)</f>
        <v>0</v>
      </c>
      <c r="AV183" s="75">
        <f>IF(AND(AV$16&gt;=$D183,OR(AV$16&lt;=$E183,$E183="")),$Q183,0)</f>
        <v>0</v>
      </c>
      <c r="AW183" s="75">
        <f>IF(AND(AW$16&gt;=$D183,OR(AW$16&lt;=$E183,$E183="")),$Q183,0)</f>
        <v>0</v>
      </c>
      <c r="AX183" s="75">
        <f>IF(AND(AX$16&gt;=$D183,OR(AX$16&lt;=$E183,$E183="")),$Q183,0)</f>
        <v>0</v>
      </c>
      <c r="AY183" s="75">
        <f>IF(AND(AY$16&gt;=$D183,OR(AY$16&lt;=$E183,$E183="")),$Q183,0)</f>
        <v>0</v>
      </c>
      <c r="AZ183" s="75">
        <f>IF(AND(AZ$16&gt;=$D183,OR(AZ$16&lt;=$E183,$E183="")),$Q183,0)</f>
        <v>0</v>
      </c>
      <c r="BA183" s="75">
        <f>IF(AND(BA$16&gt;=$D183,OR(BA$16&lt;=$E183,$E183="")),$Q183,0)</f>
        <v>0</v>
      </c>
      <c r="BB183" s="75">
        <f>IF(AND(BB$16&gt;=$D183,OR(BB$16&lt;=$E183,$E183="")),$Q183,0)</f>
        <v>0</v>
      </c>
      <c r="BC183" s="84"/>
      <c r="BD183" s="75">
        <f t="shared" si="228"/>
        <v>0</v>
      </c>
      <c r="BE183" s="75">
        <f t="shared" si="228"/>
        <v>0</v>
      </c>
      <c r="BF183" s="75">
        <f t="shared" si="228"/>
        <v>0</v>
      </c>
      <c r="BG183" s="75">
        <f t="shared" si="228"/>
        <v>0</v>
      </c>
      <c r="BH183" s="75">
        <f t="shared" si="228"/>
        <v>0</v>
      </c>
      <c r="BI183" s="75">
        <f t="shared" si="228"/>
        <v>0</v>
      </c>
      <c r="BJ183" s="75">
        <f t="shared" si="228"/>
        <v>0</v>
      </c>
      <c r="BK183" s="75">
        <f t="shared" si="228"/>
        <v>0</v>
      </c>
      <c r="BL183" s="75">
        <f t="shared" si="228"/>
        <v>0</v>
      </c>
      <c r="BM183" s="75">
        <f t="shared" si="228"/>
        <v>0</v>
      </c>
      <c r="BN183" s="75">
        <f t="shared" si="228"/>
        <v>0</v>
      </c>
      <c r="BO183" s="75">
        <f t="shared" si="228"/>
        <v>0</v>
      </c>
      <c r="BP183" s="53"/>
    </row>
    <row r="184" spans="1:68" s="36" customFormat="1" ht="16" x14ac:dyDescent="0.2">
      <c r="A184" s="50"/>
      <c r="B184" s="66"/>
      <c r="C184" s="67"/>
      <c r="D184" s="68"/>
      <c r="E184" s="68"/>
      <c r="F184" s="69"/>
      <c r="G184" s="66"/>
      <c r="H184" s="70"/>
      <c r="I184" s="70"/>
      <c r="J184" s="71"/>
      <c r="K184" s="71"/>
      <c r="L184" s="72"/>
      <c r="M184" s="73">
        <f t="shared" si="224"/>
        <v>0</v>
      </c>
      <c r="N184" s="74">
        <f t="shared" si="225"/>
        <v>0</v>
      </c>
      <c r="O184" s="74">
        <f t="shared" si="226"/>
        <v>0</v>
      </c>
      <c r="P184" s="74">
        <f t="shared" si="227"/>
        <v>0</v>
      </c>
      <c r="Q184" s="63">
        <f t="shared" si="220"/>
        <v>0</v>
      </c>
      <c r="R184" s="112"/>
      <c r="S184" s="75">
        <f>IF(AND(S$16&gt;=$D184,OR(S$16&lt;=$E184,$E184="")),$Q184,0)</f>
        <v>0</v>
      </c>
      <c r="T184" s="75">
        <f>IF(AND(T$16&gt;=$D184,OR(T$16&lt;=$E184,$E184="")),$Q184,0)</f>
        <v>0</v>
      </c>
      <c r="U184" s="75">
        <f>IF(AND(U$16&gt;=$D184,OR(U$16&lt;=$E184,$E184="")),$Q184,0)</f>
        <v>0</v>
      </c>
      <c r="V184" s="75">
        <f>IF(AND(V$16&gt;=$D184,OR(V$16&lt;=$E184,$E184="")),$Q184,0)</f>
        <v>0</v>
      </c>
      <c r="W184" s="75">
        <f>IF(AND(W$16&gt;=$D184,OR(W$16&lt;=$E184,$E184="")),$Q184,0)</f>
        <v>0</v>
      </c>
      <c r="X184" s="75">
        <f>IF(AND(X$16&gt;=$D184,OR(X$16&lt;=$E184,$E184="")),$Q184,0)</f>
        <v>0</v>
      </c>
      <c r="Y184" s="75">
        <f>IF(AND(Y$16&gt;=$D184,OR(Y$16&lt;=$E184,$E184="")),$Q184,0)</f>
        <v>0</v>
      </c>
      <c r="Z184" s="75">
        <f>IF(AND(Z$16&gt;=$D184,OR(Z$16&lt;=$E184,$E184="")),$Q184,0)</f>
        <v>0</v>
      </c>
      <c r="AA184" s="75">
        <f>IF(AND(AA$16&gt;=$D184,OR(AA$16&lt;=$E184,$E184="")),$Q184,0)</f>
        <v>0</v>
      </c>
      <c r="AB184" s="75">
        <f>IF(AND(AB$16&gt;=$D184,OR(AB$16&lt;=$E184,$E184="")),$Q184,0)</f>
        <v>0</v>
      </c>
      <c r="AC184" s="75">
        <f>IF(AND(AC$16&gt;=$D184,OR(AC$16&lt;=$E184,$E184="")),$Q184,0)</f>
        <v>0</v>
      </c>
      <c r="AD184" s="75">
        <f>IF(AND(AD$16&gt;=$D184,OR(AD$16&lt;=$E184,$E184="")),$Q184,0)</f>
        <v>0</v>
      </c>
      <c r="AE184" s="75">
        <f>IF(AND(AE$16&gt;=$D184,OR(AE$16&lt;=$E184,$E184="")),$Q184,0)</f>
        <v>0</v>
      </c>
      <c r="AF184" s="75">
        <f>IF(AND(AF$16&gt;=$D184,OR(AF$16&lt;=$E184,$E184="")),$Q184,0)</f>
        <v>0</v>
      </c>
      <c r="AG184" s="75">
        <f>IF(AND(AG$16&gt;=$D184,OR(AG$16&lt;=$E184,$E184="")),$Q184,0)</f>
        <v>0</v>
      </c>
      <c r="AH184" s="75">
        <f>IF(AND(AH$16&gt;=$D184,OR(AH$16&lt;=$E184,$E184="")),$Q184,0)</f>
        <v>0</v>
      </c>
      <c r="AI184" s="75">
        <f>IF(AND(AI$16&gt;=$D184,OR(AI$16&lt;=$E184,$E184="")),$Q184,0)</f>
        <v>0</v>
      </c>
      <c r="AJ184" s="75">
        <f>IF(AND(AJ$16&gt;=$D184,OR(AJ$16&lt;=$E184,$E184="")),$Q184,0)</f>
        <v>0</v>
      </c>
      <c r="AK184" s="75">
        <f>IF(AND(AK$16&gt;=$D184,OR(AK$16&lt;=$E184,$E184="")),$Q184,0)</f>
        <v>0</v>
      </c>
      <c r="AL184" s="75">
        <f>IF(AND(AL$16&gt;=$D184,OR(AL$16&lt;=$E184,$E184="")),$Q184,0)</f>
        <v>0</v>
      </c>
      <c r="AM184" s="75">
        <f>IF(AND(AM$16&gt;=$D184,OR(AM$16&lt;=$E184,$E184="")),$Q184,0)</f>
        <v>0</v>
      </c>
      <c r="AN184" s="75">
        <f>IF(AND(AN$16&gt;=$D184,OR(AN$16&lt;=$E184,$E184="")),$Q184,0)</f>
        <v>0</v>
      </c>
      <c r="AO184" s="75">
        <f>IF(AND(AO$16&gt;=$D184,OR(AO$16&lt;=$E184,$E184="")),$Q184,0)</f>
        <v>0</v>
      </c>
      <c r="AP184" s="75">
        <f>IF(AND(AP$16&gt;=$D184,OR(AP$16&lt;=$E184,$E184="")),$Q184,0)</f>
        <v>0</v>
      </c>
      <c r="AQ184" s="75">
        <f>IF(AND(AQ$16&gt;=$D184,OR(AQ$16&lt;=$E184,$E184="")),$Q184,0)</f>
        <v>0</v>
      </c>
      <c r="AR184" s="75">
        <f>IF(AND(AR$16&gt;=$D184,OR(AR$16&lt;=$E184,$E184="")),$Q184,0)</f>
        <v>0</v>
      </c>
      <c r="AS184" s="75">
        <f>IF(AND(AS$16&gt;=$D184,OR(AS$16&lt;=$E184,$E184="")),$Q184,0)</f>
        <v>0</v>
      </c>
      <c r="AT184" s="75">
        <f>IF(AND(AT$16&gt;=$D184,OR(AT$16&lt;=$E184,$E184="")),$Q184,0)</f>
        <v>0</v>
      </c>
      <c r="AU184" s="75">
        <f>IF(AND(AU$16&gt;=$D184,OR(AU$16&lt;=$E184,$E184="")),$Q184,0)</f>
        <v>0</v>
      </c>
      <c r="AV184" s="75">
        <f>IF(AND(AV$16&gt;=$D184,OR(AV$16&lt;=$E184,$E184="")),$Q184,0)</f>
        <v>0</v>
      </c>
      <c r="AW184" s="75">
        <f>IF(AND(AW$16&gt;=$D184,OR(AW$16&lt;=$E184,$E184="")),$Q184,0)</f>
        <v>0</v>
      </c>
      <c r="AX184" s="75">
        <f>IF(AND(AX$16&gt;=$D184,OR(AX$16&lt;=$E184,$E184="")),$Q184,0)</f>
        <v>0</v>
      </c>
      <c r="AY184" s="75">
        <f>IF(AND(AY$16&gt;=$D184,OR(AY$16&lt;=$E184,$E184="")),$Q184,0)</f>
        <v>0</v>
      </c>
      <c r="AZ184" s="75">
        <f>IF(AND(AZ$16&gt;=$D184,OR(AZ$16&lt;=$E184,$E184="")),$Q184,0)</f>
        <v>0</v>
      </c>
      <c r="BA184" s="75">
        <f>IF(AND(BA$16&gt;=$D184,OR(BA$16&lt;=$E184,$E184="")),$Q184,0)</f>
        <v>0</v>
      </c>
      <c r="BB184" s="75">
        <f>IF(AND(BB$16&gt;=$D184,OR(BB$16&lt;=$E184,$E184="")),$Q184,0)</f>
        <v>0</v>
      </c>
      <c r="BC184" s="84"/>
      <c r="BD184" s="75">
        <f t="shared" si="228"/>
        <v>0</v>
      </c>
      <c r="BE184" s="75">
        <f t="shared" si="228"/>
        <v>0</v>
      </c>
      <c r="BF184" s="75">
        <f t="shared" si="228"/>
        <v>0</v>
      </c>
      <c r="BG184" s="75">
        <f t="shared" si="228"/>
        <v>0</v>
      </c>
      <c r="BH184" s="75">
        <f t="shared" si="228"/>
        <v>0</v>
      </c>
      <c r="BI184" s="75">
        <f t="shared" si="228"/>
        <v>0</v>
      </c>
      <c r="BJ184" s="75">
        <f t="shared" si="228"/>
        <v>0</v>
      </c>
      <c r="BK184" s="75">
        <f t="shared" si="228"/>
        <v>0</v>
      </c>
      <c r="BL184" s="75">
        <f t="shared" si="228"/>
        <v>0</v>
      </c>
      <c r="BM184" s="75">
        <f t="shared" si="228"/>
        <v>0</v>
      </c>
      <c r="BN184" s="75">
        <f t="shared" si="228"/>
        <v>0</v>
      </c>
      <c r="BO184" s="75">
        <f t="shared" si="228"/>
        <v>0</v>
      </c>
      <c r="BP184" s="53"/>
    </row>
    <row r="185" spans="1:68" s="36" customFormat="1" ht="16" x14ac:dyDescent="0.2">
      <c r="A185" s="50"/>
      <c r="B185" s="66"/>
      <c r="C185" s="67"/>
      <c r="D185" s="68"/>
      <c r="E185" s="68"/>
      <c r="F185" s="69"/>
      <c r="G185" s="66"/>
      <c r="H185" s="70"/>
      <c r="I185" s="70"/>
      <c r="J185" s="71"/>
      <c r="K185" s="71"/>
      <c r="L185" s="72"/>
      <c r="M185" s="73">
        <f t="shared" si="224"/>
        <v>0</v>
      </c>
      <c r="N185" s="74">
        <f t="shared" si="225"/>
        <v>0</v>
      </c>
      <c r="O185" s="74">
        <f t="shared" si="226"/>
        <v>0</v>
      </c>
      <c r="P185" s="74">
        <f t="shared" si="227"/>
        <v>0</v>
      </c>
      <c r="Q185" s="63">
        <f t="shared" si="220"/>
        <v>0</v>
      </c>
      <c r="R185" s="112"/>
      <c r="S185" s="75">
        <f>IF(AND(S$16&gt;=$D185,OR(S$16&lt;=$E185,$E185="")),$Q185,0)</f>
        <v>0</v>
      </c>
      <c r="T185" s="75">
        <f>IF(AND(T$16&gt;=$D185,OR(T$16&lt;=$E185,$E185="")),$Q185,0)</f>
        <v>0</v>
      </c>
      <c r="U185" s="75">
        <f>IF(AND(U$16&gt;=$D185,OR(U$16&lt;=$E185,$E185="")),$Q185,0)</f>
        <v>0</v>
      </c>
      <c r="V185" s="75">
        <f>IF(AND(V$16&gt;=$D185,OR(V$16&lt;=$E185,$E185="")),$Q185,0)</f>
        <v>0</v>
      </c>
      <c r="W185" s="75">
        <f>IF(AND(W$16&gt;=$D185,OR(W$16&lt;=$E185,$E185="")),$Q185,0)</f>
        <v>0</v>
      </c>
      <c r="X185" s="75">
        <f>IF(AND(X$16&gt;=$D185,OR(X$16&lt;=$E185,$E185="")),$Q185,0)</f>
        <v>0</v>
      </c>
      <c r="Y185" s="75">
        <f>IF(AND(Y$16&gt;=$D185,OR(Y$16&lt;=$E185,$E185="")),$Q185,0)</f>
        <v>0</v>
      </c>
      <c r="Z185" s="75">
        <f>IF(AND(Z$16&gt;=$D185,OR(Z$16&lt;=$E185,$E185="")),$Q185,0)</f>
        <v>0</v>
      </c>
      <c r="AA185" s="75">
        <f>IF(AND(AA$16&gt;=$D185,OR(AA$16&lt;=$E185,$E185="")),$Q185,0)</f>
        <v>0</v>
      </c>
      <c r="AB185" s="75">
        <f>IF(AND(AB$16&gt;=$D185,OR(AB$16&lt;=$E185,$E185="")),$Q185,0)</f>
        <v>0</v>
      </c>
      <c r="AC185" s="75">
        <f>IF(AND(AC$16&gt;=$D185,OR(AC$16&lt;=$E185,$E185="")),$Q185,0)</f>
        <v>0</v>
      </c>
      <c r="AD185" s="75">
        <f>IF(AND(AD$16&gt;=$D185,OR(AD$16&lt;=$E185,$E185="")),$Q185,0)</f>
        <v>0</v>
      </c>
      <c r="AE185" s="75">
        <f>IF(AND(AE$16&gt;=$D185,OR(AE$16&lt;=$E185,$E185="")),$Q185,0)</f>
        <v>0</v>
      </c>
      <c r="AF185" s="75">
        <f>IF(AND(AF$16&gt;=$D185,OR(AF$16&lt;=$E185,$E185="")),$Q185,0)</f>
        <v>0</v>
      </c>
      <c r="AG185" s="75">
        <f>IF(AND(AG$16&gt;=$D185,OR(AG$16&lt;=$E185,$E185="")),$Q185,0)</f>
        <v>0</v>
      </c>
      <c r="AH185" s="75">
        <f>IF(AND(AH$16&gt;=$D185,OR(AH$16&lt;=$E185,$E185="")),$Q185,0)</f>
        <v>0</v>
      </c>
      <c r="AI185" s="75">
        <f>IF(AND(AI$16&gt;=$D185,OR(AI$16&lt;=$E185,$E185="")),$Q185,0)</f>
        <v>0</v>
      </c>
      <c r="AJ185" s="75">
        <f>IF(AND(AJ$16&gt;=$D185,OR(AJ$16&lt;=$E185,$E185="")),$Q185,0)</f>
        <v>0</v>
      </c>
      <c r="AK185" s="75">
        <f>IF(AND(AK$16&gt;=$D185,OR(AK$16&lt;=$E185,$E185="")),$Q185,0)</f>
        <v>0</v>
      </c>
      <c r="AL185" s="75">
        <f>IF(AND(AL$16&gt;=$D185,OR(AL$16&lt;=$E185,$E185="")),$Q185,0)</f>
        <v>0</v>
      </c>
      <c r="AM185" s="75">
        <f>IF(AND(AM$16&gt;=$D185,OR(AM$16&lt;=$E185,$E185="")),$Q185,0)</f>
        <v>0</v>
      </c>
      <c r="AN185" s="75">
        <f>IF(AND(AN$16&gt;=$D185,OR(AN$16&lt;=$E185,$E185="")),$Q185,0)</f>
        <v>0</v>
      </c>
      <c r="AO185" s="75">
        <f>IF(AND(AO$16&gt;=$D185,OR(AO$16&lt;=$E185,$E185="")),$Q185,0)</f>
        <v>0</v>
      </c>
      <c r="AP185" s="75">
        <f>IF(AND(AP$16&gt;=$D185,OR(AP$16&lt;=$E185,$E185="")),$Q185,0)</f>
        <v>0</v>
      </c>
      <c r="AQ185" s="75">
        <f>IF(AND(AQ$16&gt;=$D185,OR(AQ$16&lt;=$E185,$E185="")),$Q185,0)</f>
        <v>0</v>
      </c>
      <c r="AR185" s="75">
        <f>IF(AND(AR$16&gt;=$D185,OR(AR$16&lt;=$E185,$E185="")),$Q185,0)</f>
        <v>0</v>
      </c>
      <c r="AS185" s="75">
        <f>IF(AND(AS$16&gt;=$D185,OR(AS$16&lt;=$E185,$E185="")),$Q185,0)</f>
        <v>0</v>
      </c>
      <c r="AT185" s="75">
        <f>IF(AND(AT$16&gt;=$D185,OR(AT$16&lt;=$E185,$E185="")),$Q185,0)</f>
        <v>0</v>
      </c>
      <c r="AU185" s="75">
        <f>IF(AND(AU$16&gt;=$D185,OR(AU$16&lt;=$E185,$E185="")),$Q185,0)</f>
        <v>0</v>
      </c>
      <c r="AV185" s="75">
        <f>IF(AND(AV$16&gt;=$D185,OR(AV$16&lt;=$E185,$E185="")),$Q185,0)</f>
        <v>0</v>
      </c>
      <c r="AW185" s="75">
        <f>IF(AND(AW$16&gt;=$D185,OR(AW$16&lt;=$E185,$E185="")),$Q185,0)</f>
        <v>0</v>
      </c>
      <c r="AX185" s="75">
        <f>IF(AND(AX$16&gt;=$D185,OR(AX$16&lt;=$E185,$E185="")),$Q185,0)</f>
        <v>0</v>
      </c>
      <c r="AY185" s="75">
        <f>IF(AND(AY$16&gt;=$D185,OR(AY$16&lt;=$E185,$E185="")),$Q185,0)</f>
        <v>0</v>
      </c>
      <c r="AZ185" s="75">
        <f>IF(AND(AZ$16&gt;=$D185,OR(AZ$16&lt;=$E185,$E185="")),$Q185,0)</f>
        <v>0</v>
      </c>
      <c r="BA185" s="75">
        <f>IF(AND(BA$16&gt;=$D185,OR(BA$16&lt;=$E185,$E185="")),$Q185,0)</f>
        <v>0</v>
      </c>
      <c r="BB185" s="75">
        <f>IF(AND(BB$16&gt;=$D185,OR(BB$16&lt;=$E185,$E185="")),$Q185,0)</f>
        <v>0</v>
      </c>
      <c r="BC185" s="84"/>
      <c r="BD185" s="75">
        <f t="shared" si="228"/>
        <v>0</v>
      </c>
      <c r="BE185" s="75">
        <f t="shared" si="228"/>
        <v>0</v>
      </c>
      <c r="BF185" s="75">
        <f t="shared" si="228"/>
        <v>0</v>
      </c>
      <c r="BG185" s="75">
        <f t="shared" si="228"/>
        <v>0</v>
      </c>
      <c r="BH185" s="75">
        <f t="shared" si="228"/>
        <v>0</v>
      </c>
      <c r="BI185" s="75">
        <f t="shared" si="228"/>
        <v>0</v>
      </c>
      <c r="BJ185" s="75">
        <f t="shared" si="228"/>
        <v>0</v>
      </c>
      <c r="BK185" s="75">
        <f t="shared" si="228"/>
        <v>0</v>
      </c>
      <c r="BL185" s="75">
        <f t="shared" si="228"/>
        <v>0</v>
      </c>
      <c r="BM185" s="75">
        <f t="shared" si="228"/>
        <v>0</v>
      </c>
      <c r="BN185" s="75">
        <f t="shared" si="228"/>
        <v>0</v>
      </c>
      <c r="BO185" s="75">
        <f t="shared" si="228"/>
        <v>0</v>
      </c>
      <c r="BP185" s="53"/>
    </row>
    <row r="186" spans="1:68" s="36" customFormat="1" ht="16" x14ac:dyDescent="0.2">
      <c r="A186" s="50"/>
      <c r="B186" s="66"/>
      <c r="C186" s="67"/>
      <c r="D186" s="68"/>
      <c r="E186" s="68"/>
      <c r="F186" s="69"/>
      <c r="G186" s="66"/>
      <c r="H186" s="70"/>
      <c r="I186" s="70"/>
      <c r="J186" s="71"/>
      <c r="K186" s="71"/>
      <c r="L186" s="72"/>
      <c r="M186" s="73">
        <f t="shared" si="224"/>
        <v>0</v>
      </c>
      <c r="N186" s="74">
        <f t="shared" si="225"/>
        <v>0</v>
      </c>
      <c r="O186" s="74">
        <f t="shared" si="226"/>
        <v>0</v>
      </c>
      <c r="P186" s="74">
        <f t="shared" si="227"/>
        <v>0</v>
      </c>
      <c r="Q186" s="63">
        <f t="shared" si="220"/>
        <v>0</v>
      </c>
      <c r="R186" s="112"/>
      <c r="S186" s="75">
        <f>IF(AND(S$16&gt;=$D186,OR(S$16&lt;=$E186,$E186="")),$Q186,0)</f>
        <v>0</v>
      </c>
      <c r="T186" s="75">
        <f>IF(AND(T$16&gt;=$D186,OR(T$16&lt;=$E186,$E186="")),$Q186,0)</f>
        <v>0</v>
      </c>
      <c r="U186" s="75">
        <f>IF(AND(U$16&gt;=$D186,OR(U$16&lt;=$E186,$E186="")),$Q186,0)</f>
        <v>0</v>
      </c>
      <c r="V186" s="75">
        <f>IF(AND(V$16&gt;=$D186,OR(V$16&lt;=$E186,$E186="")),$Q186,0)</f>
        <v>0</v>
      </c>
      <c r="W186" s="75">
        <f>IF(AND(W$16&gt;=$D186,OR(W$16&lt;=$E186,$E186="")),$Q186,0)</f>
        <v>0</v>
      </c>
      <c r="X186" s="75">
        <f>IF(AND(X$16&gt;=$D186,OR(X$16&lt;=$E186,$E186="")),$Q186,0)</f>
        <v>0</v>
      </c>
      <c r="Y186" s="75">
        <f>IF(AND(Y$16&gt;=$D186,OR(Y$16&lt;=$E186,$E186="")),$Q186,0)</f>
        <v>0</v>
      </c>
      <c r="Z186" s="75">
        <f>IF(AND(Z$16&gt;=$D186,OR(Z$16&lt;=$E186,$E186="")),$Q186,0)</f>
        <v>0</v>
      </c>
      <c r="AA186" s="75">
        <f>IF(AND(AA$16&gt;=$D186,OR(AA$16&lt;=$E186,$E186="")),$Q186,0)</f>
        <v>0</v>
      </c>
      <c r="AB186" s="75">
        <f>IF(AND(AB$16&gt;=$D186,OR(AB$16&lt;=$E186,$E186="")),$Q186,0)</f>
        <v>0</v>
      </c>
      <c r="AC186" s="75">
        <f>IF(AND(AC$16&gt;=$D186,OR(AC$16&lt;=$E186,$E186="")),$Q186,0)</f>
        <v>0</v>
      </c>
      <c r="AD186" s="75">
        <f>IF(AND(AD$16&gt;=$D186,OR(AD$16&lt;=$E186,$E186="")),$Q186,0)</f>
        <v>0</v>
      </c>
      <c r="AE186" s="75">
        <f>IF(AND(AE$16&gt;=$D186,OR(AE$16&lt;=$E186,$E186="")),$Q186,0)</f>
        <v>0</v>
      </c>
      <c r="AF186" s="75">
        <f>IF(AND(AF$16&gt;=$D186,OR(AF$16&lt;=$E186,$E186="")),$Q186,0)</f>
        <v>0</v>
      </c>
      <c r="AG186" s="75">
        <f>IF(AND(AG$16&gt;=$D186,OR(AG$16&lt;=$E186,$E186="")),$Q186,0)</f>
        <v>0</v>
      </c>
      <c r="AH186" s="75">
        <f>IF(AND(AH$16&gt;=$D186,OR(AH$16&lt;=$E186,$E186="")),$Q186,0)</f>
        <v>0</v>
      </c>
      <c r="AI186" s="75">
        <f>IF(AND(AI$16&gt;=$D186,OR(AI$16&lt;=$E186,$E186="")),$Q186,0)</f>
        <v>0</v>
      </c>
      <c r="AJ186" s="75">
        <f>IF(AND(AJ$16&gt;=$D186,OR(AJ$16&lt;=$E186,$E186="")),$Q186,0)</f>
        <v>0</v>
      </c>
      <c r="AK186" s="75">
        <f>IF(AND(AK$16&gt;=$D186,OR(AK$16&lt;=$E186,$E186="")),$Q186,0)</f>
        <v>0</v>
      </c>
      <c r="AL186" s="75">
        <f>IF(AND(AL$16&gt;=$D186,OR(AL$16&lt;=$E186,$E186="")),$Q186,0)</f>
        <v>0</v>
      </c>
      <c r="AM186" s="75">
        <f>IF(AND(AM$16&gt;=$D186,OR(AM$16&lt;=$E186,$E186="")),$Q186,0)</f>
        <v>0</v>
      </c>
      <c r="AN186" s="75">
        <f>IF(AND(AN$16&gt;=$D186,OR(AN$16&lt;=$E186,$E186="")),$Q186,0)</f>
        <v>0</v>
      </c>
      <c r="AO186" s="75">
        <f>IF(AND(AO$16&gt;=$D186,OR(AO$16&lt;=$E186,$E186="")),$Q186,0)</f>
        <v>0</v>
      </c>
      <c r="AP186" s="75">
        <f>IF(AND(AP$16&gt;=$D186,OR(AP$16&lt;=$E186,$E186="")),$Q186,0)</f>
        <v>0</v>
      </c>
      <c r="AQ186" s="75">
        <f>IF(AND(AQ$16&gt;=$D186,OR(AQ$16&lt;=$E186,$E186="")),$Q186,0)</f>
        <v>0</v>
      </c>
      <c r="AR186" s="75">
        <f>IF(AND(AR$16&gt;=$D186,OR(AR$16&lt;=$E186,$E186="")),$Q186,0)</f>
        <v>0</v>
      </c>
      <c r="AS186" s="75">
        <f>IF(AND(AS$16&gt;=$D186,OR(AS$16&lt;=$E186,$E186="")),$Q186,0)</f>
        <v>0</v>
      </c>
      <c r="AT186" s="75">
        <f>IF(AND(AT$16&gt;=$D186,OR(AT$16&lt;=$E186,$E186="")),$Q186,0)</f>
        <v>0</v>
      </c>
      <c r="AU186" s="75">
        <f>IF(AND(AU$16&gt;=$D186,OR(AU$16&lt;=$E186,$E186="")),$Q186,0)</f>
        <v>0</v>
      </c>
      <c r="AV186" s="75">
        <f>IF(AND(AV$16&gt;=$D186,OR(AV$16&lt;=$E186,$E186="")),$Q186,0)</f>
        <v>0</v>
      </c>
      <c r="AW186" s="75">
        <f>IF(AND(AW$16&gt;=$D186,OR(AW$16&lt;=$E186,$E186="")),$Q186,0)</f>
        <v>0</v>
      </c>
      <c r="AX186" s="75">
        <f>IF(AND(AX$16&gt;=$D186,OR(AX$16&lt;=$E186,$E186="")),$Q186,0)</f>
        <v>0</v>
      </c>
      <c r="AY186" s="75">
        <f>IF(AND(AY$16&gt;=$D186,OR(AY$16&lt;=$E186,$E186="")),$Q186,0)</f>
        <v>0</v>
      </c>
      <c r="AZ186" s="75">
        <f>IF(AND(AZ$16&gt;=$D186,OR(AZ$16&lt;=$E186,$E186="")),$Q186,0)</f>
        <v>0</v>
      </c>
      <c r="BA186" s="75">
        <f>IF(AND(BA$16&gt;=$D186,OR(BA$16&lt;=$E186,$E186="")),$Q186,0)</f>
        <v>0</v>
      </c>
      <c r="BB186" s="75">
        <f>IF(AND(BB$16&gt;=$D186,OR(BB$16&lt;=$E186,$E186="")),$Q186,0)</f>
        <v>0</v>
      </c>
      <c r="BC186" s="84"/>
      <c r="BD186" s="75">
        <f t="shared" si="228"/>
        <v>0</v>
      </c>
      <c r="BE186" s="75">
        <f t="shared" si="228"/>
        <v>0</v>
      </c>
      <c r="BF186" s="75">
        <f t="shared" si="228"/>
        <v>0</v>
      </c>
      <c r="BG186" s="75">
        <f t="shared" si="228"/>
        <v>0</v>
      </c>
      <c r="BH186" s="75">
        <f t="shared" si="228"/>
        <v>0</v>
      </c>
      <c r="BI186" s="75">
        <f t="shared" si="228"/>
        <v>0</v>
      </c>
      <c r="BJ186" s="75">
        <f t="shared" si="228"/>
        <v>0</v>
      </c>
      <c r="BK186" s="75">
        <f t="shared" si="228"/>
        <v>0</v>
      </c>
      <c r="BL186" s="75">
        <f t="shared" si="228"/>
        <v>0</v>
      </c>
      <c r="BM186" s="75">
        <f t="shared" si="228"/>
        <v>0</v>
      </c>
      <c r="BN186" s="75">
        <f t="shared" si="228"/>
        <v>0</v>
      </c>
      <c r="BO186" s="75">
        <f t="shared" si="228"/>
        <v>0</v>
      </c>
      <c r="BP186" s="53"/>
    </row>
    <row r="187" spans="1:68" s="36" customFormat="1" ht="16" x14ac:dyDescent="0.2">
      <c r="A187" s="50"/>
      <c r="B187" s="66"/>
      <c r="C187" s="67"/>
      <c r="D187" s="68"/>
      <c r="E187" s="68"/>
      <c r="F187" s="69"/>
      <c r="G187" s="66"/>
      <c r="H187" s="70"/>
      <c r="I187" s="70"/>
      <c r="J187" s="71"/>
      <c r="K187" s="71"/>
      <c r="L187" s="72"/>
      <c r="M187" s="73">
        <f t="shared" si="224"/>
        <v>0</v>
      </c>
      <c r="N187" s="74">
        <f t="shared" si="225"/>
        <v>0</v>
      </c>
      <c r="O187" s="74">
        <f t="shared" si="226"/>
        <v>0</v>
      </c>
      <c r="P187" s="74">
        <f t="shared" si="227"/>
        <v>0</v>
      </c>
      <c r="Q187" s="63">
        <f t="shared" si="220"/>
        <v>0</v>
      </c>
      <c r="R187" s="112"/>
      <c r="S187" s="75">
        <f>IF(AND(S$16&gt;=$D187,OR(S$16&lt;=$E187,$E187="")),$Q187,0)</f>
        <v>0</v>
      </c>
      <c r="T187" s="75">
        <f>IF(AND(T$16&gt;=$D187,OR(T$16&lt;=$E187,$E187="")),$Q187,0)</f>
        <v>0</v>
      </c>
      <c r="U187" s="75">
        <f>IF(AND(U$16&gt;=$D187,OR(U$16&lt;=$E187,$E187="")),$Q187,0)</f>
        <v>0</v>
      </c>
      <c r="V187" s="75">
        <f>IF(AND(V$16&gt;=$D187,OR(V$16&lt;=$E187,$E187="")),$Q187,0)</f>
        <v>0</v>
      </c>
      <c r="W187" s="75">
        <f>IF(AND(W$16&gt;=$D187,OR(W$16&lt;=$E187,$E187="")),$Q187,0)</f>
        <v>0</v>
      </c>
      <c r="X187" s="75">
        <f>IF(AND(X$16&gt;=$D187,OR(X$16&lt;=$E187,$E187="")),$Q187,0)</f>
        <v>0</v>
      </c>
      <c r="Y187" s="75">
        <f>IF(AND(Y$16&gt;=$D187,OR(Y$16&lt;=$E187,$E187="")),$Q187,0)</f>
        <v>0</v>
      </c>
      <c r="Z187" s="75">
        <f>IF(AND(Z$16&gt;=$D187,OR(Z$16&lt;=$E187,$E187="")),$Q187,0)</f>
        <v>0</v>
      </c>
      <c r="AA187" s="75">
        <f>IF(AND(AA$16&gt;=$D187,OR(AA$16&lt;=$E187,$E187="")),$Q187,0)</f>
        <v>0</v>
      </c>
      <c r="AB187" s="75">
        <f>IF(AND(AB$16&gt;=$D187,OR(AB$16&lt;=$E187,$E187="")),$Q187,0)</f>
        <v>0</v>
      </c>
      <c r="AC187" s="75">
        <f>IF(AND(AC$16&gt;=$D187,OR(AC$16&lt;=$E187,$E187="")),$Q187,0)</f>
        <v>0</v>
      </c>
      <c r="AD187" s="75">
        <f>IF(AND(AD$16&gt;=$D187,OR(AD$16&lt;=$E187,$E187="")),$Q187,0)</f>
        <v>0</v>
      </c>
      <c r="AE187" s="75">
        <f>IF(AND(AE$16&gt;=$D187,OR(AE$16&lt;=$E187,$E187="")),$Q187,0)</f>
        <v>0</v>
      </c>
      <c r="AF187" s="75">
        <f>IF(AND(AF$16&gt;=$D187,OR(AF$16&lt;=$E187,$E187="")),$Q187,0)</f>
        <v>0</v>
      </c>
      <c r="AG187" s="75">
        <f>IF(AND(AG$16&gt;=$D187,OR(AG$16&lt;=$E187,$E187="")),$Q187,0)</f>
        <v>0</v>
      </c>
      <c r="AH187" s="75">
        <f>IF(AND(AH$16&gt;=$D187,OR(AH$16&lt;=$E187,$E187="")),$Q187,0)</f>
        <v>0</v>
      </c>
      <c r="AI187" s="75">
        <f>IF(AND(AI$16&gt;=$D187,OR(AI$16&lt;=$E187,$E187="")),$Q187,0)</f>
        <v>0</v>
      </c>
      <c r="AJ187" s="75">
        <f>IF(AND(AJ$16&gt;=$D187,OR(AJ$16&lt;=$E187,$E187="")),$Q187,0)</f>
        <v>0</v>
      </c>
      <c r="AK187" s="75">
        <f>IF(AND(AK$16&gt;=$D187,OR(AK$16&lt;=$E187,$E187="")),$Q187,0)</f>
        <v>0</v>
      </c>
      <c r="AL187" s="75">
        <f>IF(AND(AL$16&gt;=$D187,OR(AL$16&lt;=$E187,$E187="")),$Q187,0)</f>
        <v>0</v>
      </c>
      <c r="AM187" s="75">
        <f>IF(AND(AM$16&gt;=$D187,OR(AM$16&lt;=$E187,$E187="")),$Q187,0)</f>
        <v>0</v>
      </c>
      <c r="AN187" s="75">
        <f>IF(AND(AN$16&gt;=$D187,OR(AN$16&lt;=$E187,$E187="")),$Q187,0)</f>
        <v>0</v>
      </c>
      <c r="AO187" s="75">
        <f>IF(AND(AO$16&gt;=$D187,OR(AO$16&lt;=$E187,$E187="")),$Q187,0)</f>
        <v>0</v>
      </c>
      <c r="AP187" s="75">
        <f>IF(AND(AP$16&gt;=$D187,OR(AP$16&lt;=$E187,$E187="")),$Q187,0)</f>
        <v>0</v>
      </c>
      <c r="AQ187" s="75">
        <f>IF(AND(AQ$16&gt;=$D187,OR(AQ$16&lt;=$E187,$E187="")),$Q187,0)</f>
        <v>0</v>
      </c>
      <c r="AR187" s="75">
        <f>IF(AND(AR$16&gt;=$D187,OR(AR$16&lt;=$E187,$E187="")),$Q187,0)</f>
        <v>0</v>
      </c>
      <c r="AS187" s="75">
        <f>IF(AND(AS$16&gt;=$D187,OR(AS$16&lt;=$E187,$E187="")),$Q187,0)</f>
        <v>0</v>
      </c>
      <c r="AT187" s="75">
        <f>IF(AND(AT$16&gt;=$D187,OR(AT$16&lt;=$E187,$E187="")),$Q187,0)</f>
        <v>0</v>
      </c>
      <c r="AU187" s="75">
        <f>IF(AND(AU$16&gt;=$D187,OR(AU$16&lt;=$E187,$E187="")),$Q187,0)</f>
        <v>0</v>
      </c>
      <c r="AV187" s="75">
        <f>IF(AND(AV$16&gt;=$D187,OR(AV$16&lt;=$E187,$E187="")),$Q187,0)</f>
        <v>0</v>
      </c>
      <c r="AW187" s="75">
        <f>IF(AND(AW$16&gt;=$D187,OR(AW$16&lt;=$E187,$E187="")),$Q187,0)</f>
        <v>0</v>
      </c>
      <c r="AX187" s="75">
        <f>IF(AND(AX$16&gt;=$D187,OR(AX$16&lt;=$E187,$E187="")),$Q187,0)</f>
        <v>0</v>
      </c>
      <c r="AY187" s="75">
        <f>IF(AND(AY$16&gt;=$D187,OR(AY$16&lt;=$E187,$E187="")),$Q187,0)</f>
        <v>0</v>
      </c>
      <c r="AZ187" s="75">
        <f>IF(AND(AZ$16&gt;=$D187,OR(AZ$16&lt;=$E187,$E187="")),$Q187,0)</f>
        <v>0</v>
      </c>
      <c r="BA187" s="75">
        <f>IF(AND(BA$16&gt;=$D187,OR(BA$16&lt;=$E187,$E187="")),$Q187,0)</f>
        <v>0</v>
      </c>
      <c r="BB187" s="75">
        <f>IF(AND(BB$16&gt;=$D187,OR(BB$16&lt;=$E187,$E187="")),$Q187,0)</f>
        <v>0</v>
      </c>
      <c r="BC187" s="84"/>
      <c r="BD187" s="75">
        <f t="shared" ref="BD187:BO196" si="229">SUMIFS($S187:$BB187,$S$14:$BB$14,BD$14,$S$15:$BB$15,BD$15)</f>
        <v>0</v>
      </c>
      <c r="BE187" s="75">
        <f t="shared" si="229"/>
        <v>0</v>
      </c>
      <c r="BF187" s="75">
        <f t="shared" si="229"/>
        <v>0</v>
      </c>
      <c r="BG187" s="75">
        <f t="shared" si="229"/>
        <v>0</v>
      </c>
      <c r="BH187" s="75">
        <f t="shared" si="229"/>
        <v>0</v>
      </c>
      <c r="BI187" s="75">
        <f t="shared" si="229"/>
        <v>0</v>
      </c>
      <c r="BJ187" s="75">
        <f t="shared" si="229"/>
        <v>0</v>
      </c>
      <c r="BK187" s="75">
        <f t="shared" si="229"/>
        <v>0</v>
      </c>
      <c r="BL187" s="75">
        <f t="shared" si="229"/>
        <v>0</v>
      </c>
      <c r="BM187" s="75">
        <f t="shared" si="229"/>
        <v>0</v>
      </c>
      <c r="BN187" s="75">
        <f t="shared" si="229"/>
        <v>0</v>
      </c>
      <c r="BO187" s="75">
        <f t="shared" si="229"/>
        <v>0</v>
      </c>
      <c r="BP187" s="53"/>
    </row>
    <row r="188" spans="1:68" s="36" customFormat="1" ht="16" x14ac:dyDescent="0.2">
      <c r="A188" s="50"/>
      <c r="B188" s="66"/>
      <c r="C188" s="67"/>
      <c r="D188" s="68"/>
      <c r="E188" s="68"/>
      <c r="F188" s="69"/>
      <c r="G188" s="66"/>
      <c r="H188" s="70"/>
      <c r="I188" s="70"/>
      <c r="J188" s="71"/>
      <c r="K188" s="71"/>
      <c r="L188" s="72"/>
      <c r="M188" s="73">
        <f t="shared" si="224"/>
        <v>0</v>
      </c>
      <c r="N188" s="74">
        <f t="shared" si="225"/>
        <v>0</v>
      </c>
      <c r="O188" s="74">
        <f t="shared" si="226"/>
        <v>0</v>
      </c>
      <c r="P188" s="74">
        <f t="shared" si="227"/>
        <v>0</v>
      </c>
      <c r="Q188" s="63">
        <f t="shared" si="220"/>
        <v>0</v>
      </c>
      <c r="R188" s="112"/>
      <c r="S188" s="75">
        <f>IF(AND(S$16&gt;=$D188,OR(S$16&lt;=$E188,$E188="")),$Q188,0)</f>
        <v>0</v>
      </c>
      <c r="T188" s="75">
        <f>IF(AND(T$16&gt;=$D188,OR(T$16&lt;=$E188,$E188="")),$Q188,0)</f>
        <v>0</v>
      </c>
      <c r="U188" s="75">
        <f>IF(AND(U$16&gt;=$D188,OR(U$16&lt;=$E188,$E188="")),$Q188,0)</f>
        <v>0</v>
      </c>
      <c r="V188" s="75">
        <f>IF(AND(V$16&gt;=$D188,OR(V$16&lt;=$E188,$E188="")),$Q188,0)</f>
        <v>0</v>
      </c>
      <c r="W188" s="75">
        <f>IF(AND(W$16&gt;=$D188,OR(W$16&lt;=$E188,$E188="")),$Q188,0)</f>
        <v>0</v>
      </c>
      <c r="X188" s="75">
        <f>IF(AND(X$16&gt;=$D188,OR(X$16&lt;=$E188,$E188="")),$Q188,0)</f>
        <v>0</v>
      </c>
      <c r="Y188" s="75">
        <f>IF(AND(Y$16&gt;=$D188,OR(Y$16&lt;=$E188,$E188="")),$Q188,0)</f>
        <v>0</v>
      </c>
      <c r="Z188" s="75">
        <f>IF(AND(Z$16&gt;=$D188,OR(Z$16&lt;=$E188,$E188="")),$Q188,0)</f>
        <v>0</v>
      </c>
      <c r="AA188" s="75">
        <f>IF(AND(AA$16&gt;=$D188,OR(AA$16&lt;=$E188,$E188="")),$Q188,0)</f>
        <v>0</v>
      </c>
      <c r="AB188" s="75">
        <f>IF(AND(AB$16&gt;=$D188,OR(AB$16&lt;=$E188,$E188="")),$Q188,0)</f>
        <v>0</v>
      </c>
      <c r="AC188" s="75">
        <f>IF(AND(AC$16&gt;=$D188,OR(AC$16&lt;=$E188,$E188="")),$Q188,0)</f>
        <v>0</v>
      </c>
      <c r="AD188" s="75">
        <f>IF(AND(AD$16&gt;=$D188,OR(AD$16&lt;=$E188,$E188="")),$Q188,0)</f>
        <v>0</v>
      </c>
      <c r="AE188" s="75">
        <f>IF(AND(AE$16&gt;=$D188,OR(AE$16&lt;=$E188,$E188="")),$Q188,0)</f>
        <v>0</v>
      </c>
      <c r="AF188" s="75">
        <f>IF(AND(AF$16&gt;=$D188,OR(AF$16&lt;=$E188,$E188="")),$Q188,0)</f>
        <v>0</v>
      </c>
      <c r="AG188" s="75">
        <f>IF(AND(AG$16&gt;=$D188,OR(AG$16&lt;=$E188,$E188="")),$Q188,0)</f>
        <v>0</v>
      </c>
      <c r="AH188" s="75">
        <f>IF(AND(AH$16&gt;=$D188,OR(AH$16&lt;=$E188,$E188="")),$Q188,0)</f>
        <v>0</v>
      </c>
      <c r="AI188" s="75">
        <f>IF(AND(AI$16&gt;=$D188,OR(AI$16&lt;=$E188,$E188="")),$Q188,0)</f>
        <v>0</v>
      </c>
      <c r="AJ188" s="75">
        <f>IF(AND(AJ$16&gt;=$D188,OR(AJ$16&lt;=$E188,$E188="")),$Q188,0)</f>
        <v>0</v>
      </c>
      <c r="AK188" s="75">
        <f>IF(AND(AK$16&gt;=$D188,OR(AK$16&lt;=$E188,$E188="")),$Q188,0)</f>
        <v>0</v>
      </c>
      <c r="AL188" s="75">
        <f>IF(AND(AL$16&gt;=$D188,OR(AL$16&lt;=$E188,$E188="")),$Q188,0)</f>
        <v>0</v>
      </c>
      <c r="AM188" s="75">
        <f>IF(AND(AM$16&gt;=$D188,OR(AM$16&lt;=$E188,$E188="")),$Q188,0)</f>
        <v>0</v>
      </c>
      <c r="AN188" s="75">
        <f>IF(AND(AN$16&gt;=$D188,OR(AN$16&lt;=$E188,$E188="")),$Q188,0)</f>
        <v>0</v>
      </c>
      <c r="AO188" s="75">
        <f>IF(AND(AO$16&gt;=$D188,OR(AO$16&lt;=$E188,$E188="")),$Q188,0)</f>
        <v>0</v>
      </c>
      <c r="AP188" s="75">
        <f>IF(AND(AP$16&gt;=$D188,OR(AP$16&lt;=$E188,$E188="")),$Q188,0)</f>
        <v>0</v>
      </c>
      <c r="AQ188" s="75">
        <f>IF(AND(AQ$16&gt;=$D188,OR(AQ$16&lt;=$E188,$E188="")),$Q188,0)</f>
        <v>0</v>
      </c>
      <c r="AR188" s="75">
        <f>IF(AND(AR$16&gt;=$D188,OR(AR$16&lt;=$E188,$E188="")),$Q188,0)</f>
        <v>0</v>
      </c>
      <c r="AS188" s="75">
        <f>IF(AND(AS$16&gt;=$D188,OR(AS$16&lt;=$E188,$E188="")),$Q188,0)</f>
        <v>0</v>
      </c>
      <c r="AT188" s="75">
        <f>IF(AND(AT$16&gt;=$D188,OR(AT$16&lt;=$E188,$E188="")),$Q188,0)</f>
        <v>0</v>
      </c>
      <c r="AU188" s="75">
        <f>IF(AND(AU$16&gt;=$D188,OR(AU$16&lt;=$E188,$E188="")),$Q188,0)</f>
        <v>0</v>
      </c>
      <c r="AV188" s="75">
        <f>IF(AND(AV$16&gt;=$D188,OR(AV$16&lt;=$E188,$E188="")),$Q188,0)</f>
        <v>0</v>
      </c>
      <c r="AW188" s="75">
        <f>IF(AND(AW$16&gt;=$D188,OR(AW$16&lt;=$E188,$E188="")),$Q188,0)</f>
        <v>0</v>
      </c>
      <c r="AX188" s="75">
        <f>IF(AND(AX$16&gt;=$D188,OR(AX$16&lt;=$E188,$E188="")),$Q188,0)</f>
        <v>0</v>
      </c>
      <c r="AY188" s="75">
        <f>IF(AND(AY$16&gt;=$D188,OR(AY$16&lt;=$E188,$E188="")),$Q188,0)</f>
        <v>0</v>
      </c>
      <c r="AZ188" s="75">
        <f>IF(AND(AZ$16&gt;=$D188,OR(AZ$16&lt;=$E188,$E188="")),$Q188,0)</f>
        <v>0</v>
      </c>
      <c r="BA188" s="75">
        <f>IF(AND(BA$16&gt;=$D188,OR(BA$16&lt;=$E188,$E188="")),$Q188,0)</f>
        <v>0</v>
      </c>
      <c r="BB188" s="75">
        <f>IF(AND(BB$16&gt;=$D188,OR(BB$16&lt;=$E188,$E188="")),$Q188,0)</f>
        <v>0</v>
      </c>
      <c r="BC188" s="84"/>
      <c r="BD188" s="75">
        <f t="shared" si="229"/>
        <v>0</v>
      </c>
      <c r="BE188" s="75">
        <f t="shared" si="229"/>
        <v>0</v>
      </c>
      <c r="BF188" s="75">
        <f t="shared" si="229"/>
        <v>0</v>
      </c>
      <c r="BG188" s="75">
        <f t="shared" si="229"/>
        <v>0</v>
      </c>
      <c r="BH188" s="75">
        <f t="shared" si="229"/>
        <v>0</v>
      </c>
      <c r="BI188" s="75">
        <f t="shared" si="229"/>
        <v>0</v>
      </c>
      <c r="BJ188" s="75">
        <f t="shared" si="229"/>
        <v>0</v>
      </c>
      <c r="BK188" s="75">
        <f t="shared" si="229"/>
        <v>0</v>
      </c>
      <c r="BL188" s="75">
        <f t="shared" si="229"/>
        <v>0</v>
      </c>
      <c r="BM188" s="75">
        <f t="shared" si="229"/>
        <v>0</v>
      </c>
      <c r="BN188" s="75">
        <f t="shared" si="229"/>
        <v>0</v>
      </c>
      <c r="BO188" s="75">
        <f t="shared" si="229"/>
        <v>0</v>
      </c>
      <c r="BP188" s="53"/>
    </row>
    <row r="189" spans="1:68" s="36" customFormat="1" ht="16" x14ac:dyDescent="0.2">
      <c r="A189" s="50"/>
      <c r="B189" s="66"/>
      <c r="C189" s="67"/>
      <c r="D189" s="68"/>
      <c r="E189" s="68"/>
      <c r="F189" s="69"/>
      <c r="G189" s="66"/>
      <c r="H189" s="70"/>
      <c r="I189" s="70"/>
      <c r="J189" s="71"/>
      <c r="K189" s="71"/>
      <c r="L189" s="72"/>
      <c r="M189" s="73">
        <f t="shared" si="224"/>
        <v>0</v>
      </c>
      <c r="N189" s="74">
        <f t="shared" si="225"/>
        <v>0</v>
      </c>
      <c r="O189" s="74">
        <f t="shared" si="226"/>
        <v>0</v>
      </c>
      <c r="P189" s="74">
        <f t="shared" si="227"/>
        <v>0</v>
      </c>
      <c r="Q189" s="63">
        <f t="shared" si="220"/>
        <v>0</v>
      </c>
      <c r="R189" s="112"/>
      <c r="S189" s="75">
        <f>IF(AND(S$16&gt;=$D189,OR(S$16&lt;=$E189,$E189="")),$Q189,0)</f>
        <v>0</v>
      </c>
      <c r="T189" s="75">
        <f>IF(AND(T$16&gt;=$D189,OR(T$16&lt;=$E189,$E189="")),$Q189,0)</f>
        <v>0</v>
      </c>
      <c r="U189" s="75">
        <f>IF(AND(U$16&gt;=$D189,OR(U$16&lt;=$E189,$E189="")),$Q189,0)</f>
        <v>0</v>
      </c>
      <c r="V189" s="75">
        <f>IF(AND(V$16&gt;=$D189,OR(V$16&lt;=$E189,$E189="")),$Q189,0)</f>
        <v>0</v>
      </c>
      <c r="W189" s="75">
        <f>IF(AND(W$16&gt;=$D189,OR(W$16&lt;=$E189,$E189="")),$Q189,0)</f>
        <v>0</v>
      </c>
      <c r="X189" s="75">
        <f>IF(AND(X$16&gt;=$D189,OR(X$16&lt;=$E189,$E189="")),$Q189,0)</f>
        <v>0</v>
      </c>
      <c r="Y189" s="75">
        <f>IF(AND(Y$16&gt;=$D189,OR(Y$16&lt;=$E189,$E189="")),$Q189,0)</f>
        <v>0</v>
      </c>
      <c r="Z189" s="75">
        <f>IF(AND(Z$16&gt;=$D189,OR(Z$16&lt;=$E189,$E189="")),$Q189,0)</f>
        <v>0</v>
      </c>
      <c r="AA189" s="75">
        <f>IF(AND(AA$16&gt;=$D189,OR(AA$16&lt;=$E189,$E189="")),$Q189,0)</f>
        <v>0</v>
      </c>
      <c r="AB189" s="75">
        <f>IF(AND(AB$16&gt;=$D189,OR(AB$16&lt;=$E189,$E189="")),$Q189,0)</f>
        <v>0</v>
      </c>
      <c r="AC189" s="75">
        <f>IF(AND(AC$16&gt;=$D189,OR(AC$16&lt;=$E189,$E189="")),$Q189,0)</f>
        <v>0</v>
      </c>
      <c r="AD189" s="75">
        <f>IF(AND(AD$16&gt;=$D189,OR(AD$16&lt;=$E189,$E189="")),$Q189,0)</f>
        <v>0</v>
      </c>
      <c r="AE189" s="75">
        <f>IF(AND(AE$16&gt;=$D189,OR(AE$16&lt;=$E189,$E189="")),$Q189,0)</f>
        <v>0</v>
      </c>
      <c r="AF189" s="75">
        <f>IF(AND(AF$16&gt;=$D189,OR(AF$16&lt;=$E189,$E189="")),$Q189,0)</f>
        <v>0</v>
      </c>
      <c r="AG189" s="75">
        <f>IF(AND(AG$16&gt;=$D189,OR(AG$16&lt;=$E189,$E189="")),$Q189,0)</f>
        <v>0</v>
      </c>
      <c r="AH189" s="75">
        <f>IF(AND(AH$16&gt;=$D189,OR(AH$16&lt;=$E189,$E189="")),$Q189,0)</f>
        <v>0</v>
      </c>
      <c r="AI189" s="75">
        <f>IF(AND(AI$16&gt;=$D189,OR(AI$16&lt;=$E189,$E189="")),$Q189,0)</f>
        <v>0</v>
      </c>
      <c r="AJ189" s="75">
        <f>IF(AND(AJ$16&gt;=$D189,OR(AJ$16&lt;=$E189,$E189="")),$Q189,0)</f>
        <v>0</v>
      </c>
      <c r="AK189" s="75">
        <f>IF(AND(AK$16&gt;=$D189,OR(AK$16&lt;=$E189,$E189="")),$Q189,0)</f>
        <v>0</v>
      </c>
      <c r="AL189" s="75">
        <f>IF(AND(AL$16&gt;=$D189,OR(AL$16&lt;=$E189,$E189="")),$Q189,0)</f>
        <v>0</v>
      </c>
      <c r="AM189" s="75">
        <f>IF(AND(AM$16&gt;=$D189,OR(AM$16&lt;=$E189,$E189="")),$Q189,0)</f>
        <v>0</v>
      </c>
      <c r="AN189" s="75">
        <f>IF(AND(AN$16&gt;=$D189,OR(AN$16&lt;=$E189,$E189="")),$Q189,0)</f>
        <v>0</v>
      </c>
      <c r="AO189" s="75">
        <f>IF(AND(AO$16&gt;=$D189,OR(AO$16&lt;=$E189,$E189="")),$Q189,0)</f>
        <v>0</v>
      </c>
      <c r="AP189" s="75">
        <f>IF(AND(AP$16&gt;=$D189,OR(AP$16&lt;=$E189,$E189="")),$Q189,0)</f>
        <v>0</v>
      </c>
      <c r="AQ189" s="75">
        <f>IF(AND(AQ$16&gt;=$D189,OR(AQ$16&lt;=$E189,$E189="")),$Q189,0)</f>
        <v>0</v>
      </c>
      <c r="AR189" s="75">
        <f>IF(AND(AR$16&gt;=$D189,OR(AR$16&lt;=$E189,$E189="")),$Q189,0)</f>
        <v>0</v>
      </c>
      <c r="AS189" s="75">
        <f>IF(AND(AS$16&gt;=$D189,OR(AS$16&lt;=$E189,$E189="")),$Q189,0)</f>
        <v>0</v>
      </c>
      <c r="AT189" s="75">
        <f>IF(AND(AT$16&gt;=$D189,OR(AT$16&lt;=$E189,$E189="")),$Q189,0)</f>
        <v>0</v>
      </c>
      <c r="AU189" s="75">
        <f>IF(AND(AU$16&gt;=$D189,OR(AU$16&lt;=$E189,$E189="")),$Q189,0)</f>
        <v>0</v>
      </c>
      <c r="AV189" s="75">
        <f>IF(AND(AV$16&gt;=$D189,OR(AV$16&lt;=$E189,$E189="")),$Q189,0)</f>
        <v>0</v>
      </c>
      <c r="AW189" s="75">
        <f>IF(AND(AW$16&gt;=$D189,OR(AW$16&lt;=$E189,$E189="")),$Q189,0)</f>
        <v>0</v>
      </c>
      <c r="AX189" s="75">
        <f>IF(AND(AX$16&gt;=$D189,OR(AX$16&lt;=$E189,$E189="")),$Q189,0)</f>
        <v>0</v>
      </c>
      <c r="AY189" s="75">
        <f>IF(AND(AY$16&gt;=$D189,OR(AY$16&lt;=$E189,$E189="")),$Q189,0)</f>
        <v>0</v>
      </c>
      <c r="AZ189" s="75">
        <f>IF(AND(AZ$16&gt;=$D189,OR(AZ$16&lt;=$E189,$E189="")),$Q189,0)</f>
        <v>0</v>
      </c>
      <c r="BA189" s="75">
        <f>IF(AND(BA$16&gt;=$D189,OR(BA$16&lt;=$E189,$E189="")),$Q189,0)</f>
        <v>0</v>
      </c>
      <c r="BB189" s="75">
        <f>IF(AND(BB$16&gt;=$D189,OR(BB$16&lt;=$E189,$E189="")),$Q189,0)</f>
        <v>0</v>
      </c>
      <c r="BC189" s="84"/>
      <c r="BD189" s="75">
        <f t="shared" si="229"/>
        <v>0</v>
      </c>
      <c r="BE189" s="75">
        <f t="shared" si="229"/>
        <v>0</v>
      </c>
      <c r="BF189" s="75">
        <f t="shared" si="229"/>
        <v>0</v>
      </c>
      <c r="BG189" s="75">
        <f t="shared" si="229"/>
        <v>0</v>
      </c>
      <c r="BH189" s="75">
        <f t="shared" si="229"/>
        <v>0</v>
      </c>
      <c r="BI189" s="75">
        <f t="shared" si="229"/>
        <v>0</v>
      </c>
      <c r="BJ189" s="75">
        <f t="shared" si="229"/>
        <v>0</v>
      </c>
      <c r="BK189" s="75">
        <f t="shared" si="229"/>
        <v>0</v>
      </c>
      <c r="BL189" s="75">
        <f t="shared" si="229"/>
        <v>0</v>
      </c>
      <c r="BM189" s="75">
        <f t="shared" si="229"/>
        <v>0</v>
      </c>
      <c r="BN189" s="75">
        <f t="shared" si="229"/>
        <v>0</v>
      </c>
      <c r="BO189" s="75">
        <f t="shared" si="229"/>
        <v>0</v>
      </c>
      <c r="BP189" s="53"/>
    </row>
    <row r="190" spans="1:68" s="36" customFormat="1" ht="16" x14ac:dyDescent="0.2">
      <c r="A190" s="50"/>
      <c r="B190" s="66"/>
      <c r="C190" s="67"/>
      <c r="D190" s="68"/>
      <c r="E190" s="68"/>
      <c r="F190" s="69"/>
      <c r="G190" s="66"/>
      <c r="H190" s="70"/>
      <c r="I190" s="70"/>
      <c r="J190" s="71"/>
      <c r="K190" s="71"/>
      <c r="L190" s="72"/>
      <c r="M190" s="73">
        <f t="shared" si="224"/>
        <v>0</v>
      </c>
      <c r="N190" s="74">
        <f t="shared" si="225"/>
        <v>0</v>
      </c>
      <c r="O190" s="74">
        <f t="shared" si="226"/>
        <v>0</v>
      </c>
      <c r="P190" s="74">
        <f t="shared" si="227"/>
        <v>0</v>
      </c>
      <c r="Q190" s="63">
        <f t="shared" si="220"/>
        <v>0</v>
      </c>
      <c r="R190" s="112"/>
      <c r="S190" s="75">
        <f>IF(AND(S$16&gt;=$D190,OR(S$16&lt;=$E190,$E190="")),$Q190,0)</f>
        <v>0</v>
      </c>
      <c r="T190" s="75">
        <f>IF(AND(T$16&gt;=$D190,OR(T$16&lt;=$E190,$E190="")),$Q190,0)</f>
        <v>0</v>
      </c>
      <c r="U190" s="75">
        <f>IF(AND(U$16&gt;=$D190,OR(U$16&lt;=$E190,$E190="")),$Q190,0)</f>
        <v>0</v>
      </c>
      <c r="V190" s="75">
        <f>IF(AND(V$16&gt;=$D190,OR(V$16&lt;=$E190,$E190="")),$Q190,0)</f>
        <v>0</v>
      </c>
      <c r="W190" s="75">
        <f>IF(AND(W$16&gt;=$D190,OR(W$16&lt;=$E190,$E190="")),$Q190,0)</f>
        <v>0</v>
      </c>
      <c r="X190" s="75">
        <f>IF(AND(X$16&gt;=$D190,OR(X$16&lt;=$E190,$E190="")),$Q190,0)</f>
        <v>0</v>
      </c>
      <c r="Y190" s="75">
        <f>IF(AND(Y$16&gt;=$D190,OR(Y$16&lt;=$E190,$E190="")),$Q190,0)</f>
        <v>0</v>
      </c>
      <c r="Z190" s="75">
        <f>IF(AND(Z$16&gt;=$D190,OR(Z$16&lt;=$E190,$E190="")),$Q190,0)</f>
        <v>0</v>
      </c>
      <c r="AA190" s="75">
        <f>IF(AND(AA$16&gt;=$D190,OR(AA$16&lt;=$E190,$E190="")),$Q190,0)</f>
        <v>0</v>
      </c>
      <c r="AB190" s="75">
        <f>IF(AND(AB$16&gt;=$D190,OR(AB$16&lt;=$E190,$E190="")),$Q190,0)</f>
        <v>0</v>
      </c>
      <c r="AC190" s="75">
        <f>IF(AND(AC$16&gt;=$D190,OR(AC$16&lt;=$E190,$E190="")),$Q190,0)</f>
        <v>0</v>
      </c>
      <c r="AD190" s="75">
        <f>IF(AND(AD$16&gt;=$D190,OR(AD$16&lt;=$E190,$E190="")),$Q190,0)</f>
        <v>0</v>
      </c>
      <c r="AE190" s="75">
        <f>IF(AND(AE$16&gt;=$D190,OR(AE$16&lt;=$E190,$E190="")),$Q190,0)</f>
        <v>0</v>
      </c>
      <c r="AF190" s="75">
        <f>IF(AND(AF$16&gt;=$D190,OR(AF$16&lt;=$E190,$E190="")),$Q190,0)</f>
        <v>0</v>
      </c>
      <c r="AG190" s="75">
        <f>IF(AND(AG$16&gt;=$D190,OR(AG$16&lt;=$E190,$E190="")),$Q190,0)</f>
        <v>0</v>
      </c>
      <c r="AH190" s="75">
        <f>IF(AND(AH$16&gt;=$D190,OR(AH$16&lt;=$E190,$E190="")),$Q190,0)</f>
        <v>0</v>
      </c>
      <c r="AI190" s="75">
        <f>IF(AND(AI$16&gt;=$D190,OR(AI$16&lt;=$E190,$E190="")),$Q190,0)</f>
        <v>0</v>
      </c>
      <c r="AJ190" s="75">
        <f>IF(AND(AJ$16&gt;=$D190,OR(AJ$16&lt;=$E190,$E190="")),$Q190,0)</f>
        <v>0</v>
      </c>
      <c r="AK190" s="75">
        <f>IF(AND(AK$16&gt;=$D190,OR(AK$16&lt;=$E190,$E190="")),$Q190,0)</f>
        <v>0</v>
      </c>
      <c r="AL190" s="75">
        <f>IF(AND(AL$16&gt;=$D190,OR(AL$16&lt;=$E190,$E190="")),$Q190,0)</f>
        <v>0</v>
      </c>
      <c r="AM190" s="75">
        <f>IF(AND(AM$16&gt;=$D190,OR(AM$16&lt;=$E190,$E190="")),$Q190,0)</f>
        <v>0</v>
      </c>
      <c r="AN190" s="75">
        <f>IF(AND(AN$16&gt;=$D190,OR(AN$16&lt;=$E190,$E190="")),$Q190,0)</f>
        <v>0</v>
      </c>
      <c r="AO190" s="75">
        <f>IF(AND(AO$16&gt;=$D190,OR(AO$16&lt;=$E190,$E190="")),$Q190,0)</f>
        <v>0</v>
      </c>
      <c r="AP190" s="75">
        <f>IF(AND(AP$16&gt;=$D190,OR(AP$16&lt;=$E190,$E190="")),$Q190,0)</f>
        <v>0</v>
      </c>
      <c r="AQ190" s="75">
        <f>IF(AND(AQ$16&gt;=$D190,OR(AQ$16&lt;=$E190,$E190="")),$Q190,0)</f>
        <v>0</v>
      </c>
      <c r="AR190" s="75">
        <f>IF(AND(AR$16&gt;=$D190,OR(AR$16&lt;=$E190,$E190="")),$Q190,0)</f>
        <v>0</v>
      </c>
      <c r="AS190" s="75">
        <f>IF(AND(AS$16&gt;=$D190,OR(AS$16&lt;=$E190,$E190="")),$Q190,0)</f>
        <v>0</v>
      </c>
      <c r="AT190" s="75">
        <f>IF(AND(AT$16&gt;=$D190,OR(AT$16&lt;=$E190,$E190="")),$Q190,0)</f>
        <v>0</v>
      </c>
      <c r="AU190" s="75">
        <f>IF(AND(AU$16&gt;=$D190,OR(AU$16&lt;=$E190,$E190="")),$Q190,0)</f>
        <v>0</v>
      </c>
      <c r="AV190" s="75">
        <f>IF(AND(AV$16&gt;=$D190,OR(AV$16&lt;=$E190,$E190="")),$Q190,0)</f>
        <v>0</v>
      </c>
      <c r="AW190" s="75">
        <f>IF(AND(AW$16&gt;=$D190,OR(AW$16&lt;=$E190,$E190="")),$Q190,0)</f>
        <v>0</v>
      </c>
      <c r="AX190" s="75">
        <f>IF(AND(AX$16&gt;=$D190,OR(AX$16&lt;=$E190,$E190="")),$Q190,0)</f>
        <v>0</v>
      </c>
      <c r="AY190" s="75">
        <f>IF(AND(AY$16&gt;=$D190,OR(AY$16&lt;=$E190,$E190="")),$Q190,0)</f>
        <v>0</v>
      </c>
      <c r="AZ190" s="75">
        <f>IF(AND(AZ$16&gt;=$D190,OR(AZ$16&lt;=$E190,$E190="")),$Q190,0)</f>
        <v>0</v>
      </c>
      <c r="BA190" s="75">
        <f>IF(AND(BA$16&gt;=$D190,OR(BA$16&lt;=$E190,$E190="")),$Q190,0)</f>
        <v>0</v>
      </c>
      <c r="BB190" s="75">
        <f>IF(AND(BB$16&gt;=$D190,OR(BB$16&lt;=$E190,$E190="")),$Q190,0)</f>
        <v>0</v>
      </c>
      <c r="BC190" s="84"/>
      <c r="BD190" s="75">
        <f t="shared" si="229"/>
        <v>0</v>
      </c>
      <c r="BE190" s="75">
        <f t="shared" si="229"/>
        <v>0</v>
      </c>
      <c r="BF190" s="75">
        <f t="shared" si="229"/>
        <v>0</v>
      </c>
      <c r="BG190" s="75">
        <f t="shared" si="229"/>
        <v>0</v>
      </c>
      <c r="BH190" s="75">
        <f t="shared" si="229"/>
        <v>0</v>
      </c>
      <c r="BI190" s="75">
        <f t="shared" si="229"/>
        <v>0</v>
      </c>
      <c r="BJ190" s="75">
        <f t="shared" si="229"/>
        <v>0</v>
      </c>
      <c r="BK190" s="75">
        <f t="shared" si="229"/>
        <v>0</v>
      </c>
      <c r="BL190" s="75">
        <f t="shared" si="229"/>
        <v>0</v>
      </c>
      <c r="BM190" s="75">
        <f t="shared" si="229"/>
        <v>0</v>
      </c>
      <c r="BN190" s="75">
        <f t="shared" si="229"/>
        <v>0</v>
      </c>
      <c r="BO190" s="75">
        <f t="shared" si="229"/>
        <v>0</v>
      </c>
      <c r="BP190" s="53"/>
    </row>
    <row r="191" spans="1:68" s="36" customFormat="1" ht="16" x14ac:dyDescent="0.2">
      <c r="A191" s="50"/>
      <c r="B191" s="66"/>
      <c r="C191" s="67"/>
      <c r="D191" s="68"/>
      <c r="E191" s="68"/>
      <c r="F191" s="69"/>
      <c r="G191" s="66"/>
      <c r="H191" s="70"/>
      <c r="I191" s="70"/>
      <c r="J191" s="71"/>
      <c r="K191" s="71"/>
      <c r="L191" s="72"/>
      <c r="M191" s="73">
        <f t="shared" si="224"/>
        <v>0</v>
      </c>
      <c r="N191" s="74">
        <f t="shared" si="225"/>
        <v>0</v>
      </c>
      <c r="O191" s="74">
        <f t="shared" si="226"/>
        <v>0</v>
      </c>
      <c r="P191" s="74">
        <f t="shared" si="227"/>
        <v>0</v>
      </c>
      <c r="Q191" s="63">
        <f t="shared" si="220"/>
        <v>0</v>
      </c>
      <c r="R191" s="112"/>
      <c r="S191" s="75">
        <f>IF(AND(S$16&gt;=$D191,OR(S$16&lt;=$E191,$E191="")),$Q191,0)</f>
        <v>0</v>
      </c>
      <c r="T191" s="75">
        <f>IF(AND(T$16&gt;=$D191,OR(T$16&lt;=$E191,$E191="")),$Q191,0)</f>
        <v>0</v>
      </c>
      <c r="U191" s="75">
        <f>IF(AND(U$16&gt;=$D191,OR(U$16&lt;=$E191,$E191="")),$Q191,0)</f>
        <v>0</v>
      </c>
      <c r="V191" s="75">
        <f>IF(AND(V$16&gt;=$D191,OR(V$16&lt;=$E191,$E191="")),$Q191,0)</f>
        <v>0</v>
      </c>
      <c r="W191" s="75">
        <f>IF(AND(W$16&gt;=$D191,OR(W$16&lt;=$E191,$E191="")),$Q191,0)</f>
        <v>0</v>
      </c>
      <c r="X191" s="75">
        <f>IF(AND(X$16&gt;=$D191,OR(X$16&lt;=$E191,$E191="")),$Q191,0)</f>
        <v>0</v>
      </c>
      <c r="Y191" s="75">
        <f>IF(AND(Y$16&gt;=$D191,OR(Y$16&lt;=$E191,$E191="")),$Q191,0)</f>
        <v>0</v>
      </c>
      <c r="Z191" s="75">
        <f>IF(AND(Z$16&gt;=$D191,OR(Z$16&lt;=$E191,$E191="")),$Q191,0)</f>
        <v>0</v>
      </c>
      <c r="AA191" s="75">
        <f>IF(AND(AA$16&gt;=$D191,OR(AA$16&lt;=$E191,$E191="")),$Q191,0)</f>
        <v>0</v>
      </c>
      <c r="AB191" s="75">
        <f>IF(AND(AB$16&gt;=$D191,OR(AB$16&lt;=$E191,$E191="")),$Q191,0)</f>
        <v>0</v>
      </c>
      <c r="AC191" s="75">
        <f>IF(AND(AC$16&gt;=$D191,OR(AC$16&lt;=$E191,$E191="")),$Q191,0)</f>
        <v>0</v>
      </c>
      <c r="AD191" s="75">
        <f>IF(AND(AD$16&gt;=$D191,OR(AD$16&lt;=$E191,$E191="")),$Q191,0)</f>
        <v>0</v>
      </c>
      <c r="AE191" s="75">
        <f>IF(AND(AE$16&gt;=$D191,OR(AE$16&lt;=$E191,$E191="")),$Q191,0)</f>
        <v>0</v>
      </c>
      <c r="AF191" s="75">
        <f>IF(AND(AF$16&gt;=$D191,OR(AF$16&lt;=$E191,$E191="")),$Q191,0)</f>
        <v>0</v>
      </c>
      <c r="AG191" s="75">
        <f>IF(AND(AG$16&gt;=$D191,OR(AG$16&lt;=$E191,$E191="")),$Q191,0)</f>
        <v>0</v>
      </c>
      <c r="AH191" s="75">
        <f>IF(AND(AH$16&gt;=$D191,OR(AH$16&lt;=$E191,$E191="")),$Q191,0)</f>
        <v>0</v>
      </c>
      <c r="AI191" s="75">
        <f>IF(AND(AI$16&gt;=$D191,OR(AI$16&lt;=$E191,$E191="")),$Q191,0)</f>
        <v>0</v>
      </c>
      <c r="AJ191" s="75">
        <f>IF(AND(AJ$16&gt;=$D191,OR(AJ$16&lt;=$E191,$E191="")),$Q191,0)</f>
        <v>0</v>
      </c>
      <c r="AK191" s="75">
        <f>IF(AND(AK$16&gt;=$D191,OR(AK$16&lt;=$E191,$E191="")),$Q191,0)</f>
        <v>0</v>
      </c>
      <c r="AL191" s="75">
        <f>IF(AND(AL$16&gt;=$D191,OR(AL$16&lt;=$E191,$E191="")),$Q191,0)</f>
        <v>0</v>
      </c>
      <c r="AM191" s="75">
        <f>IF(AND(AM$16&gt;=$D191,OR(AM$16&lt;=$E191,$E191="")),$Q191,0)</f>
        <v>0</v>
      </c>
      <c r="AN191" s="75">
        <f>IF(AND(AN$16&gt;=$D191,OR(AN$16&lt;=$E191,$E191="")),$Q191,0)</f>
        <v>0</v>
      </c>
      <c r="AO191" s="75">
        <f>IF(AND(AO$16&gt;=$D191,OR(AO$16&lt;=$E191,$E191="")),$Q191,0)</f>
        <v>0</v>
      </c>
      <c r="AP191" s="75">
        <f>IF(AND(AP$16&gt;=$D191,OR(AP$16&lt;=$E191,$E191="")),$Q191,0)</f>
        <v>0</v>
      </c>
      <c r="AQ191" s="75">
        <f>IF(AND(AQ$16&gt;=$D191,OR(AQ$16&lt;=$E191,$E191="")),$Q191,0)</f>
        <v>0</v>
      </c>
      <c r="AR191" s="75">
        <f>IF(AND(AR$16&gt;=$D191,OR(AR$16&lt;=$E191,$E191="")),$Q191,0)</f>
        <v>0</v>
      </c>
      <c r="AS191" s="75">
        <f>IF(AND(AS$16&gt;=$D191,OR(AS$16&lt;=$E191,$E191="")),$Q191,0)</f>
        <v>0</v>
      </c>
      <c r="AT191" s="75">
        <f>IF(AND(AT$16&gt;=$D191,OR(AT$16&lt;=$E191,$E191="")),$Q191,0)</f>
        <v>0</v>
      </c>
      <c r="AU191" s="75">
        <f>IF(AND(AU$16&gt;=$D191,OR(AU$16&lt;=$E191,$E191="")),$Q191,0)</f>
        <v>0</v>
      </c>
      <c r="AV191" s="75">
        <f>IF(AND(AV$16&gt;=$D191,OR(AV$16&lt;=$E191,$E191="")),$Q191,0)</f>
        <v>0</v>
      </c>
      <c r="AW191" s="75">
        <f>IF(AND(AW$16&gt;=$D191,OR(AW$16&lt;=$E191,$E191="")),$Q191,0)</f>
        <v>0</v>
      </c>
      <c r="AX191" s="75">
        <f>IF(AND(AX$16&gt;=$D191,OR(AX$16&lt;=$E191,$E191="")),$Q191,0)</f>
        <v>0</v>
      </c>
      <c r="AY191" s="75">
        <f>IF(AND(AY$16&gt;=$D191,OR(AY$16&lt;=$E191,$E191="")),$Q191,0)</f>
        <v>0</v>
      </c>
      <c r="AZ191" s="75">
        <f>IF(AND(AZ$16&gt;=$D191,OR(AZ$16&lt;=$E191,$E191="")),$Q191,0)</f>
        <v>0</v>
      </c>
      <c r="BA191" s="75">
        <f>IF(AND(BA$16&gt;=$D191,OR(BA$16&lt;=$E191,$E191="")),$Q191,0)</f>
        <v>0</v>
      </c>
      <c r="BB191" s="75">
        <f>IF(AND(BB$16&gt;=$D191,OR(BB$16&lt;=$E191,$E191="")),$Q191,0)</f>
        <v>0</v>
      </c>
      <c r="BC191" s="84"/>
      <c r="BD191" s="75">
        <f t="shared" si="229"/>
        <v>0</v>
      </c>
      <c r="BE191" s="75">
        <f t="shared" si="229"/>
        <v>0</v>
      </c>
      <c r="BF191" s="75">
        <f t="shared" si="229"/>
        <v>0</v>
      </c>
      <c r="BG191" s="75">
        <f t="shared" si="229"/>
        <v>0</v>
      </c>
      <c r="BH191" s="75">
        <f t="shared" si="229"/>
        <v>0</v>
      </c>
      <c r="BI191" s="75">
        <f t="shared" si="229"/>
        <v>0</v>
      </c>
      <c r="BJ191" s="75">
        <f t="shared" si="229"/>
        <v>0</v>
      </c>
      <c r="BK191" s="75">
        <f t="shared" si="229"/>
        <v>0</v>
      </c>
      <c r="BL191" s="75">
        <f t="shared" si="229"/>
        <v>0</v>
      </c>
      <c r="BM191" s="75">
        <f t="shared" si="229"/>
        <v>0</v>
      </c>
      <c r="BN191" s="75">
        <f t="shared" si="229"/>
        <v>0</v>
      </c>
      <c r="BO191" s="75">
        <f t="shared" si="229"/>
        <v>0</v>
      </c>
      <c r="BP191" s="53"/>
    </row>
    <row r="192" spans="1:68" s="36" customFormat="1" ht="16" x14ac:dyDescent="0.2">
      <c r="A192" s="50"/>
      <c r="B192" s="66"/>
      <c r="C192" s="67"/>
      <c r="D192" s="68"/>
      <c r="E192" s="68"/>
      <c r="F192" s="69"/>
      <c r="G192" s="66"/>
      <c r="H192" s="70"/>
      <c r="I192" s="70"/>
      <c r="J192" s="71"/>
      <c r="K192" s="71"/>
      <c r="L192" s="72"/>
      <c r="M192" s="73">
        <f t="shared" si="224"/>
        <v>0</v>
      </c>
      <c r="N192" s="74">
        <f t="shared" si="225"/>
        <v>0</v>
      </c>
      <c r="O192" s="74">
        <f t="shared" si="226"/>
        <v>0</v>
      </c>
      <c r="P192" s="74">
        <f t="shared" si="227"/>
        <v>0</v>
      </c>
      <c r="Q192" s="63">
        <f t="shared" si="220"/>
        <v>0</v>
      </c>
      <c r="R192" s="112"/>
      <c r="S192" s="75">
        <f>IF(AND(S$16&gt;=$D192,OR(S$16&lt;=$E192,$E192="")),$Q192,0)</f>
        <v>0</v>
      </c>
      <c r="T192" s="75">
        <f>IF(AND(T$16&gt;=$D192,OR(T$16&lt;=$E192,$E192="")),$Q192,0)</f>
        <v>0</v>
      </c>
      <c r="U192" s="75">
        <f>IF(AND(U$16&gt;=$D192,OR(U$16&lt;=$E192,$E192="")),$Q192,0)</f>
        <v>0</v>
      </c>
      <c r="V192" s="75">
        <f>IF(AND(V$16&gt;=$D192,OR(V$16&lt;=$E192,$E192="")),$Q192,0)</f>
        <v>0</v>
      </c>
      <c r="W192" s="75">
        <f>IF(AND(W$16&gt;=$D192,OR(W$16&lt;=$E192,$E192="")),$Q192,0)</f>
        <v>0</v>
      </c>
      <c r="X192" s="75">
        <f>IF(AND(X$16&gt;=$D192,OR(X$16&lt;=$E192,$E192="")),$Q192,0)</f>
        <v>0</v>
      </c>
      <c r="Y192" s="75">
        <f>IF(AND(Y$16&gt;=$D192,OR(Y$16&lt;=$E192,$E192="")),$Q192,0)</f>
        <v>0</v>
      </c>
      <c r="Z192" s="75">
        <f>IF(AND(Z$16&gt;=$D192,OR(Z$16&lt;=$E192,$E192="")),$Q192,0)</f>
        <v>0</v>
      </c>
      <c r="AA192" s="75">
        <f>IF(AND(AA$16&gt;=$D192,OR(AA$16&lt;=$E192,$E192="")),$Q192,0)</f>
        <v>0</v>
      </c>
      <c r="AB192" s="75">
        <f>IF(AND(AB$16&gt;=$D192,OR(AB$16&lt;=$E192,$E192="")),$Q192,0)</f>
        <v>0</v>
      </c>
      <c r="AC192" s="75">
        <f>IF(AND(AC$16&gt;=$D192,OR(AC$16&lt;=$E192,$E192="")),$Q192,0)</f>
        <v>0</v>
      </c>
      <c r="AD192" s="75">
        <f>IF(AND(AD$16&gt;=$D192,OR(AD$16&lt;=$E192,$E192="")),$Q192,0)</f>
        <v>0</v>
      </c>
      <c r="AE192" s="75">
        <f>IF(AND(AE$16&gt;=$D192,OR(AE$16&lt;=$E192,$E192="")),$Q192,0)</f>
        <v>0</v>
      </c>
      <c r="AF192" s="75">
        <f>IF(AND(AF$16&gt;=$D192,OR(AF$16&lt;=$E192,$E192="")),$Q192,0)</f>
        <v>0</v>
      </c>
      <c r="AG192" s="75">
        <f>IF(AND(AG$16&gt;=$D192,OR(AG$16&lt;=$E192,$E192="")),$Q192,0)</f>
        <v>0</v>
      </c>
      <c r="AH192" s="75">
        <f>IF(AND(AH$16&gt;=$D192,OR(AH$16&lt;=$E192,$E192="")),$Q192,0)</f>
        <v>0</v>
      </c>
      <c r="AI192" s="75">
        <f>IF(AND(AI$16&gt;=$D192,OR(AI$16&lt;=$E192,$E192="")),$Q192,0)</f>
        <v>0</v>
      </c>
      <c r="AJ192" s="75">
        <f>IF(AND(AJ$16&gt;=$D192,OR(AJ$16&lt;=$E192,$E192="")),$Q192,0)</f>
        <v>0</v>
      </c>
      <c r="AK192" s="75">
        <f>IF(AND(AK$16&gt;=$D192,OR(AK$16&lt;=$E192,$E192="")),$Q192,0)</f>
        <v>0</v>
      </c>
      <c r="AL192" s="75">
        <f>IF(AND(AL$16&gt;=$D192,OR(AL$16&lt;=$E192,$E192="")),$Q192,0)</f>
        <v>0</v>
      </c>
      <c r="AM192" s="75">
        <f>IF(AND(AM$16&gt;=$D192,OR(AM$16&lt;=$E192,$E192="")),$Q192,0)</f>
        <v>0</v>
      </c>
      <c r="AN192" s="75">
        <f>IF(AND(AN$16&gt;=$D192,OR(AN$16&lt;=$E192,$E192="")),$Q192,0)</f>
        <v>0</v>
      </c>
      <c r="AO192" s="75">
        <f>IF(AND(AO$16&gt;=$D192,OR(AO$16&lt;=$E192,$E192="")),$Q192,0)</f>
        <v>0</v>
      </c>
      <c r="AP192" s="75">
        <f>IF(AND(AP$16&gt;=$D192,OR(AP$16&lt;=$E192,$E192="")),$Q192,0)</f>
        <v>0</v>
      </c>
      <c r="AQ192" s="75">
        <f>IF(AND(AQ$16&gt;=$D192,OR(AQ$16&lt;=$E192,$E192="")),$Q192,0)</f>
        <v>0</v>
      </c>
      <c r="AR192" s="75">
        <f>IF(AND(AR$16&gt;=$D192,OR(AR$16&lt;=$E192,$E192="")),$Q192,0)</f>
        <v>0</v>
      </c>
      <c r="AS192" s="75">
        <f>IF(AND(AS$16&gt;=$D192,OR(AS$16&lt;=$E192,$E192="")),$Q192,0)</f>
        <v>0</v>
      </c>
      <c r="AT192" s="75">
        <f>IF(AND(AT$16&gt;=$D192,OR(AT$16&lt;=$E192,$E192="")),$Q192,0)</f>
        <v>0</v>
      </c>
      <c r="AU192" s="75">
        <f>IF(AND(AU$16&gt;=$D192,OR(AU$16&lt;=$E192,$E192="")),$Q192,0)</f>
        <v>0</v>
      </c>
      <c r="AV192" s="75">
        <f>IF(AND(AV$16&gt;=$D192,OR(AV$16&lt;=$E192,$E192="")),$Q192,0)</f>
        <v>0</v>
      </c>
      <c r="AW192" s="75">
        <f>IF(AND(AW$16&gt;=$D192,OR(AW$16&lt;=$E192,$E192="")),$Q192,0)</f>
        <v>0</v>
      </c>
      <c r="AX192" s="75">
        <f>IF(AND(AX$16&gt;=$D192,OR(AX$16&lt;=$E192,$E192="")),$Q192,0)</f>
        <v>0</v>
      </c>
      <c r="AY192" s="75">
        <f>IF(AND(AY$16&gt;=$D192,OR(AY$16&lt;=$E192,$E192="")),$Q192,0)</f>
        <v>0</v>
      </c>
      <c r="AZ192" s="75">
        <f>IF(AND(AZ$16&gt;=$D192,OR(AZ$16&lt;=$E192,$E192="")),$Q192,0)</f>
        <v>0</v>
      </c>
      <c r="BA192" s="75">
        <f>IF(AND(BA$16&gt;=$D192,OR(BA$16&lt;=$E192,$E192="")),$Q192,0)</f>
        <v>0</v>
      </c>
      <c r="BB192" s="75">
        <f>IF(AND(BB$16&gt;=$D192,OR(BB$16&lt;=$E192,$E192="")),$Q192,0)</f>
        <v>0</v>
      </c>
      <c r="BC192" s="84"/>
      <c r="BD192" s="75">
        <f t="shared" si="229"/>
        <v>0</v>
      </c>
      <c r="BE192" s="75">
        <f t="shared" si="229"/>
        <v>0</v>
      </c>
      <c r="BF192" s="75">
        <f t="shared" si="229"/>
        <v>0</v>
      </c>
      <c r="BG192" s="75">
        <f t="shared" si="229"/>
        <v>0</v>
      </c>
      <c r="BH192" s="75">
        <f t="shared" si="229"/>
        <v>0</v>
      </c>
      <c r="BI192" s="75">
        <f t="shared" si="229"/>
        <v>0</v>
      </c>
      <c r="BJ192" s="75">
        <f t="shared" si="229"/>
        <v>0</v>
      </c>
      <c r="BK192" s="75">
        <f t="shared" si="229"/>
        <v>0</v>
      </c>
      <c r="BL192" s="75">
        <f t="shared" si="229"/>
        <v>0</v>
      </c>
      <c r="BM192" s="75">
        <f t="shared" si="229"/>
        <v>0</v>
      </c>
      <c r="BN192" s="75">
        <f t="shared" si="229"/>
        <v>0</v>
      </c>
      <c r="BO192" s="75">
        <f t="shared" si="229"/>
        <v>0</v>
      </c>
      <c r="BP192" s="53"/>
    </row>
    <row r="193" spans="1:156" s="36" customFormat="1" ht="16" x14ac:dyDescent="0.2">
      <c r="A193" s="50"/>
      <c r="B193" s="66"/>
      <c r="C193" s="67"/>
      <c r="D193" s="68"/>
      <c r="E193" s="68"/>
      <c r="F193" s="69"/>
      <c r="G193" s="66"/>
      <c r="H193" s="70"/>
      <c r="I193" s="70"/>
      <c r="J193" s="71"/>
      <c r="K193" s="71"/>
      <c r="L193" s="72"/>
      <c r="M193" s="73">
        <f t="shared" si="224"/>
        <v>0</v>
      </c>
      <c r="N193" s="74">
        <f t="shared" si="225"/>
        <v>0</v>
      </c>
      <c r="O193" s="74">
        <f t="shared" si="226"/>
        <v>0</v>
      </c>
      <c r="P193" s="74">
        <f t="shared" si="227"/>
        <v>0</v>
      </c>
      <c r="Q193" s="63">
        <f t="shared" si="220"/>
        <v>0</v>
      </c>
      <c r="R193" s="112"/>
      <c r="S193" s="75">
        <f>IF(AND(S$16&gt;=$D193,OR(S$16&lt;=$E193,$E193="")),$Q193,0)</f>
        <v>0</v>
      </c>
      <c r="T193" s="75">
        <f>IF(AND(T$16&gt;=$D193,OR(T$16&lt;=$E193,$E193="")),$Q193,0)</f>
        <v>0</v>
      </c>
      <c r="U193" s="75">
        <f>IF(AND(U$16&gt;=$D193,OR(U$16&lt;=$E193,$E193="")),$Q193,0)</f>
        <v>0</v>
      </c>
      <c r="V193" s="75">
        <f>IF(AND(V$16&gt;=$D193,OR(V$16&lt;=$E193,$E193="")),$Q193,0)</f>
        <v>0</v>
      </c>
      <c r="W193" s="75">
        <f>IF(AND(W$16&gt;=$D193,OR(W$16&lt;=$E193,$E193="")),$Q193,0)</f>
        <v>0</v>
      </c>
      <c r="X193" s="75">
        <f>IF(AND(X$16&gt;=$D193,OR(X$16&lt;=$E193,$E193="")),$Q193,0)</f>
        <v>0</v>
      </c>
      <c r="Y193" s="75">
        <f>IF(AND(Y$16&gt;=$D193,OR(Y$16&lt;=$E193,$E193="")),$Q193,0)</f>
        <v>0</v>
      </c>
      <c r="Z193" s="75">
        <f>IF(AND(Z$16&gt;=$D193,OR(Z$16&lt;=$E193,$E193="")),$Q193,0)</f>
        <v>0</v>
      </c>
      <c r="AA193" s="75">
        <f>IF(AND(AA$16&gt;=$D193,OR(AA$16&lt;=$E193,$E193="")),$Q193,0)</f>
        <v>0</v>
      </c>
      <c r="AB193" s="75">
        <f>IF(AND(AB$16&gt;=$D193,OR(AB$16&lt;=$E193,$E193="")),$Q193,0)</f>
        <v>0</v>
      </c>
      <c r="AC193" s="75">
        <f>IF(AND(AC$16&gt;=$D193,OR(AC$16&lt;=$E193,$E193="")),$Q193,0)</f>
        <v>0</v>
      </c>
      <c r="AD193" s="75">
        <f>IF(AND(AD$16&gt;=$D193,OR(AD$16&lt;=$E193,$E193="")),$Q193,0)</f>
        <v>0</v>
      </c>
      <c r="AE193" s="75">
        <f>IF(AND(AE$16&gt;=$D193,OR(AE$16&lt;=$E193,$E193="")),$Q193,0)</f>
        <v>0</v>
      </c>
      <c r="AF193" s="75">
        <f>IF(AND(AF$16&gt;=$D193,OR(AF$16&lt;=$E193,$E193="")),$Q193,0)</f>
        <v>0</v>
      </c>
      <c r="AG193" s="75">
        <f>IF(AND(AG$16&gt;=$D193,OR(AG$16&lt;=$E193,$E193="")),$Q193,0)</f>
        <v>0</v>
      </c>
      <c r="AH193" s="75">
        <f>IF(AND(AH$16&gt;=$D193,OR(AH$16&lt;=$E193,$E193="")),$Q193,0)</f>
        <v>0</v>
      </c>
      <c r="AI193" s="75">
        <f>IF(AND(AI$16&gt;=$D193,OR(AI$16&lt;=$E193,$E193="")),$Q193,0)</f>
        <v>0</v>
      </c>
      <c r="AJ193" s="75">
        <f>IF(AND(AJ$16&gt;=$D193,OR(AJ$16&lt;=$E193,$E193="")),$Q193,0)</f>
        <v>0</v>
      </c>
      <c r="AK193" s="75">
        <f>IF(AND(AK$16&gt;=$D193,OR(AK$16&lt;=$E193,$E193="")),$Q193,0)</f>
        <v>0</v>
      </c>
      <c r="AL193" s="75">
        <f>IF(AND(AL$16&gt;=$D193,OR(AL$16&lt;=$E193,$E193="")),$Q193,0)</f>
        <v>0</v>
      </c>
      <c r="AM193" s="75">
        <f>IF(AND(AM$16&gt;=$D193,OR(AM$16&lt;=$E193,$E193="")),$Q193,0)</f>
        <v>0</v>
      </c>
      <c r="AN193" s="75">
        <f>IF(AND(AN$16&gt;=$D193,OR(AN$16&lt;=$E193,$E193="")),$Q193,0)</f>
        <v>0</v>
      </c>
      <c r="AO193" s="75">
        <f>IF(AND(AO$16&gt;=$D193,OR(AO$16&lt;=$E193,$E193="")),$Q193,0)</f>
        <v>0</v>
      </c>
      <c r="AP193" s="75">
        <f>IF(AND(AP$16&gt;=$D193,OR(AP$16&lt;=$E193,$E193="")),$Q193,0)</f>
        <v>0</v>
      </c>
      <c r="AQ193" s="75">
        <f>IF(AND(AQ$16&gt;=$D193,OR(AQ$16&lt;=$E193,$E193="")),$Q193,0)</f>
        <v>0</v>
      </c>
      <c r="AR193" s="75">
        <f>IF(AND(AR$16&gt;=$D193,OR(AR$16&lt;=$E193,$E193="")),$Q193,0)</f>
        <v>0</v>
      </c>
      <c r="AS193" s="75">
        <f>IF(AND(AS$16&gt;=$D193,OR(AS$16&lt;=$E193,$E193="")),$Q193,0)</f>
        <v>0</v>
      </c>
      <c r="AT193" s="75">
        <f>IF(AND(AT$16&gt;=$D193,OR(AT$16&lt;=$E193,$E193="")),$Q193,0)</f>
        <v>0</v>
      </c>
      <c r="AU193" s="75">
        <f>IF(AND(AU$16&gt;=$D193,OR(AU$16&lt;=$E193,$E193="")),$Q193,0)</f>
        <v>0</v>
      </c>
      <c r="AV193" s="75">
        <f>IF(AND(AV$16&gt;=$D193,OR(AV$16&lt;=$E193,$E193="")),$Q193,0)</f>
        <v>0</v>
      </c>
      <c r="AW193" s="75">
        <f>IF(AND(AW$16&gt;=$D193,OR(AW$16&lt;=$E193,$E193="")),$Q193,0)</f>
        <v>0</v>
      </c>
      <c r="AX193" s="75">
        <f>IF(AND(AX$16&gt;=$D193,OR(AX$16&lt;=$E193,$E193="")),$Q193,0)</f>
        <v>0</v>
      </c>
      <c r="AY193" s="75">
        <f>IF(AND(AY$16&gt;=$D193,OR(AY$16&lt;=$E193,$E193="")),$Q193,0)</f>
        <v>0</v>
      </c>
      <c r="AZ193" s="75">
        <f>IF(AND(AZ$16&gt;=$D193,OR(AZ$16&lt;=$E193,$E193="")),$Q193,0)</f>
        <v>0</v>
      </c>
      <c r="BA193" s="75">
        <f>IF(AND(BA$16&gt;=$D193,OR(BA$16&lt;=$E193,$E193="")),$Q193,0)</f>
        <v>0</v>
      </c>
      <c r="BB193" s="75">
        <f>IF(AND(BB$16&gt;=$D193,OR(BB$16&lt;=$E193,$E193="")),$Q193,0)</f>
        <v>0</v>
      </c>
      <c r="BC193" s="84"/>
      <c r="BD193" s="75">
        <f t="shared" si="229"/>
        <v>0</v>
      </c>
      <c r="BE193" s="75">
        <f t="shared" si="229"/>
        <v>0</v>
      </c>
      <c r="BF193" s="75">
        <f t="shared" si="229"/>
        <v>0</v>
      </c>
      <c r="BG193" s="75">
        <f t="shared" si="229"/>
        <v>0</v>
      </c>
      <c r="BH193" s="75">
        <f t="shared" si="229"/>
        <v>0</v>
      </c>
      <c r="BI193" s="75">
        <f t="shared" si="229"/>
        <v>0</v>
      </c>
      <c r="BJ193" s="75">
        <f t="shared" si="229"/>
        <v>0</v>
      </c>
      <c r="BK193" s="75">
        <f t="shared" si="229"/>
        <v>0</v>
      </c>
      <c r="BL193" s="75">
        <f t="shared" si="229"/>
        <v>0</v>
      </c>
      <c r="BM193" s="75">
        <f t="shared" si="229"/>
        <v>0</v>
      </c>
      <c r="BN193" s="75">
        <f t="shared" si="229"/>
        <v>0</v>
      </c>
      <c r="BO193" s="75">
        <f t="shared" si="229"/>
        <v>0</v>
      </c>
      <c r="BP193" s="53"/>
    </row>
    <row r="194" spans="1:156" s="36" customFormat="1" ht="16" x14ac:dyDescent="0.2">
      <c r="A194" s="50"/>
      <c r="B194" s="66"/>
      <c r="C194" s="67"/>
      <c r="D194" s="68"/>
      <c r="E194" s="68"/>
      <c r="F194" s="69"/>
      <c r="G194" s="66"/>
      <c r="H194" s="70"/>
      <c r="I194" s="70"/>
      <c r="J194" s="71"/>
      <c r="K194" s="71"/>
      <c r="L194" s="72"/>
      <c r="M194" s="73">
        <f t="shared" si="224"/>
        <v>0</v>
      </c>
      <c r="N194" s="74">
        <f t="shared" si="225"/>
        <v>0</v>
      </c>
      <c r="O194" s="74">
        <f t="shared" si="226"/>
        <v>0</v>
      </c>
      <c r="P194" s="74">
        <f t="shared" si="227"/>
        <v>0</v>
      </c>
      <c r="Q194" s="63">
        <f t="shared" si="220"/>
        <v>0</v>
      </c>
      <c r="R194" s="112"/>
      <c r="S194" s="75">
        <f>IF(AND(S$16&gt;=$D194,OR(S$16&lt;=$E194,$E194="")),$Q194,0)</f>
        <v>0</v>
      </c>
      <c r="T194" s="75">
        <f>IF(AND(T$16&gt;=$D194,OR(T$16&lt;=$E194,$E194="")),$Q194,0)</f>
        <v>0</v>
      </c>
      <c r="U194" s="75">
        <f>IF(AND(U$16&gt;=$D194,OR(U$16&lt;=$E194,$E194="")),$Q194,0)</f>
        <v>0</v>
      </c>
      <c r="V194" s="75">
        <f>IF(AND(V$16&gt;=$D194,OR(V$16&lt;=$E194,$E194="")),$Q194,0)</f>
        <v>0</v>
      </c>
      <c r="W194" s="75">
        <f>IF(AND(W$16&gt;=$D194,OR(W$16&lt;=$E194,$E194="")),$Q194,0)</f>
        <v>0</v>
      </c>
      <c r="X194" s="75">
        <f>IF(AND(X$16&gt;=$D194,OR(X$16&lt;=$E194,$E194="")),$Q194,0)</f>
        <v>0</v>
      </c>
      <c r="Y194" s="75">
        <f>IF(AND(Y$16&gt;=$D194,OR(Y$16&lt;=$E194,$E194="")),$Q194,0)</f>
        <v>0</v>
      </c>
      <c r="Z194" s="75">
        <f>IF(AND(Z$16&gt;=$D194,OR(Z$16&lt;=$E194,$E194="")),$Q194,0)</f>
        <v>0</v>
      </c>
      <c r="AA194" s="75">
        <f>IF(AND(AA$16&gt;=$D194,OR(AA$16&lt;=$E194,$E194="")),$Q194,0)</f>
        <v>0</v>
      </c>
      <c r="AB194" s="75">
        <f>IF(AND(AB$16&gt;=$D194,OR(AB$16&lt;=$E194,$E194="")),$Q194,0)</f>
        <v>0</v>
      </c>
      <c r="AC194" s="75">
        <f>IF(AND(AC$16&gt;=$D194,OR(AC$16&lt;=$E194,$E194="")),$Q194,0)</f>
        <v>0</v>
      </c>
      <c r="AD194" s="75">
        <f>IF(AND(AD$16&gt;=$D194,OR(AD$16&lt;=$E194,$E194="")),$Q194,0)</f>
        <v>0</v>
      </c>
      <c r="AE194" s="75">
        <f>IF(AND(AE$16&gt;=$D194,OR(AE$16&lt;=$E194,$E194="")),$Q194,0)</f>
        <v>0</v>
      </c>
      <c r="AF194" s="75">
        <f>IF(AND(AF$16&gt;=$D194,OR(AF$16&lt;=$E194,$E194="")),$Q194,0)</f>
        <v>0</v>
      </c>
      <c r="AG194" s="75">
        <f>IF(AND(AG$16&gt;=$D194,OR(AG$16&lt;=$E194,$E194="")),$Q194,0)</f>
        <v>0</v>
      </c>
      <c r="AH194" s="75">
        <f>IF(AND(AH$16&gt;=$D194,OR(AH$16&lt;=$E194,$E194="")),$Q194,0)</f>
        <v>0</v>
      </c>
      <c r="AI194" s="75">
        <f>IF(AND(AI$16&gt;=$D194,OR(AI$16&lt;=$E194,$E194="")),$Q194,0)</f>
        <v>0</v>
      </c>
      <c r="AJ194" s="75">
        <f>IF(AND(AJ$16&gt;=$D194,OR(AJ$16&lt;=$E194,$E194="")),$Q194,0)</f>
        <v>0</v>
      </c>
      <c r="AK194" s="75">
        <f>IF(AND(AK$16&gt;=$D194,OR(AK$16&lt;=$E194,$E194="")),$Q194,0)</f>
        <v>0</v>
      </c>
      <c r="AL194" s="75">
        <f>IF(AND(AL$16&gt;=$D194,OR(AL$16&lt;=$E194,$E194="")),$Q194,0)</f>
        <v>0</v>
      </c>
      <c r="AM194" s="75">
        <f>IF(AND(AM$16&gt;=$D194,OR(AM$16&lt;=$E194,$E194="")),$Q194,0)</f>
        <v>0</v>
      </c>
      <c r="AN194" s="75">
        <f>IF(AND(AN$16&gt;=$D194,OR(AN$16&lt;=$E194,$E194="")),$Q194,0)</f>
        <v>0</v>
      </c>
      <c r="AO194" s="75">
        <f>IF(AND(AO$16&gt;=$D194,OR(AO$16&lt;=$E194,$E194="")),$Q194,0)</f>
        <v>0</v>
      </c>
      <c r="AP194" s="75">
        <f>IF(AND(AP$16&gt;=$D194,OR(AP$16&lt;=$E194,$E194="")),$Q194,0)</f>
        <v>0</v>
      </c>
      <c r="AQ194" s="75">
        <f>IF(AND(AQ$16&gt;=$D194,OR(AQ$16&lt;=$E194,$E194="")),$Q194,0)</f>
        <v>0</v>
      </c>
      <c r="AR194" s="75">
        <f>IF(AND(AR$16&gt;=$D194,OR(AR$16&lt;=$E194,$E194="")),$Q194,0)</f>
        <v>0</v>
      </c>
      <c r="AS194" s="75">
        <f>IF(AND(AS$16&gt;=$D194,OR(AS$16&lt;=$E194,$E194="")),$Q194,0)</f>
        <v>0</v>
      </c>
      <c r="AT194" s="75">
        <f>IF(AND(AT$16&gt;=$D194,OR(AT$16&lt;=$E194,$E194="")),$Q194,0)</f>
        <v>0</v>
      </c>
      <c r="AU194" s="75">
        <f>IF(AND(AU$16&gt;=$D194,OR(AU$16&lt;=$E194,$E194="")),$Q194,0)</f>
        <v>0</v>
      </c>
      <c r="AV194" s="75">
        <f>IF(AND(AV$16&gt;=$D194,OR(AV$16&lt;=$E194,$E194="")),$Q194,0)</f>
        <v>0</v>
      </c>
      <c r="AW194" s="75">
        <f>IF(AND(AW$16&gt;=$D194,OR(AW$16&lt;=$E194,$E194="")),$Q194,0)</f>
        <v>0</v>
      </c>
      <c r="AX194" s="75">
        <f>IF(AND(AX$16&gt;=$D194,OR(AX$16&lt;=$E194,$E194="")),$Q194,0)</f>
        <v>0</v>
      </c>
      <c r="AY194" s="75">
        <f>IF(AND(AY$16&gt;=$D194,OR(AY$16&lt;=$E194,$E194="")),$Q194,0)</f>
        <v>0</v>
      </c>
      <c r="AZ194" s="75">
        <f>IF(AND(AZ$16&gt;=$D194,OR(AZ$16&lt;=$E194,$E194="")),$Q194,0)</f>
        <v>0</v>
      </c>
      <c r="BA194" s="75">
        <f>IF(AND(BA$16&gt;=$D194,OR(BA$16&lt;=$E194,$E194="")),$Q194,0)</f>
        <v>0</v>
      </c>
      <c r="BB194" s="75">
        <f>IF(AND(BB$16&gt;=$D194,OR(BB$16&lt;=$E194,$E194="")),$Q194,0)</f>
        <v>0</v>
      </c>
      <c r="BC194" s="84"/>
      <c r="BD194" s="75">
        <f t="shared" si="229"/>
        <v>0</v>
      </c>
      <c r="BE194" s="75">
        <f t="shared" si="229"/>
        <v>0</v>
      </c>
      <c r="BF194" s="75">
        <f t="shared" si="229"/>
        <v>0</v>
      </c>
      <c r="BG194" s="75">
        <f t="shared" si="229"/>
        <v>0</v>
      </c>
      <c r="BH194" s="75">
        <f t="shared" si="229"/>
        <v>0</v>
      </c>
      <c r="BI194" s="75">
        <f t="shared" si="229"/>
        <v>0</v>
      </c>
      <c r="BJ194" s="75">
        <f t="shared" si="229"/>
        <v>0</v>
      </c>
      <c r="BK194" s="75">
        <f t="shared" si="229"/>
        <v>0</v>
      </c>
      <c r="BL194" s="75">
        <f t="shared" si="229"/>
        <v>0</v>
      </c>
      <c r="BM194" s="75">
        <f t="shared" si="229"/>
        <v>0</v>
      </c>
      <c r="BN194" s="75">
        <f t="shared" si="229"/>
        <v>0</v>
      </c>
      <c r="BO194" s="75">
        <f t="shared" si="229"/>
        <v>0</v>
      </c>
      <c r="BP194" s="53"/>
    </row>
    <row r="195" spans="1:156" s="36" customFormat="1" ht="16" x14ac:dyDescent="0.2">
      <c r="A195" s="50"/>
      <c r="B195" s="66"/>
      <c r="C195" s="67"/>
      <c r="D195" s="68"/>
      <c r="E195" s="68"/>
      <c r="F195" s="69"/>
      <c r="G195" s="66"/>
      <c r="H195" s="70"/>
      <c r="I195" s="70"/>
      <c r="J195" s="71"/>
      <c r="K195" s="71"/>
      <c r="L195" s="72"/>
      <c r="M195" s="73">
        <f t="shared" si="224"/>
        <v>0</v>
      </c>
      <c r="N195" s="74">
        <f t="shared" si="225"/>
        <v>0</v>
      </c>
      <c r="O195" s="74">
        <f t="shared" si="226"/>
        <v>0</v>
      </c>
      <c r="P195" s="74">
        <f t="shared" si="227"/>
        <v>0</v>
      </c>
      <c r="Q195" s="63">
        <f t="shared" si="220"/>
        <v>0</v>
      </c>
      <c r="R195" s="112"/>
      <c r="S195" s="75">
        <f>IF(AND(S$16&gt;=$D195,OR(S$16&lt;=$E195,$E195="")),$Q195,0)</f>
        <v>0</v>
      </c>
      <c r="T195" s="75">
        <f>IF(AND(T$16&gt;=$D195,OR(T$16&lt;=$E195,$E195="")),$Q195,0)</f>
        <v>0</v>
      </c>
      <c r="U195" s="75">
        <f>IF(AND(U$16&gt;=$D195,OR(U$16&lt;=$E195,$E195="")),$Q195,0)</f>
        <v>0</v>
      </c>
      <c r="V195" s="75">
        <f>IF(AND(V$16&gt;=$D195,OR(V$16&lt;=$E195,$E195="")),$Q195,0)</f>
        <v>0</v>
      </c>
      <c r="W195" s="75">
        <f>IF(AND(W$16&gt;=$D195,OR(W$16&lt;=$E195,$E195="")),$Q195,0)</f>
        <v>0</v>
      </c>
      <c r="X195" s="75">
        <f>IF(AND(X$16&gt;=$D195,OR(X$16&lt;=$E195,$E195="")),$Q195,0)</f>
        <v>0</v>
      </c>
      <c r="Y195" s="75">
        <f>IF(AND(Y$16&gt;=$D195,OR(Y$16&lt;=$E195,$E195="")),$Q195,0)</f>
        <v>0</v>
      </c>
      <c r="Z195" s="75">
        <f>IF(AND(Z$16&gt;=$D195,OR(Z$16&lt;=$E195,$E195="")),$Q195,0)</f>
        <v>0</v>
      </c>
      <c r="AA195" s="75">
        <f>IF(AND(AA$16&gt;=$D195,OR(AA$16&lt;=$E195,$E195="")),$Q195,0)</f>
        <v>0</v>
      </c>
      <c r="AB195" s="75">
        <f>IF(AND(AB$16&gt;=$D195,OR(AB$16&lt;=$E195,$E195="")),$Q195,0)</f>
        <v>0</v>
      </c>
      <c r="AC195" s="75">
        <f>IF(AND(AC$16&gt;=$D195,OR(AC$16&lt;=$E195,$E195="")),$Q195,0)</f>
        <v>0</v>
      </c>
      <c r="AD195" s="75">
        <f>IF(AND(AD$16&gt;=$D195,OR(AD$16&lt;=$E195,$E195="")),$Q195,0)</f>
        <v>0</v>
      </c>
      <c r="AE195" s="75">
        <f>IF(AND(AE$16&gt;=$D195,OR(AE$16&lt;=$E195,$E195="")),$Q195,0)</f>
        <v>0</v>
      </c>
      <c r="AF195" s="75">
        <f>IF(AND(AF$16&gt;=$D195,OR(AF$16&lt;=$E195,$E195="")),$Q195,0)</f>
        <v>0</v>
      </c>
      <c r="AG195" s="75">
        <f>IF(AND(AG$16&gt;=$D195,OR(AG$16&lt;=$E195,$E195="")),$Q195,0)</f>
        <v>0</v>
      </c>
      <c r="AH195" s="75">
        <f>IF(AND(AH$16&gt;=$D195,OR(AH$16&lt;=$E195,$E195="")),$Q195,0)</f>
        <v>0</v>
      </c>
      <c r="AI195" s="75">
        <f>IF(AND(AI$16&gt;=$D195,OR(AI$16&lt;=$E195,$E195="")),$Q195,0)</f>
        <v>0</v>
      </c>
      <c r="AJ195" s="75">
        <f>IF(AND(AJ$16&gt;=$D195,OR(AJ$16&lt;=$E195,$E195="")),$Q195,0)</f>
        <v>0</v>
      </c>
      <c r="AK195" s="75">
        <f>IF(AND(AK$16&gt;=$D195,OR(AK$16&lt;=$E195,$E195="")),$Q195,0)</f>
        <v>0</v>
      </c>
      <c r="AL195" s="75">
        <f>IF(AND(AL$16&gt;=$D195,OR(AL$16&lt;=$E195,$E195="")),$Q195,0)</f>
        <v>0</v>
      </c>
      <c r="AM195" s="75">
        <f>IF(AND(AM$16&gt;=$D195,OR(AM$16&lt;=$E195,$E195="")),$Q195,0)</f>
        <v>0</v>
      </c>
      <c r="AN195" s="75">
        <f>IF(AND(AN$16&gt;=$D195,OR(AN$16&lt;=$E195,$E195="")),$Q195,0)</f>
        <v>0</v>
      </c>
      <c r="AO195" s="75">
        <f>IF(AND(AO$16&gt;=$D195,OR(AO$16&lt;=$E195,$E195="")),$Q195,0)</f>
        <v>0</v>
      </c>
      <c r="AP195" s="75">
        <f>IF(AND(AP$16&gt;=$D195,OR(AP$16&lt;=$E195,$E195="")),$Q195,0)</f>
        <v>0</v>
      </c>
      <c r="AQ195" s="75">
        <f>IF(AND(AQ$16&gt;=$D195,OR(AQ$16&lt;=$E195,$E195="")),$Q195,0)</f>
        <v>0</v>
      </c>
      <c r="AR195" s="75">
        <f>IF(AND(AR$16&gt;=$D195,OR(AR$16&lt;=$E195,$E195="")),$Q195,0)</f>
        <v>0</v>
      </c>
      <c r="AS195" s="75">
        <f>IF(AND(AS$16&gt;=$D195,OR(AS$16&lt;=$E195,$E195="")),$Q195,0)</f>
        <v>0</v>
      </c>
      <c r="AT195" s="75">
        <f>IF(AND(AT$16&gt;=$D195,OR(AT$16&lt;=$E195,$E195="")),$Q195,0)</f>
        <v>0</v>
      </c>
      <c r="AU195" s="75">
        <f>IF(AND(AU$16&gt;=$D195,OR(AU$16&lt;=$E195,$E195="")),$Q195,0)</f>
        <v>0</v>
      </c>
      <c r="AV195" s="75">
        <f>IF(AND(AV$16&gt;=$D195,OR(AV$16&lt;=$E195,$E195="")),$Q195,0)</f>
        <v>0</v>
      </c>
      <c r="AW195" s="75">
        <f>IF(AND(AW$16&gt;=$D195,OR(AW$16&lt;=$E195,$E195="")),$Q195,0)</f>
        <v>0</v>
      </c>
      <c r="AX195" s="75">
        <f>IF(AND(AX$16&gt;=$D195,OR(AX$16&lt;=$E195,$E195="")),$Q195,0)</f>
        <v>0</v>
      </c>
      <c r="AY195" s="75">
        <f>IF(AND(AY$16&gt;=$D195,OR(AY$16&lt;=$E195,$E195="")),$Q195,0)</f>
        <v>0</v>
      </c>
      <c r="AZ195" s="75">
        <f>IF(AND(AZ$16&gt;=$D195,OR(AZ$16&lt;=$E195,$E195="")),$Q195,0)</f>
        <v>0</v>
      </c>
      <c r="BA195" s="75">
        <f>IF(AND(BA$16&gt;=$D195,OR(BA$16&lt;=$E195,$E195="")),$Q195,0)</f>
        <v>0</v>
      </c>
      <c r="BB195" s="75">
        <f>IF(AND(BB$16&gt;=$D195,OR(BB$16&lt;=$E195,$E195="")),$Q195,0)</f>
        <v>0</v>
      </c>
      <c r="BC195" s="84"/>
      <c r="BD195" s="75">
        <f t="shared" si="229"/>
        <v>0</v>
      </c>
      <c r="BE195" s="75">
        <f t="shared" si="229"/>
        <v>0</v>
      </c>
      <c r="BF195" s="75">
        <f t="shared" si="229"/>
        <v>0</v>
      </c>
      <c r="BG195" s="75">
        <f t="shared" si="229"/>
        <v>0</v>
      </c>
      <c r="BH195" s="75">
        <f t="shared" si="229"/>
        <v>0</v>
      </c>
      <c r="BI195" s="75">
        <f t="shared" si="229"/>
        <v>0</v>
      </c>
      <c r="BJ195" s="75">
        <f t="shared" si="229"/>
        <v>0</v>
      </c>
      <c r="BK195" s="75">
        <f t="shared" si="229"/>
        <v>0</v>
      </c>
      <c r="BL195" s="75">
        <f t="shared" si="229"/>
        <v>0</v>
      </c>
      <c r="BM195" s="75">
        <f t="shared" si="229"/>
        <v>0</v>
      </c>
      <c r="BN195" s="75">
        <f t="shared" si="229"/>
        <v>0</v>
      </c>
      <c r="BO195" s="75">
        <f t="shared" si="229"/>
        <v>0</v>
      </c>
      <c r="BP195" s="53"/>
    </row>
    <row r="196" spans="1:156" s="36" customFormat="1" ht="16" x14ac:dyDescent="0.2">
      <c r="A196" s="50"/>
      <c r="B196" s="66"/>
      <c r="C196" s="67"/>
      <c r="D196" s="68"/>
      <c r="E196" s="68"/>
      <c r="F196" s="69"/>
      <c r="G196" s="66"/>
      <c r="H196" s="70"/>
      <c r="I196" s="70"/>
      <c r="J196" s="71"/>
      <c r="K196" s="71"/>
      <c r="L196" s="72"/>
      <c r="M196" s="73">
        <f t="shared" si="224"/>
        <v>0</v>
      </c>
      <c r="N196" s="74">
        <f t="shared" si="225"/>
        <v>0</v>
      </c>
      <c r="O196" s="74">
        <f t="shared" si="226"/>
        <v>0</v>
      </c>
      <c r="P196" s="74">
        <f t="shared" si="227"/>
        <v>0</v>
      </c>
      <c r="Q196" s="63">
        <f t="shared" si="220"/>
        <v>0</v>
      </c>
      <c r="R196" s="112"/>
      <c r="S196" s="75">
        <f>IF(AND(S$16&gt;=$D196,OR(S$16&lt;=$E196,$E196="")),$Q196,0)</f>
        <v>0</v>
      </c>
      <c r="T196" s="75">
        <f>IF(AND(T$16&gt;=$D196,OR(T$16&lt;=$E196,$E196="")),$Q196,0)</f>
        <v>0</v>
      </c>
      <c r="U196" s="75">
        <f>IF(AND(U$16&gt;=$D196,OR(U$16&lt;=$E196,$E196="")),$Q196,0)</f>
        <v>0</v>
      </c>
      <c r="V196" s="75">
        <f>IF(AND(V$16&gt;=$D196,OR(V$16&lt;=$E196,$E196="")),$Q196,0)</f>
        <v>0</v>
      </c>
      <c r="W196" s="75">
        <f>IF(AND(W$16&gt;=$D196,OR(W$16&lt;=$E196,$E196="")),$Q196,0)</f>
        <v>0</v>
      </c>
      <c r="X196" s="75">
        <f>IF(AND(X$16&gt;=$D196,OR(X$16&lt;=$E196,$E196="")),$Q196,0)</f>
        <v>0</v>
      </c>
      <c r="Y196" s="75">
        <f>IF(AND(Y$16&gt;=$D196,OR(Y$16&lt;=$E196,$E196="")),$Q196,0)</f>
        <v>0</v>
      </c>
      <c r="Z196" s="75">
        <f>IF(AND(Z$16&gt;=$D196,OR(Z$16&lt;=$E196,$E196="")),$Q196,0)</f>
        <v>0</v>
      </c>
      <c r="AA196" s="75">
        <f>IF(AND(AA$16&gt;=$D196,OR(AA$16&lt;=$E196,$E196="")),$Q196,0)</f>
        <v>0</v>
      </c>
      <c r="AB196" s="75">
        <f>IF(AND(AB$16&gt;=$D196,OR(AB$16&lt;=$E196,$E196="")),$Q196,0)</f>
        <v>0</v>
      </c>
      <c r="AC196" s="75">
        <f>IF(AND(AC$16&gt;=$D196,OR(AC$16&lt;=$E196,$E196="")),$Q196,0)</f>
        <v>0</v>
      </c>
      <c r="AD196" s="75">
        <f>IF(AND(AD$16&gt;=$D196,OR(AD$16&lt;=$E196,$E196="")),$Q196,0)</f>
        <v>0</v>
      </c>
      <c r="AE196" s="75">
        <f>IF(AND(AE$16&gt;=$D196,OR(AE$16&lt;=$E196,$E196="")),$Q196,0)</f>
        <v>0</v>
      </c>
      <c r="AF196" s="75">
        <f>IF(AND(AF$16&gt;=$D196,OR(AF$16&lt;=$E196,$E196="")),$Q196,0)</f>
        <v>0</v>
      </c>
      <c r="AG196" s="75">
        <f>IF(AND(AG$16&gt;=$D196,OR(AG$16&lt;=$E196,$E196="")),$Q196,0)</f>
        <v>0</v>
      </c>
      <c r="AH196" s="75">
        <f>IF(AND(AH$16&gt;=$D196,OR(AH$16&lt;=$E196,$E196="")),$Q196,0)</f>
        <v>0</v>
      </c>
      <c r="AI196" s="75">
        <f>IF(AND(AI$16&gt;=$D196,OR(AI$16&lt;=$E196,$E196="")),$Q196,0)</f>
        <v>0</v>
      </c>
      <c r="AJ196" s="75">
        <f>IF(AND(AJ$16&gt;=$D196,OR(AJ$16&lt;=$E196,$E196="")),$Q196,0)</f>
        <v>0</v>
      </c>
      <c r="AK196" s="75">
        <f>IF(AND(AK$16&gt;=$D196,OR(AK$16&lt;=$E196,$E196="")),$Q196,0)</f>
        <v>0</v>
      </c>
      <c r="AL196" s="75">
        <f>IF(AND(AL$16&gt;=$D196,OR(AL$16&lt;=$E196,$E196="")),$Q196,0)</f>
        <v>0</v>
      </c>
      <c r="AM196" s="75">
        <f>IF(AND(AM$16&gt;=$D196,OR(AM$16&lt;=$E196,$E196="")),$Q196,0)</f>
        <v>0</v>
      </c>
      <c r="AN196" s="75">
        <f>IF(AND(AN$16&gt;=$D196,OR(AN$16&lt;=$E196,$E196="")),$Q196,0)</f>
        <v>0</v>
      </c>
      <c r="AO196" s="75">
        <f>IF(AND(AO$16&gt;=$D196,OR(AO$16&lt;=$E196,$E196="")),$Q196,0)</f>
        <v>0</v>
      </c>
      <c r="AP196" s="75">
        <f>IF(AND(AP$16&gt;=$D196,OR(AP$16&lt;=$E196,$E196="")),$Q196,0)</f>
        <v>0</v>
      </c>
      <c r="AQ196" s="75">
        <f>IF(AND(AQ$16&gt;=$D196,OR(AQ$16&lt;=$E196,$E196="")),$Q196,0)</f>
        <v>0</v>
      </c>
      <c r="AR196" s="75">
        <f>IF(AND(AR$16&gt;=$D196,OR(AR$16&lt;=$E196,$E196="")),$Q196,0)</f>
        <v>0</v>
      </c>
      <c r="AS196" s="75">
        <f>IF(AND(AS$16&gt;=$D196,OR(AS$16&lt;=$E196,$E196="")),$Q196,0)</f>
        <v>0</v>
      </c>
      <c r="AT196" s="75">
        <f>IF(AND(AT$16&gt;=$D196,OR(AT$16&lt;=$E196,$E196="")),$Q196,0)</f>
        <v>0</v>
      </c>
      <c r="AU196" s="75">
        <f>IF(AND(AU$16&gt;=$D196,OR(AU$16&lt;=$E196,$E196="")),$Q196,0)</f>
        <v>0</v>
      </c>
      <c r="AV196" s="75">
        <f>IF(AND(AV$16&gt;=$D196,OR(AV$16&lt;=$E196,$E196="")),$Q196,0)</f>
        <v>0</v>
      </c>
      <c r="AW196" s="75">
        <f>IF(AND(AW$16&gt;=$D196,OR(AW$16&lt;=$E196,$E196="")),$Q196,0)</f>
        <v>0</v>
      </c>
      <c r="AX196" s="75">
        <f>IF(AND(AX$16&gt;=$D196,OR(AX$16&lt;=$E196,$E196="")),$Q196,0)</f>
        <v>0</v>
      </c>
      <c r="AY196" s="75">
        <f>IF(AND(AY$16&gt;=$D196,OR(AY$16&lt;=$E196,$E196="")),$Q196,0)</f>
        <v>0</v>
      </c>
      <c r="AZ196" s="75">
        <f>IF(AND(AZ$16&gt;=$D196,OR(AZ$16&lt;=$E196,$E196="")),$Q196,0)</f>
        <v>0</v>
      </c>
      <c r="BA196" s="75">
        <f>IF(AND(BA$16&gt;=$D196,OR(BA$16&lt;=$E196,$E196="")),$Q196,0)</f>
        <v>0</v>
      </c>
      <c r="BB196" s="75">
        <f>IF(AND(BB$16&gt;=$D196,OR(BB$16&lt;=$E196,$E196="")),$Q196,0)</f>
        <v>0</v>
      </c>
      <c r="BC196" s="84"/>
      <c r="BD196" s="75">
        <f t="shared" si="229"/>
        <v>0</v>
      </c>
      <c r="BE196" s="75">
        <f t="shared" si="229"/>
        <v>0</v>
      </c>
      <c r="BF196" s="75">
        <f t="shared" si="229"/>
        <v>0</v>
      </c>
      <c r="BG196" s="75">
        <f t="shared" si="229"/>
        <v>0</v>
      </c>
      <c r="BH196" s="75">
        <f t="shared" si="229"/>
        <v>0</v>
      </c>
      <c r="BI196" s="75">
        <f t="shared" si="229"/>
        <v>0</v>
      </c>
      <c r="BJ196" s="75">
        <f t="shared" si="229"/>
        <v>0</v>
      </c>
      <c r="BK196" s="75">
        <f t="shared" si="229"/>
        <v>0</v>
      </c>
      <c r="BL196" s="75">
        <f t="shared" si="229"/>
        <v>0</v>
      </c>
      <c r="BM196" s="75">
        <f t="shared" si="229"/>
        <v>0</v>
      </c>
      <c r="BN196" s="75">
        <f t="shared" si="229"/>
        <v>0</v>
      </c>
      <c r="BO196" s="75">
        <f t="shared" si="229"/>
        <v>0</v>
      </c>
      <c r="BP196" s="53"/>
    </row>
    <row r="197" spans="1:156" s="36" customFormat="1" ht="16" x14ac:dyDescent="0.2">
      <c r="A197" s="50"/>
      <c r="B197" s="66"/>
      <c r="C197" s="67"/>
      <c r="D197" s="68"/>
      <c r="E197" s="68"/>
      <c r="F197" s="69"/>
      <c r="G197" s="66"/>
      <c r="H197" s="70"/>
      <c r="I197" s="70"/>
      <c r="J197" s="71"/>
      <c r="K197" s="71"/>
      <c r="L197" s="72"/>
      <c r="M197" s="73">
        <f t="shared" si="224"/>
        <v>0</v>
      </c>
      <c r="N197" s="74">
        <f t="shared" si="225"/>
        <v>0</v>
      </c>
      <c r="O197" s="74">
        <f t="shared" si="226"/>
        <v>0</v>
      </c>
      <c r="P197" s="74">
        <f t="shared" si="227"/>
        <v>0</v>
      </c>
      <c r="Q197" s="63">
        <f t="shared" si="220"/>
        <v>0</v>
      </c>
      <c r="R197" s="112"/>
      <c r="S197" s="75">
        <f>IF(AND(S$16&gt;=$D197,OR(S$16&lt;=$E197,$E197="")),$Q197,0)</f>
        <v>0</v>
      </c>
      <c r="T197" s="75">
        <f>IF(AND(T$16&gt;=$D197,OR(T$16&lt;=$E197,$E197="")),$Q197,0)</f>
        <v>0</v>
      </c>
      <c r="U197" s="75">
        <f>IF(AND(U$16&gt;=$D197,OR(U$16&lt;=$E197,$E197="")),$Q197,0)</f>
        <v>0</v>
      </c>
      <c r="V197" s="75">
        <f>IF(AND(V$16&gt;=$D197,OR(V$16&lt;=$E197,$E197="")),$Q197,0)</f>
        <v>0</v>
      </c>
      <c r="W197" s="75">
        <f>IF(AND(W$16&gt;=$D197,OR(W$16&lt;=$E197,$E197="")),$Q197,0)</f>
        <v>0</v>
      </c>
      <c r="X197" s="75">
        <f>IF(AND(X$16&gt;=$D197,OR(X$16&lt;=$E197,$E197="")),$Q197,0)</f>
        <v>0</v>
      </c>
      <c r="Y197" s="75">
        <f>IF(AND(Y$16&gt;=$D197,OR(Y$16&lt;=$E197,$E197="")),$Q197,0)</f>
        <v>0</v>
      </c>
      <c r="Z197" s="75">
        <f>IF(AND(Z$16&gt;=$D197,OR(Z$16&lt;=$E197,$E197="")),$Q197,0)</f>
        <v>0</v>
      </c>
      <c r="AA197" s="75">
        <f>IF(AND(AA$16&gt;=$D197,OR(AA$16&lt;=$E197,$E197="")),$Q197,0)</f>
        <v>0</v>
      </c>
      <c r="AB197" s="75">
        <f>IF(AND(AB$16&gt;=$D197,OR(AB$16&lt;=$E197,$E197="")),$Q197,0)</f>
        <v>0</v>
      </c>
      <c r="AC197" s="75">
        <f>IF(AND(AC$16&gt;=$D197,OR(AC$16&lt;=$E197,$E197="")),$Q197,0)</f>
        <v>0</v>
      </c>
      <c r="AD197" s="75">
        <f>IF(AND(AD$16&gt;=$D197,OR(AD$16&lt;=$E197,$E197="")),$Q197,0)</f>
        <v>0</v>
      </c>
      <c r="AE197" s="75">
        <f>IF(AND(AE$16&gt;=$D197,OR(AE$16&lt;=$E197,$E197="")),$Q197,0)</f>
        <v>0</v>
      </c>
      <c r="AF197" s="75">
        <f>IF(AND(AF$16&gt;=$D197,OR(AF$16&lt;=$E197,$E197="")),$Q197,0)</f>
        <v>0</v>
      </c>
      <c r="AG197" s="75">
        <f>IF(AND(AG$16&gt;=$D197,OR(AG$16&lt;=$E197,$E197="")),$Q197,0)</f>
        <v>0</v>
      </c>
      <c r="AH197" s="75">
        <f>IF(AND(AH$16&gt;=$D197,OR(AH$16&lt;=$E197,$E197="")),$Q197,0)</f>
        <v>0</v>
      </c>
      <c r="AI197" s="75">
        <f>IF(AND(AI$16&gt;=$D197,OR(AI$16&lt;=$E197,$E197="")),$Q197,0)</f>
        <v>0</v>
      </c>
      <c r="AJ197" s="75">
        <f>IF(AND(AJ$16&gt;=$D197,OR(AJ$16&lt;=$E197,$E197="")),$Q197,0)</f>
        <v>0</v>
      </c>
      <c r="AK197" s="75">
        <f>IF(AND(AK$16&gt;=$D197,OR(AK$16&lt;=$E197,$E197="")),$Q197,0)</f>
        <v>0</v>
      </c>
      <c r="AL197" s="75">
        <f>IF(AND(AL$16&gt;=$D197,OR(AL$16&lt;=$E197,$E197="")),$Q197,0)</f>
        <v>0</v>
      </c>
      <c r="AM197" s="75">
        <f>IF(AND(AM$16&gt;=$D197,OR(AM$16&lt;=$E197,$E197="")),$Q197,0)</f>
        <v>0</v>
      </c>
      <c r="AN197" s="75">
        <f>IF(AND(AN$16&gt;=$D197,OR(AN$16&lt;=$E197,$E197="")),$Q197,0)</f>
        <v>0</v>
      </c>
      <c r="AO197" s="75">
        <f>IF(AND(AO$16&gt;=$D197,OR(AO$16&lt;=$E197,$E197="")),$Q197,0)</f>
        <v>0</v>
      </c>
      <c r="AP197" s="75">
        <f>IF(AND(AP$16&gt;=$D197,OR(AP$16&lt;=$E197,$E197="")),$Q197,0)</f>
        <v>0</v>
      </c>
      <c r="AQ197" s="75">
        <f>IF(AND(AQ$16&gt;=$D197,OR(AQ$16&lt;=$E197,$E197="")),$Q197,0)</f>
        <v>0</v>
      </c>
      <c r="AR197" s="75">
        <f>IF(AND(AR$16&gt;=$D197,OR(AR$16&lt;=$E197,$E197="")),$Q197,0)</f>
        <v>0</v>
      </c>
      <c r="AS197" s="75">
        <f>IF(AND(AS$16&gt;=$D197,OR(AS$16&lt;=$E197,$E197="")),$Q197,0)</f>
        <v>0</v>
      </c>
      <c r="AT197" s="75">
        <f>IF(AND(AT$16&gt;=$D197,OR(AT$16&lt;=$E197,$E197="")),$Q197,0)</f>
        <v>0</v>
      </c>
      <c r="AU197" s="75">
        <f>IF(AND(AU$16&gt;=$D197,OR(AU$16&lt;=$E197,$E197="")),$Q197,0)</f>
        <v>0</v>
      </c>
      <c r="AV197" s="75">
        <f>IF(AND(AV$16&gt;=$D197,OR(AV$16&lt;=$E197,$E197="")),$Q197,0)</f>
        <v>0</v>
      </c>
      <c r="AW197" s="75">
        <f>IF(AND(AW$16&gt;=$D197,OR(AW$16&lt;=$E197,$E197="")),$Q197,0)</f>
        <v>0</v>
      </c>
      <c r="AX197" s="75">
        <f>IF(AND(AX$16&gt;=$D197,OR(AX$16&lt;=$E197,$E197="")),$Q197,0)</f>
        <v>0</v>
      </c>
      <c r="AY197" s="75">
        <f>IF(AND(AY$16&gt;=$D197,OR(AY$16&lt;=$E197,$E197="")),$Q197,0)</f>
        <v>0</v>
      </c>
      <c r="AZ197" s="75">
        <f>IF(AND(AZ$16&gt;=$D197,OR(AZ$16&lt;=$E197,$E197="")),$Q197,0)</f>
        <v>0</v>
      </c>
      <c r="BA197" s="75">
        <f>IF(AND(BA$16&gt;=$D197,OR(BA$16&lt;=$E197,$E197="")),$Q197,0)</f>
        <v>0</v>
      </c>
      <c r="BB197" s="75">
        <f>IF(AND(BB$16&gt;=$D197,OR(BB$16&lt;=$E197,$E197="")),$Q197,0)</f>
        <v>0</v>
      </c>
      <c r="BC197" s="84"/>
      <c r="BD197" s="75">
        <f t="shared" ref="BD197:BO205" si="230">SUMIFS($S197:$BB197,$S$14:$BB$14,BD$14,$S$15:$BB$15,BD$15)</f>
        <v>0</v>
      </c>
      <c r="BE197" s="75">
        <f t="shared" si="230"/>
        <v>0</v>
      </c>
      <c r="BF197" s="75">
        <f t="shared" si="230"/>
        <v>0</v>
      </c>
      <c r="BG197" s="75">
        <f t="shared" si="230"/>
        <v>0</v>
      </c>
      <c r="BH197" s="75">
        <f t="shared" si="230"/>
        <v>0</v>
      </c>
      <c r="BI197" s="75">
        <f t="shared" si="230"/>
        <v>0</v>
      </c>
      <c r="BJ197" s="75">
        <f t="shared" si="230"/>
        <v>0</v>
      </c>
      <c r="BK197" s="75">
        <f t="shared" si="230"/>
        <v>0</v>
      </c>
      <c r="BL197" s="75">
        <f t="shared" si="230"/>
        <v>0</v>
      </c>
      <c r="BM197" s="75">
        <f t="shared" si="230"/>
        <v>0</v>
      </c>
      <c r="BN197" s="75">
        <f t="shared" si="230"/>
        <v>0</v>
      </c>
      <c r="BO197" s="75">
        <f t="shared" si="230"/>
        <v>0</v>
      </c>
      <c r="BP197" s="53"/>
    </row>
    <row r="198" spans="1:156" s="36" customFormat="1" ht="16" x14ac:dyDescent="0.2">
      <c r="A198" s="50"/>
      <c r="B198" s="66"/>
      <c r="C198" s="67"/>
      <c r="D198" s="68"/>
      <c r="E198" s="68"/>
      <c r="F198" s="69"/>
      <c r="G198" s="66"/>
      <c r="H198" s="70"/>
      <c r="I198" s="70"/>
      <c r="J198" s="71"/>
      <c r="K198" s="71"/>
      <c r="L198" s="72"/>
      <c r="M198" s="73">
        <f t="shared" si="224"/>
        <v>0</v>
      </c>
      <c r="N198" s="74">
        <f t="shared" si="225"/>
        <v>0</v>
      </c>
      <c r="O198" s="74">
        <f t="shared" ref="O198:O205" si="231">K198*$N198</f>
        <v>0</v>
      </c>
      <c r="P198" s="74">
        <f t="shared" ref="P198:P205" si="232">IF($I198="Yes",J198*$N198,0)</f>
        <v>0</v>
      </c>
      <c r="Q198" s="63">
        <f t="shared" si="220"/>
        <v>0</v>
      </c>
      <c r="R198" s="112"/>
      <c r="S198" s="75">
        <f>IF(AND(S$16&gt;=$D198,OR(S$16&lt;=$E198,$E198="")),$Q198,0)</f>
        <v>0</v>
      </c>
      <c r="T198" s="75">
        <f>IF(AND(T$16&gt;=$D198,OR(T$16&lt;=$E198,$E198="")),$Q198,0)</f>
        <v>0</v>
      </c>
      <c r="U198" s="75">
        <f>IF(AND(U$16&gt;=$D198,OR(U$16&lt;=$E198,$E198="")),$Q198,0)</f>
        <v>0</v>
      </c>
      <c r="V198" s="75">
        <f>IF(AND(V$16&gt;=$D198,OR(V$16&lt;=$E198,$E198="")),$Q198,0)</f>
        <v>0</v>
      </c>
      <c r="W198" s="75">
        <f>IF(AND(W$16&gt;=$D198,OR(W$16&lt;=$E198,$E198="")),$Q198,0)</f>
        <v>0</v>
      </c>
      <c r="X198" s="75">
        <f>IF(AND(X$16&gt;=$D198,OR(X$16&lt;=$E198,$E198="")),$Q198,0)</f>
        <v>0</v>
      </c>
      <c r="Y198" s="75">
        <f>IF(AND(Y$16&gt;=$D198,OR(Y$16&lt;=$E198,$E198="")),$Q198,0)</f>
        <v>0</v>
      </c>
      <c r="Z198" s="75">
        <f>IF(AND(Z$16&gt;=$D198,OR(Z$16&lt;=$E198,$E198="")),$Q198,0)</f>
        <v>0</v>
      </c>
      <c r="AA198" s="75">
        <f>IF(AND(AA$16&gt;=$D198,OR(AA$16&lt;=$E198,$E198="")),$Q198,0)</f>
        <v>0</v>
      </c>
      <c r="AB198" s="75">
        <f>IF(AND(AB$16&gt;=$D198,OR(AB$16&lt;=$E198,$E198="")),$Q198,0)</f>
        <v>0</v>
      </c>
      <c r="AC198" s="75">
        <f>IF(AND(AC$16&gt;=$D198,OR(AC$16&lt;=$E198,$E198="")),$Q198,0)</f>
        <v>0</v>
      </c>
      <c r="AD198" s="75">
        <f>IF(AND(AD$16&gt;=$D198,OR(AD$16&lt;=$E198,$E198="")),$Q198,0)</f>
        <v>0</v>
      </c>
      <c r="AE198" s="75">
        <f>IF(AND(AE$16&gt;=$D198,OR(AE$16&lt;=$E198,$E198="")),$Q198,0)</f>
        <v>0</v>
      </c>
      <c r="AF198" s="75">
        <f>IF(AND(AF$16&gt;=$D198,OR(AF$16&lt;=$E198,$E198="")),$Q198,0)</f>
        <v>0</v>
      </c>
      <c r="AG198" s="75">
        <f>IF(AND(AG$16&gt;=$D198,OR(AG$16&lt;=$E198,$E198="")),$Q198,0)</f>
        <v>0</v>
      </c>
      <c r="AH198" s="75">
        <f>IF(AND(AH$16&gt;=$D198,OR(AH$16&lt;=$E198,$E198="")),$Q198,0)</f>
        <v>0</v>
      </c>
      <c r="AI198" s="75">
        <f>IF(AND(AI$16&gt;=$D198,OR(AI$16&lt;=$E198,$E198="")),$Q198,0)</f>
        <v>0</v>
      </c>
      <c r="AJ198" s="75">
        <f>IF(AND(AJ$16&gt;=$D198,OR(AJ$16&lt;=$E198,$E198="")),$Q198,0)</f>
        <v>0</v>
      </c>
      <c r="AK198" s="75">
        <f>IF(AND(AK$16&gt;=$D198,OR(AK$16&lt;=$E198,$E198="")),$Q198,0)</f>
        <v>0</v>
      </c>
      <c r="AL198" s="75">
        <f>IF(AND(AL$16&gt;=$D198,OR(AL$16&lt;=$E198,$E198="")),$Q198,0)</f>
        <v>0</v>
      </c>
      <c r="AM198" s="75">
        <f>IF(AND(AM$16&gt;=$D198,OR(AM$16&lt;=$E198,$E198="")),$Q198,0)</f>
        <v>0</v>
      </c>
      <c r="AN198" s="75">
        <f>IF(AND(AN$16&gt;=$D198,OR(AN$16&lt;=$E198,$E198="")),$Q198,0)</f>
        <v>0</v>
      </c>
      <c r="AO198" s="75">
        <f>IF(AND(AO$16&gt;=$D198,OR(AO$16&lt;=$E198,$E198="")),$Q198,0)</f>
        <v>0</v>
      </c>
      <c r="AP198" s="75">
        <f>IF(AND(AP$16&gt;=$D198,OR(AP$16&lt;=$E198,$E198="")),$Q198,0)</f>
        <v>0</v>
      </c>
      <c r="AQ198" s="75">
        <f>IF(AND(AQ$16&gt;=$D198,OR(AQ$16&lt;=$E198,$E198="")),$Q198,0)</f>
        <v>0</v>
      </c>
      <c r="AR198" s="75">
        <f>IF(AND(AR$16&gt;=$D198,OR(AR$16&lt;=$E198,$E198="")),$Q198,0)</f>
        <v>0</v>
      </c>
      <c r="AS198" s="75">
        <f>IF(AND(AS$16&gt;=$D198,OR(AS$16&lt;=$E198,$E198="")),$Q198,0)</f>
        <v>0</v>
      </c>
      <c r="AT198" s="75">
        <f>IF(AND(AT$16&gt;=$D198,OR(AT$16&lt;=$E198,$E198="")),$Q198,0)</f>
        <v>0</v>
      </c>
      <c r="AU198" s="75">
        <f>IF(AND(AU$16&gt;=$D198,OR(AU$16&lt;=$E198,$E198="")),$Q198,0)</f>
        <v>0</v>
      </c>
      <c r="AV198" s="75">
        <f>IF(AND(AV$16&gt;=$D198,OR(AV$16&lt;=$E198,$E198="")),$Q198,0)</f>
        <v>0</v>
      </c>
      <c r="AW198" s="75">
        <f>IF(AND(AW$16&gt;=$D198,OR(AW$16&lt;=$E198,$E198="")),$Q198,0)</f>
        <v>0</v>
      </c>
      <c r="AX198" s="75">
        <f>IF(AND(AX$16&gt;=$D198,OR(AX$16&lt;=$E198,$E198="")),$Q198,0)</f>
        <v>0</v>
      </c>
      <c r="AY198" s="75">
        <f>IF(AND(AY$16&gt;=$D198,OR(AY$16&lt;=$E198,$E198="")),$Q198,0)</f>
        <v>0</v>
      </c>
      <c r="AZ198" s="75">
        <f>IF(AND(AZ$16&gt;=$D198,OR(AZ$16&lt;=$E198,$E198="")),$Q198,0)</f>
        <v>0</v>
      </c>
      <c r="BA198" s="75">
        <f>IF(AND(BA$16&gt;=$D198,OR(BA$16&lt;=$E198,$E198="")),$Q198,0)</f>
        <v>0</v>
      </c>
      <c r="BB198" s="75">
        <f>IF(AND(BB$16&gt;=$D198,OR(BB$16&lt;=$E198,$E198="")),$Q198,0)</f>
        <v>0</v>
      </c>
      <c r="BC198" s="84"/>
      <c r="BD198" s="75">
        <f t="shared" si="230"/>
        <v>0</v>
      </c>
      <c r="BE198" s="75">
        <f t="shared" si="230"/>
        <v>0</v>
      </c>
      <c r="BF198" s="75">
        <f t="shared" si="230"/>
        <v>0</v>
      </c>
      <c r="BG198" s="75">
        <f t="shared" si="230"/>
        <v>0</v>
      </c>
      <c r="BH198" s="75">
        <f t="shared" si="230"/>
        <v>0</v>
      </c>
      <c r="BI198" s="75">
        <f t="shared" si="230"/>
        <v>0</v>
      </c>
      <c r="BJ198" s="75">
        <f t="shared" si="230"/>
        <v>0</v>
      </c>
      <c r="BK198" s="75">
        <f t="shared" si="230"/>
        <v>0</v>
      </c>
      <c r="BL198" s="75">
        <f t="shared" si="230"/>
        <v>0</v>
      </c>
      <c r="BM198" s="75">
        <f t="shared" si="230"/>
        <v>0</v>
      </c>
      <c r="BN198" s="75">
        <f t="shared" si="230"/>
        <v>0</v>
      </c>
      <c r="BO198" s="75">
        <f t="shared" si="230"/>
        <v>0</v>
      </c>
      <c r="BP198" s="53"/>
    </row>
    <row r="199" spans="1:156" s="36" customFormat="1" ht="16" x14ac:dyDescent="0.2">
      <c r="A199" s="50"/>
      <c r="B199" s="66"/>
      <c r="C199" s="67"/>
      <c r="D199" s="68"/>
      <c r="E199" s="68"/>
      <c r="F199" s="69"/>
      <c r="G199" s="66"/>
      <c r="H199" s="70"/>
      <c r="I199" s="70"/>
      <c r="J199" s="71"/>
      <c r="K199" s="71"/>
      <c r="L199" s="72"/>
      <c r="M199" s="73">
        <f t="shared" si="224"/>
        <v>0</v>
      </c>
      <c r="N199" s="74">
        <f t="shared" si="225"/>
        <v>0</v>
      </c>
      <c r="O199" s="74">
        <f t="shared" si="231"/>
        <v>0</v>
      </c>
      <c r="P199" s="74">
        <f t="shared" si="232"/>
        <v>0</v>
      </c>
      <c r="Q199" s="63">
        <f t="shared" si="220"/>
        <v>0</v>
      </c>
      <c r="R199" s="112"/>
      <c r="S199" s="75">
        <f>IF(AND(S$16&gt;=$D199,OR(S$16&lt;=$E199,$E199="")),$Q199,0)</f>
        <v>0</v>
      </c>
      <c r="T199" s="75">
        <f>IF(AND(T$16&gt;=$D199,OR(T$16&lt;=$E199,$E199="")),$Q199,0)</f>
        <v>0</v>
      </c>
      <c r="U199" s="75">
        <f>IF(AND(U$16&gt;=$D199,OR(U$16&lt;=$E199,$E199="")),$Q199,0)</f>
        <v>0</v>
      </c>
      <c r="V199" s="75">
        <f>IF(AND(V$16&gt;=$D199,OR(V$16&lt;=$E199,$E199="")),$Q199,0)</f>
        <v>0</v>
      </c>
      <c r="W199" s="75">
        <f>IF(AND(W$16&gt;=$D199,OR(W$16&lt;=$E199,$E199="")),$Q199,0)</f>
        <v>0</v>
      </c>
      <c r="X199" s="75">
        <f>IF(AND(X$16&gt;=$D199,OR(X$16&lt;=$E199,$E199="")),$Q199,0)</f>
        <v>0</v>
      </c>
      <c r="Y199" s="75">
        <f>IF(AND(Y$16&gt;=$D199,OR(Y$16&lt;=$E199,$E199="")),$Q199,0)</f>
        <v>0</v>
      </c>
      <c r="Z199" s="75">
        <f>IF(AND(Z$16&gt;=$D199,OR(Z$16&lt;=$E199,$E199="")),$Q199,0)</f>
        <v>0</v>
      </c>
      <c r="AA199" s="75">
        <f>IF(AND(AA$16&gt;=$D199,OR(AA$16&lt;=$E199,$E199="")),$Q199,0)</f>
        <v>0</v>
      </c>
      <c r="AB199" s="75">
        <f>IF(AND(AB$16&gt;=$D199,OR(AB$16&lt;=$E199,$E199="")),$Q199,0)</f>
        <v>0</v>
      </c>
      <c r="AC199" s="75">
        <f>IF(AND(AC$16&gt;=$D199,OR(AC$16&lt;=$E199,$E199="")),$Q199,0)</f>
        <v>0</v>
      </c>
      <c r="AD199" s="75">
        <f>IF(AND(AD$16&gt;=$D199,OR(AD$16&lt;=$E199,$E199="")),$Q199,0)</f>
        <v>0</v>
      </c>
      <c r="AE199" s="75">
        <f>IF(AND(AE$16&gt;=$D199,OR(AE$16&lt;=$E199,$E199="")),$Q199,0)</f>
        <v>0</v>
      </c>
      <c r="AF199" s="75">
        <f>IF(AND(AF$16&gt;=$D199,OR(AF$16&lt;=$E199,$E199="")),$Q199,0)</f>
        <v>0</v>
      </c>
      <c r="AG199" s="75">
        <f>IF(AND(AG$16&gt;=$D199,OR(AG$16&lt;=$E199,$E199="")),$Q199,0)</f>
        <v>0</v>
      </c>
      <c r="AH199" s="75">
        <f>IF(AND(AH$16&gt;=$D199,OR(AH$16&lt;=$E199,$E199="")),$Q199,0)</f>
        <v>0</v>
      </c>
      <c r="AI199" s="75">
        <f>IF(AND(AI$16&gt;=$D199,OR(AI$16&lt;=$E199,$E199="")),$Q199,0)</f>
        <v>0</v>
      </c>
      <c r="AJ199" s="75">
        <f>IF(AND(AJ$16&gt;=$D199,OR(AJ$16&lt;=$E199,$E199="")),$Q199,0)</f>
        <v>0</v>
      </c>
      <c r="AK199" s="75">
        <f>IF(AND(AK$16&gt;=$D199,OR(AK$16&lt;=$E199,$E199="")),$Q199,0)</f>
        <v>0</v>
      </c>
      <c r="AL199" s="75">
        <f>IF(AND(AL$16&gt;=$D199,OR(AL$16&lt;=$E199,$E199="")),$Q199,0)</f>
        <v>0</v>
      </c>
      <c r="AM199" s="75">
        <f>IF(AND(AM$16&gt;=$D199,OR(AM$16&lt;=$E199,$E199="")),$Q199,0)</f>
        <v>0</v>
      </c>
      <c r="AN199" s="75">
        <f>IF(AND(AN$16&gt;=$D199,OR(AN$16&lt;=$E199,$E199="")),$Q199,0)</f>
        <v>0</v>
      </c>
      <c r="AO199" s="75">
        <f>IF(AND(AO$16&gt;=$D199,OR(AO$16&lt;=$E199,$E199="")),$Q199,0)</f>
        <v>0</v>
      </c>
      <c r="AP199" s="75">
        <f>IF(AND(AP$16&gt;=$D199,OR(AP$16&lt;=$E199,$E199="")),$Q199,0)</f>
        <v>0</v>
      </c>
      <c r="AQ199" s="75">
        <f>IF(AND(AQ$16&gt;=$D199,OR(AQ$16&lt;=$E199,$E199="")),$Q199,0)</f>
        <v>0</v>
      </c>
      <c r="AR199" s="75">
        <f>IF(AND(AR$16&gt;=$D199,OR(AR$16&lt;=$E199,$E199="")),$Q199,0)</f>
        <v>0</v>
      </c>
      <c r="AS199" s="75">
        <f>IF(AND(AS$16&gt;=$D199,OR(AS$16&lt;=$E199,$E199="")),$Q199,0)</f>
        <v>0</v>
      </c>
      <c r="AT199" s="75">
        <f>IF(AND(AT$16&gt;=$D199,OR(AT$16&lt;=$E199,$E199="")),$Q199,0)</f>
        <v>0</v>
      </c>
      <c r="AU199" s="75">
        <f>IF(AND(AU$16&gt;=$D199,OR(AU$16&lt;=$E199,$E199="")),$Q199,0)</f>
        <v>0</v>
      </c>
      <c r="AV199" s="75">
        <f>IF(AND(AV$16&gt;=$D199,OR(AV$16&lt;=$E199,$E199="")),$Q199,0)</f>
        <v>0</v>
      </c>
      <c r="AW199" s="75">
        <f>IF(AND(AW$16&gt;=$D199,OR(AW$16&lt;=$E199,$E199="")),$Q199,0)</f>
        <v>0</v>
      </c>
      <c r="AX199" s="75">
        <f>IF(AND(AX$16&gt;=$D199,OR(AX$16&lt;=$E199,$E199="")),$Q199,0)</f>
        <v>0</v>
      </c>
      <c r="AY199" s="75">
        <f>IF(AND(AY$16&gt;=$D199,OR(AY$16&lt;=$E199,$E199="")),$Q199,0)</f>
        <v>0</v>
      </c>
      <c r="AZ199" s="75">
        <f>IF(AND(AZ$16&gt;=$D199,OR(AZ$16&lt;=$E199,$E199="")),$Q199,0)</f>
        <v>0</v>
      </c>
      <c r="BA199" s="75">
        <f>IF(AND(BA$16&gt;=$D199,OR(BA$16&lt;=$E199,$E199="")),$Q199,0)</f>
        <v>0</v>
      </c>
      <c r="BB199" s="75">
        <f>IF(AND(BB$16&gt;=$D199,OR(BB$16&lt;=$E199,$E199="")),$Q199,0)</f>
        <v>0</v>
      </c>
      <c r="BC199" s="84"/>
      <c r="BD199" s="75">
        <f t="shared" si="230"/>
        <v>0</v>
      </c>
      <c r="BE199" s="75">
        <f t="shared" si="230"/>
        <v>0</v>
      </c>
      <c r="BF199" s="75">
        <f t="shared" si="230"/>
        <v>0</v>
      </c>
      <c r="BG199" s="75">
        <f t="shared" si="230"/>
        <v>0</v>
      </c>
      <c r="BH199" s="75">
        <f t="shared" si="230"/>
        <v>0</v>
      </c>
      <c r="BI199" s="75">
        <f t="shared" si="230"/>
        <v>0</v>
      </c>
      <c r="BJ199" s="75">
        <f t="shared" si="230"/>
        <v>0</v>
      </c>
      <c r="BK199" s="75">
        <f t="shared" si="230"/>
        <v>0</v>
      </c>
      <c r="BL199" s="75">
        <f t="shared" si="230"/>
        <v>0</v>
      </c>
      <c r="BM199" s="75">
        <f t="shared" si="230"/>
        <v>0</v>
      </c>
      <c r="BN199" s="75">
        <f t="shared" si="230"/>
        <v>0</v>
      </c>
      <c r="BO199" s="75">
        <f t="shared" si="230"/>
        <v>0</v>
      </c>
      <c r="BP199" s="53"/>
    </row>
    <row r="200" spans="1:156" s="36" customFormat="1" ht="16" x14ac:dyDescent="0.2">
      <c r="A200" s="50"/>
      <c r="B200" s="66"/>
      <c r="C200" s="67"/>
      <c r="D200" s="68"/>
      <c r="E200" s="68"/>
      <c r="F200" s="69"/>
      <c r="G200" s="66"/>
      <c r="H200" s="70"/>
      <c r="I200" s="70"/>
      <c r="J200" s="71"/>
      <c r="K200" s="71"/>
      <c r="L200" s="72"/>
      <c r="M200" s="73">
        <f t="shared" si="224"/>
        <v>0</v>
      </c>
      <c r="N200" s="74">
        <f t="shared" si="225"/>
        <v>0</v>
      </c>
      <c r="O200" s="74">
        <f t="shared" si="231"/>
        <v>0</v>
      </c>
      <c r="P200" s="74">
        <f t="shared" si="232"/>
        <v>0</v>
      </c>
      <c r="Q200" s="63">
        <f t="shared" si="220"/>
        <v>0</v>
      </c>
      <c r="R200" s="112"/>
      <c r="S200" s="75">
        <f>IF(AND(S$16&gt;=$D200,OR(S$16&lt;=$E200,$E200="")),$Q200,0)</f>
        <v>0</v>
      </c>
      <c r="T200" s="75">
        <f>IF(AND(T$16&gt;=$D200,OR(T$16&lt;=$E200,$E200="")),$Q200,0)</f>
        <v>0</v>
      </c>
      <c r="U200" s="75">
        <f>IF(AND(U$16&gt;=$D200,OR(U$16&lt;=$E200,$E200="")),$Q200,0)</f>
        <v>0</v>
      </c>
      <c r="V200" s="75">
        <f>IF(AND(V$16&gt;=$D200,OR(V$16&lt;=$E200,$E200="")),$Q200,0)</f>
        <v>0</v>
      </c>
      <c r="W200" s="75">
        <f>IF(AND(W$16&gt;=$D200,OR(W$16&lt;=$E200,$E200="")),$Q200,0)</f>
        <v>0</v>
      </c>
      <c r="X200" s="75">
        <f>IF(AND(X$16&gt;=$D200,OR(X$16&lt;=$E200,$E200="")),$Q200,0)</f>
        <v>0</v>
      </c>
      <c r="Y200" s="75">
        <f>IF(AND(Y$16&gt;=$D200,OR(Y$16&lt;=$E200,$E200="")),$Q200,0)</f>
        <v>0</v>
      </c>
      <c r="Z200" s="75">
        <f>IF(AND(Z$16&gt;=$D200,OR(Z$16&lt;=$E200,$E200="")),$Q200,0)</f>
        <v>0</v>
      </c>
      <c r="AA200" s="75">
        <f>IF(AND(AA$16&gt;=$D200,OR(AA$16&lt;=$E200,$E200="")),$Q200,0)</f>
        <v>0</v>
      </c>
      <c r="AB200" s="75">
        <f>IF(AND(AB$16&gt;=$D200,OR(AB$16&lt;=$E200,$E200="")),$Q200,0)</f>
        <v>0</v>
      </c>
      <c r="AC200" s="75">
        <f>IF(AND(AC$16&gt;=$D200,OR(AC$16&lt;=$E200,$E200="")),$Q200,0)</f>
        <v>0</v>
      </c>
      <c r="AD200" s="75">
        <f>IF(AND(AD$16&gt;=$D200,OR(AD$16&lt;=$E200,$E200="")),$Q200,0)</f>
        <v>0</v>
      </c>
      <c r="AE200" s="75">
        <f>IF(AND(AE$16&gt;=$D200,OR(AE$16&lt;=$E200,$E200="")),$Q200,0)</f>
        <v>0</v>
      </c>
      <c r="AF200" s="75">
        <f>IF(AND(AF$16&gt;=$D200,OR(AF$16&lt;=$E200,$E200="")),$Q200,0)</f>
        <v>0</v>
      </c>
      <c r="AG200" s="75">
        <f>IF(AND(AG$16&gt;=$D200,OR(AG$16&lt;=$E200,$E200="")),$Q200,0)</f>
        <v>0</v>
      </c>
      <c r="AH200" s="75">
        <f>IF(AND(AH$16&gt;=$D200,OR(AH$16&lt;=$E200,$E200="")),$Q200,0)</f>
        <v>0</v>
      </c>
      <c r="AI200" s="75">
        <f>IF(AND(AI$16&gt;=$D200,OR(AI$16&lt;=$E200,$E200="")),$Q200,0)</f>
        <v>0</v>
      </c>
      <c r="AJ200" s="75">
        <f>IF(AND(AJ$16&gt;=$D200,OR(AJ$16&lt;=$E200,$E200="")),$Q200,0)</f>
        <v>0</v>
      </c>
      <c r="AK200" s="75">
        <f>IF(AND(AK$16&gt;=$D200,OR(AK$16&lt;=$E200,$E200="")),$Q200,0)</f>
        <v>0</v>
      </c>
      <c r="AL200" s="75">
        <f>IF(AND(AL$16&gt;=$D200,OR(AL$16&lt;=$E200,$E200="")),$Q200,0)</f>
        <v>0</v>
      </c>
      <c r="AM200" s="75">
        <f>IF(AND(AM$16&gt;=$D200,OR(AM$16&lt;=$E200,$E200="")),$Q200,0)</f>
        <v>0</v>
      </c>
      <c r="AN200" s="75">
        <f>IF(AND(AN$16&gt;=$D200,OR(AN$16&lt;=$E200,$E200="")),$Q200,0)</f>
        <v>0</v>
      </c>
      <c r="AO200" s="75">
        <f>IF(AND(AO$16&gt;=$D200,OR(AO$16&lt;=$E200,$E200="")),$Q200,0)</f>
        <v>0</v>
      </c>
      <c r="AP200" s="75">
        <f>IF(AND(AP$16&gt;=$D200,OR(AP$16&lt;=$E200,$E200="")),$Q200,0)</f>
        <v>0</v>
      </c>
      <c r="AQ200" s="75">
        <f>IF(AND(AQ$16&gt;=$D200,OR(AQ$16&lt;=$E200,$E200="")),$Q200,0)</f>
        <v>0</v>
      </c>
      <c r="AR200" s="75">
        <f>IF(AND(AR$16&gt;=$D200,OR(AR$16&lt;=$E200,$E200="")),$Q200,0)</f>
        <v>0</v>
      </c>
      <c r="AS200" s="75">
        <f>IF(AND(AS$16&gt;=$D200,OR(AS$16&lt;=$E200,$E200="")),$Q200,0)</f>
        <v>0</v>
      </c>
      <c r="AT200" s="75">
        <f>IF(AND(AT$16&gt;=$D200,OR(AT$16&lt;=$E200,$E200="")),$Q200,0)</f>
        <v>0</v>
      </c>
      <c r="AU200" s="75">
        <f>IF(AND(AU$16&gt;=$D200,OR(AU$16&lt;=$E200,$E200="")),$Q200,0)</f>
        <v>0</v>
      </c>
      <c r="AV200" s="75">
        <f>IF(AND(AV$16&gt;=$D200,OR(AV$16&lt;=$E200,$E200="")),$Q200,0)</f>
        <v>0</v>
      </c>
      <c r="AW200" s="75">
        <f>IF(AND(AW$16&gt;=$D200,OR(AW$16&lt;=$E200,$E200="")),$Q200,0)</f>
        <v>0</v>
      </c>
      <c r="AX200" s="75">
        <f>IF(AND(AX$16&gt;=$D200,OR(AX$16&lt;=$E200,$E200="")),$Q200,0)</f>
        <v>0</v>
      </c>
      <c r="AY200" s="75">
        <f>IF(AND(AY$16&gt;=$D200,OR(AY$16&lt;=$E200,$E200="")),$Q200,0)</f>
        <v>0</v>
      </c>
      <c r="AZ200" s="75">
        <f>IF(AND(AZ$16&gt;=$D200,OR(AZ$16&lt;=$E200,$E200="")),$Q200,0)</f>
        <v>0</v>
      </c>
      <c r="BA200" s="75">
        <f>IF(AND(BA$16&gt;=$D200,OR(BA$16&lt;=$E200,$E200="")),$Q200,0)</f>
        <v>0</v>
      </c>
      <c r="BB200" s="75">
        <f>IF(AND(BB$16&gt;=$D200,OR(BB$16&lt;=$E200,$E200="")),$Q200,0)</f>
        <v>0</v>
      </c>
      <c r="BC200" s="84"/>
      <c r="BD200" s="75">
        <f t="shared" si="230"/>
        <v>0</v>
      </c>
      <c r="BE200" s="75">
        <f t="shared" si="230"/>
        <v>0</v>
      </c>
      <c r="BF200" s="75">
        <f t="shared" si="230"/>
        <v>0</v>
      </c>
      <c r="BG200" s="75">
        <f t="shared" si="230"/>
        <v>0</v>
      </c>
      <c r="BH200" s="75">
        <f t="shared" si="230"/>
        <v>0</v>
      </c>
      <c r="BI200" s="75">
        <f t="shared" si="230"/>
        <v>0</v>
      </c>
      <c r="BJ200" s="75">
        <f t="shared" si="230"/>
        <v>0</v>
      </c>
      <c r="BK200" s="75">
        <f t="shared" si="230"/>
        <v>0</v>
      </c>
      <c r="BL200" s="75">
        <f t="shared" si="230"/>
        <v>0</v>
      </c>
      <c r="BM200" s="75">
        <f t="shared" si="230"/>
        <v>0</v>
      </c>
      <c r="BN200" s="75">
        <f t="shared" si="230"/>
        <v>0</v>
      </c>
      <c r="BO200" s="75">
        <f t="shared" si="230"/>
        <v>0</v>
      </c>
      <c r="BP200" s="53"/>
    </row>
    <row r="201" spans="1:156" s="36" customFormat="1" ht="16" x14ac:dyDescent="0.2">
      <c r="A201" s="50"/>
      <c r="B201" s="66"/>
      <c r="C201" s="67"/>
      <c r="D201" s="68"/>
      <c r="E201" s="68"/>
      <c r="F201" s="69"/>
      <c r="G201" s="66"/>
      <c r="H201" s="70"/>
      <c r="I201" s="70"/>
      <c r="J201" s="71"/>
      <c r="K201" s="71"/>
      <c r="L201" s="72"/>
      <c r="M201" s="73">
        <f t="shared" si="224"/>
        <v>0</v>
      </c>
      <c r="N201" s="74">
        <f t="shared" si="225"/>
        <v>0</v>
      </c>
      <c r="O201" s="74">
        <f t="shared" si="231"/>
        <v>0</v>
      </c>
      <c r="P201" s="74">
        <f t="shared" si="232"/>
        <v>0</v>
      </c>
      <c r="Q201" s="63">
        <f t="shared" si="220"/>
        <v>0</v>
      </c>
      <c r="R201" s="112"/>
      <c r="S201" s="75">
        <f>IF(AND(S$16&gt;=$D201,OR(S$16&lt;=$E201,$E201="")),$Q201,0)</f>
        <v>0</v>
      </c>
      <c r="T201" s="75">
        <f>IF(AND(T$16&gt;=$D201,OR(T$16&lt;=$E201,$E201="")),$Q201,0)</f>
        <v>0</v>
      </c>
      <c r="U201" s="75">
        <f>IF(AND(U$16&gt;=$D201,OR(U$16&lt;=$E201,$E201="")),$Q201,0)</f>
        <v>0</v>
      </c>
      <c r="V201" s="75">
        <f>IF(AND(V$16&gt;=$D201,OR(V$16&lt;=$E201,$E201="")),$Q201,0)</f>
        <v>0</v>
      </c>
      <c r="W201" s="75">
        <f>IF(AND(W$16&gt;=$D201,OR(W$16&lt;=$E201,$E201="")),$Q201,0)</f>
        <v>0</v>
      </c>
      <c r="X201" s="75">
        <f>IF(AND(X$16&gt;=$D201,OR(X$16&lt;=$E201,$E201="")),$Q201,0)</f>
        <v>0</v>
      </c>
      <c r="Y201" s="75">
        <f>IF(AND(Y$16&gt;=$D201,OR(Y$16&lt;=$E201,$E201="")),$Q201,0)</f>
        <v>0</v>
      </c>
      <c r="Z201" s="75">
        <f>IF(AND(Z$16&gt;=$D201,OR(Z$16&lt;=$E201,$E201="")),$Q201,0)</f>
        <v>0</v>
      </c>
      <c r="AA201" s="75">
        <f>IF(AND(AA$16&gt;=$D201,OR(AA$16&lt;=$E201,$E201="")),$Q201,0)</f>
        <v>0</v>
      </c>
      <c r="AB201" s="75">
        <f>IF(AND(AB$16&gt;=$D201,OR(AB$16&lt;=$E201,$E201="")),$Q201,0)</f>
        <v>0</v>
      </c>
      <c r="AC201" s="75">
        <f>IF(AND(AC$16&gt;=$D201,OR(AC$16&lt;=$E201,$E201="")),$Q201,0)</f>
        <v>0</v>
      </c>
      <c r="AD201" s="75">
        <f>IF(AND(AD$16&gt;=$D201,OR(AD$16&lt;=$E201,$E201="")),$Q201,0)</f>
        <v>0</v>
      </c>
      <c r="AE201" s="75">
        <f>IF(AND(AE$16&gt;=$D201,OR(AE$16&lt;=$E201,$E201="")),$Q201,0)</f>
        <v>0</v>
      </c>
      <c r="AF201" s="75">
        <f>IF(AND(AF$16&gt;=$D201,OR(AF$16&lt;=$E201,$E201="")),$Q201,0)</f>
        <v>0</v>
      </c>
      <c r="AG201" s="75">
        <f>IF(AND(AG$16&gt;=$D201,OR(AG$16&lt;=$E201,$E201="")),$Q201,0)</f>
        <v>0</v>
      </c>
      <c r="AH201" s="75">
        <f>IF(AND(AH$16&gt;=$D201,OR(AH$16&lt;=$E201,$E201="")),$Q201,0)</f>
        <v>0</v>
      </c>
      <c r="AI201" s="75">
        <f>IF(AND(AI$16&gt;=$D201,OR(AI$16&lt;=$E201,$E201="")),$Q201,0)</f>
        <v>0</v>
      </c>
      <c r="AJ201" s="75">
        <f>IF(AND(AJ$16&gt;=$D201,OR(AJ$16&lt;=$E201,$E201="")),$Q201,0)</f>
        <v>0</v>
      </c>
      <c r="AK201" s="75">
        <f>IF(AND(AK$16&gt;=$D201,OR(AK$16&lt;=$E201,$E201="")),$Q201,0)</f>
        <v>0</v>
      </c>
      <c r="AL201" s="75">
        <f>IF(AND(AL$16&gt;=$D201,OR(AL$16&lt;=$E201,$E201="")),$Q201,0)</f>
        <v>0</v>
      </c>
      <c r="AM201" s="75">
        <f>IF(AND(AM$16&gt;=$D201,OR(AM$16&lt;=$E201,$E201="")),$Q201,0)</f>
        <v>0</v>
      </c>
      <c r="AN201" s="75">
        <f>IF(AND(AN$16&gt;=$D201,OR(AN$16&lt;=$E201,$E201="")),$Q201,0)</f>
        <v>0</v>
      </c>
      <c r="AO201" s="75">
        <f>IF(AND(AO$16&gt;=$D201,OR(AO$16&lt;=$E201,$E201="")),$Q201,0)</f>
        <v>0</v>
      </c>
      <c r="AP201" s="75">
        <f>IF(AND(AP$16&gt;=$D201,OR(AP$16&lt;=$E201,$E201="")),$Q201,0)</f>
        <v>0</v>
      </c>
      <c r="AQ201" s="75">
        <f>IF(AND(AQ$16&gt;=$D201,OR(AQ$16&lt;=$E201,$E201="")),$Q201,0)</f>
        <v>0</v>
      </c>
      <c r="AR201" s="75">
        <f>IF(AND(AR$16&gt;=$D201,OR(AR$16&lt;=$E201,$E201="")),$Q201,0)</f>
        <v>0</v>
      </c>
      <c r="AS201" s="75">
        <f>IF(AND(AS$16&gt;=$D201,OR(AS$16&lt;=$E201,$E201="")),$Q201,0)</f>
        <v>0</v>
      </c>
      <c r="AT201" s="75">
        <f>IF(AND(AT$16&gt;=$D201,OR(AT$16&lt;=$E201,$E201="")),$Q201,0)</f>
        <v>0</v>
      </c>
      <c r="AU201" s="75">
        <f>IF(AND(AU$16&gt;=$D201,OR(AU$16&lt;=$E201,$E201="")),$Q201,0)</f>
        <v>0</v>
      </c>
      <c r="AV201" s="75">
        <f>IF(AND(AV$16&gt;=$D201,OR(AV$16&lt;=$E201,$E201="")),$Q201,0)</f>
        <v>0</v>
      </c>
      <c r="AW201" s="75">
        <f>IF(AND(AW$16&gt;=$D201,OR(AW$16&lt;=$E201,$E201="")),$Q201,0)</f>
        <v>0</v>
      </c>
      <c r="AX201" s="75">
        <f>IF(AND(AX$16&gt;=$D201,OR(AX$16&lt;=$E201,$E201="")),$Q201,0)</f>
        <v>0</v>
      </c>
      <c r="AY201" s="75">
        <f>IF(AND(AY$16&gt;=$D201,OR(AY$16&lt;=$E201,$E201="")),$Q201,0)</f>
        <v>0</v>
      </c>
      <c r="AZ201" s="75">
        <f>IF(AND(AZ$16&gt;=$D201,OR(AZ$16&lt;=$E201,$E201="")),$Q201,0)</f>
        <v>0</v>
      </c>
      <c r="BA201" s="75">
        <f>IF(AND(BA$16&gt;=$D201,OR(BA$16&lt;=$E201,$E201="")),$Q201,0)</f>
        <v>0</v>
      </c>
      <c r="BB201" s="75">
        <f>IF(AND(BB$16&gt;=$D201,OR(BB$16&lt;=$E201,$E201="")),$Q201,0)</f>
        <v>0</v>
      </c>
      <c r="BC201" s="84"/>
      <c r="BD201" s="75">
        <f t="shared" si="230"/>
        <v>0</v>
      </c>
      <c r="BE201" s="75">
        <f t="shared" si="230"/>
        <v>0</v>
      </c>
      <c r="BF201" s="75">
        <f t="shared" si="230"/>
        <v>0</v>
      </c>
      <c r="BG201" s="75">
        <f t="shared" si="230"/>
        <v>0</v>
      </c>
      <c r="BH201" s="75">
        <f t="shared" si="230"/>
        <v>0</v>
      </c>
      <c r="BI201" s="75">
        <f t="shared" si="230"/>
        <v>0</v>
      </c>
      <c r="BJ201" s="75">
        <f t="shared" si="230"/>
        <v>0</v>
      </c>
      <c r="BK201" s="75">
        <f t="shared" si="230"/>
        <v>0</v>
      </c>
      <c r="BL201" s="75">
        <f t="shared" si="230"/>
        <v>0</v>
      </c>
      <c r="BM201" s="75">
        <f t="shared" si="230"/>
        <v>0</v>
      </c>
      <c r="BN201" s="75">
        <f t="shared" si="230"/>
        <v>0</v>
      </c>
      <c r="BO201" s="75">
        <f t="shared" si="230"/>
        <v>0</v>
      </c>
      <c r="BP201" s="53"/>
    </row>
    <row r="202" spans="1:156" s="36" customFormat="1" ht="16" x14ac:dyDescent="0.2">
      <c r="A202" s="50"/>
      <c r="B202" s="66"/>
      <c r="C202" s="67"/>
      <c r="D202" s="68"/>
      <c r="E202" s="68"/>
      <c r="F202" s="69"/>
      <c r="G202" s="66"/>
      <c r="H202" s="70"/>
      <c r="I202" s="70"/>
      <c r="J202" s="71"/>
      <c r="K202" s="71"/>
      <c r="L202" s="72"/>
      <c r="M202" s="73">
        <f t="shared" si="224"/>
        <v>0</v>
      </c>
      <c r="N202" s="74">
        <f t="shared" si="225"/>
        <v>0</v>
      </c>
      <c r="O202" s="74">
        <f t="shared" si="231"/>
        <v>0</v>
      </c>
      <c r="P202" s="74">
        <f t="shared" si="232"/>
        <v>0</v>
      </c>
      <c r="Q202" s="63">
        <f t="shared" si="220"/>
        <v>0</v>
      </c>
      <c r="R202" s="112"/>
      <c r="S202" s="75">
        <f>IF(AND(S$16&gt;=$D202,OR(S$16&lt;=$E202,$E202="")),$Q202,0)</f>
        <v>0</v>
      </c>
      <c r="T202" s="75">
        <f>IF(AND(T$16&gt;=$D202,OR(T$16&lt;=$E202,$E202="")),$Q202,0)</f>
        <v>0</v>
      </c>
      <c r="U202" s="75">
        <f>IF(AND(U$16&gt;=$D202,OR(U$16&lt;=$E202,$E202="")),$Q202,0)</f>
        <v>0</v>
      </c>
      <c r="V202" s="75">
        <f>IF(AND(V$16&gt;=$D202,OR(V$16&lt;=$E202,$E202="")),$Q202,0)</f>
        <v>0</v>
      </c>
      <c r="W202" s="75">
        <f>IF(AND(W$16&gt;=$D202,OR(W$16&lt;=$E202,$E202="")),$Q202,0)</f>
        <v>0</v>
      </c>
      <c r="X202" s="75">
        <f>IF(AND(X$16&gt;=$D202,OR(X$16&lt;=$E202,$E202="")),$Q202,0)</f>
        <v>0</v>
      </c>
      <c r="Y202" s="75">
        <f>IF(AND(Y$16&gt;=$D202,OR(Y$16&lt;=$E202,$E202="")),$Q202,0)</f>
        <v>0</v>
      </c>
      <c r="Z202" s="75">
        <f>IF(AND(Z$16&gt;=$D202,OR(Z$16&lt;=$E202,$E202="")),$Q202,0)</f>
        <v>0</v>
      </c>
      <c r="AA202" s="75">
        <f>IF(AND(AA$16&gt;=$D202,OR(AA$16&lt;=$E202,$E202="")),$Q202,0)</f>
        <v>0</v>
      </c>
      <c r="AB202" s="75">
        <f>IF(AND(AB$16&gt;=$D202,OR(AB$16&lt;=$E202,$E202="")),$Q202,0)</f>
        <v>0</v>
      </c>
      <c r="AC202" s="75">
        <f>IF(AND(AC$16&gt;=$D202,OR(AC$16&lt;=$E202,$E202="")),$Q202,0)</f>
        <v>0</v>
      </c>
      <c r="AD202" s="75">
        <f>IF(AND(AD$16&gt;=$D202,OR(AD$16&lt;=$E202,$E202="")),$Q202,0)</f>
        <v>0</v>
      </c>
      <c r="AE202" s="75">
        <f>IF(AND(AE$16&gt;=$D202,OR(AE$16&lt;=$E202,$E202="")),$Q202,0)</f>
        <v>0</v>
      </c>
      <c r="AF202" s="75">
        <f>IF(AND(AF$16&gt;=$D202,OR(AF$16&lt;=$E202,$E202="")),$Q202,0)</f>
        <v>0</v>
      </c>
      <c r="AG202" s="75">
        <f>IF(AND(AG$16&gt;=$D202,OR(AG$16&lt;=$E202,$E202="")),$Q202,0)</f>
        <v>0</v>
      </c>
      <c r="AH202" s="75">
        <f>IF(AND(AH$16&gt;=$D202,OR(AH$16&lt;=$E202,$E202="")),$Q202,0)</f>
        <v>0</v>
      </c>
      <c r="AI202" s="75">
        <f>IF(AND(AI$16&gt;=$D202,OR(AI$16&lt;=$E202,$E202="")),$Q202,0)</f>
        <v>0</v>
      </c>
      <c r="AJ202" s="75">
        <f>IF(AND(AJ$16&gt;=$D202,OR(AJ$16&lt;=$E202,$E202="")),$Q202,0)</f>
        <v>0</v>
      </c>
      <c r="AK202" s="75">
        <f>IF(AND(AK$16&gt;=$D202,OR(AK$16&lt;=$E202,$E202="")),$Q202,0)</f>
        <v>0</v>
      </c>
      <c r="AL202" s="75">
        <f>IF(AND(AL$16&gt;=$D202,OR(AL$16&lt;=$E202,$E202="")),$Q202,0)</f>
        <v>0</v>
      </c>
      <c r="AM202" s="75">
        <f>IF(AND(AM$16&gt;=$D202,OR(AM$16&lt;=$E202,$E202="")),$Q202,0)</f>
        <v>0</v>
      </c>
      <c r="AN202" s="75">
        <f>IF(AND(AN$16&gt;=$D202,OR(AN$16&lt;=$E202,$E202="")),$Q202,0)</f>
        <v>0</v>
      </c>
      <c r="AO202" s="75">
        <f>IF(AND(AO$16&gt;=$D202,OR(AO$16&lt;=$E202,$E202="")),$Q202,0)</f>
        <v>0</v>
      </c>
      <c r="AP202" s="75">
        <f>IF(AND(AP$16&gt;=$D202,OR(AP$16&lt;=$E202,$E202="")),$Q202,0)</f>
        <v>0</v>
      </c>
      <c r="AQ202" s="75">
        <f>IF(AND(AQ$16&gt;=$D202,OR(AQ$16&lt;=$E202,$E202="")),$Q202,0)</f>
        <v>0</v>
      </c>
      <c r="AR202" s="75">
        <f>IF(AND(AR$16&gt;=$D202,OR(AR$16&lt;=$E202,$E202="")),$Q202,0)</f>
        <v>0</v>
      </c>
      <c r="AS202" s="75">
        <f>IF(AND(AS$16&gt;=$D202,OR(AS$16&lt;=$E202,$E202="")),$Q202,0)</f>
        <v>0</v>
      </c>
      <c r="AT202" s="75">
        <f>IF(AND(AT$16&gt;=$D202,OR(AT$16&lt;=$E202,$E202="")),$Q202,0)</f>
        <v>0</v>
      </c>
      <c r="AU202" s="75">
        <f>IF(AND(AU$16&gt;=$D202,OR(AU$16&lt;=$E202,$E202="")),$Q202,0)</f>
        <v>0</v>
      </c>
      <c r="AV202" s="75">
        <f>IF(AND(AV$16&gt;=$D202,OR(AV$16&lt;=$E202,$E202="")),$Q202,0)</f>
        <v>0</v>
      </c>
      <c r="AW202" s="75">
        <f>IF(AND(AW$16&gt;=$D202,OR(AW$16&lt;=$E202,$E202="")),$Q202,0)</f>
        <v>0</v>
      </c>
      <c r="AX202" s="75">
        <f>IF(AND(AX$16&gt;=$D202,OR(AX$16&lt;=$E202,$E202="")),$Q202,0)</f>
        <v>0</v>
      </c>
      <c r="AY202" s="75">
        <f>IF(AND(AY$16&gt;=$D202,OR(AY$16&lt;=$E202,$E202="")),$Q202,0)</f>
        <v>0</v>
      </c>
      <c r="AZ202" s="75">
        <f>IF(AND(AZ$16&gt;=$D202,OR(AZ$16&lt;=$E202,$E202="")),$Q202,0)</f>
        <v>0</v>
      </c>
      <c r="BA202" s="75">
        <f>IF(AND(BA$16&gt;=$D202,OR(BA$16&lt;=$E202,$E202="")),$Q202,0)</f>
        <v>0</v>
      </c>
      <c r="BB202" s="75">
        <f>IF(AND(BB$16&gt;=$D202,OR(BB$16&lt;=$E202,$E202="")),$Q202,0)</f>
        <v>0</v>
      </c>
      <c r="BC202" s="84"/>
      <c r="BD202" s="75">
        <f t="shared" si="230"/>
        <v>0</v>
      </c>
      <c r="BE202" s="75">
        <f t="shared" si="230"/>
        <v>0</v>
      </c>
      <c r="BF202" s="75">
        <f t="shared" si="230"/>
        <v>0</v>
      </c>
      <c r="BG202" s="75">
        <f t="shared" si="230"/>
        <v>0</v>
      </c>
      <c r="BH202" s="75">
        <f t="shared" si="230"/>
        <v>0</v>
      </c>
      <c r="BI202" s="75">
        <f t="shared" si="230"/>
        <v>0</v>
      </c>
      <c r="BJ202" s="75">
        <f t="shared" si="230"/>
        <v>0</v>
      </c>
      <c r="BK202" s="75">
        <f t="shared" si="230"/>
        <v>0</v>
      </c>
      <c r="BL202" s="75">
        <f t="shared" si="230"/>
        <v>0</v>
      </c>
      <c r="BM202" s="75">
        <f t="shared" si="230"/>
        <v>0</v>
      </c>
      <c r="BN202" s="75">
        <f t="shared" si="230"/>
        <v>0</v>
      </c>
      <c r="BO202" s="75">
        <f t="shared" si="230"/>
        <v>0</v>
      </c>
      <c r="BP202" s="53"/>
    </row>
    <row r="203" spans="1:156" s="36" customFormat="1" ht="16" x14ac:dyDescent="0.2">
      <c r="A203" s="50"/>
      <c r="B203" s="66"/>
      <c r="C203" s="67"/>
      <c r="D203" s="68"/>
      <c r="E203" s="68"/>
      <c r="F203" s="69"/>
      <c r="G203" s="66"/>
      <c r="H203" s="70"/>
      <c r="I203" s="70"/>
      <c r="J203" s="71"/>
      <c r="K203" s="71"/>
      <c r="L203" s="72"/>
      <c r="M203" s="73">
        <f t="shared" si="224"/>
        <v>0</v>
      </c>
      <c r="N203" s="74">
        <f t="shared" si="225"/>
        <v>0</v>
      </c>
      <c r="O203" s="74">
        <f t="shared" si="231"/>
        <v>0</v>
      </c>
      <c r="P203" s="74">
        <f t="shared" si="232"/>
        <v>0</v>
      </c>
      <c r="Q203" s="63">
        <f t="shared" si="220"/>
        <v>0</v>
      </c>
      <c r="R203" s="112"/>
      <c r="S203" s="75">
        <f>IF(AND(S$16&gt;=$D203,OR(S$16&lt;=$E203,$E203="")),$Q203,0)</f>
        <v>0</v>
      </c>
      <c r="T203" s="75">
        <f>IF(AND(T$16&gt;=$D203,OR(T$16&lt;=$E203,$E203="")),$Q203,0)</f>
        <v>0</v>
      </c>
      <c r="U203" s="75">
        <f>IF(AND(U$16&gt;=$D203,OR(U$16&lt;=$E203,$E203="")),$Q203,0)</f>
        <v>0</v>
      </c>
      <c r="V203" s="75">
        <f>IF(AND(V$16&gt;=$D203,OR(V$16&lt;=$E203,$E203="")),$Q203,0)</f>
        <v>0</v>
      </c>
      <c r="W203" s="75">
        <f>IF(AND(W$16&gt;=$D203,OR(W$16&lt;=$E203,$E203="")),$Q203,0)</f>
        <v>0</v>
      </c>
      <c r="X203" s="75">
        <f>IF(AND(X$16&gt;=$D203,OR(X$16&lt;=$E203,$E203="")),$Q203,0)</f>
        <v>0</v>
      </c>
      <c r="Y203" s="75">
        <f>IF(AND(Y$16&gt;=$D203,OR(Y$16&lt;=$E203,$E203="")),$Q203,0)</f>
        <v>0</v>
      </c>
      <c r="Z203" s="75">
        <f>IF(AND(Z$16&gt;=$D203,OR(Z$16&lt;=$E203,$E203="")),$Q203,0)</f>
        <v>0</v>
      </c>
      <c r="AA203" s="75">
        <f>IF(AND(AA$16&gt;=$D203,OR(AA$16&lt;=$E203,$E203="")),$Q203,0)</f>
        <v>0</v>
      </c>
      <c r="AB203" s="75">
        <f>IF(AND(AB$16&gt;=$D203,OR(AB$16&lt;=$E203,$E203="")),$Q203,0)</f>
        <v>0</v>
      </c>
      <c r="AC203" s="75">
        <f>IF(AND(AC$16&gt;=$D203,OR(AC$16&lt;=$E203,$E203="")),$Q203,0)</f>
        <v>0</v>
      </c>
      <c r="AD203" s="75">
        <f>IF(AND(AD$16&gt;=$D203,OR(AD$16&lt;=$E203,$E203="")),$Q203,0)</f>
        <v>0</v>
      </c>
      <c r="AE203" s="75">
        <f>IF(AND(AE$16&gt;=$D203,OR(AE$16&lt;=$E203,$E203="")),$Q203,0)</f>
        <v>0</v>
      </c>
      <c r="AF203" s="75">
        <f>IF(AND(AF$16&gt;=$D203,OR(AF$16&lt;=$E203,$E203="")),$Q203,0)</f>
        <v>0</v>
      </c>
      <c r="AG203" s="75">
        <f>IF(AND(AG$16&gt;=$D203,OR(AG$16&lt;=$E203,$E203="")),$Q203,0)</f>
        <v>0</v>
      </c>
      <c r="AH203" s="75">
        <f>IF(AND(AH$16&gt;=$D203,OR(AH$16&lt;=$E203,$E203="")),$Q203,0)</f>
        <v>0</v>
      </c>
      <c r="AI203" s="75">
        <f>IF(AND(AI$16&gt;=$D203,OR(AI$16&lt;=$E203,$E203="")),$Q203,0)</f>
        <v>0</v>
      </c>
      <c r="AJ203" s="75">
        <f>IF(AND(AJ$16&gt;=$D203,OR(AJ$16&lt;=$E203,$E203="")),$Q203,0)</f>
        <v>0</v>
      </c>
      <c r="AK203" s="75">
        <f>IF(AND(AK$16&gt;=$D203,OR(AK$16&lt;=$E203,$E203="")),$Q203,0)</f>
        <v>0</v>
      </c>
      <c r="AL203" s="75">
        <f>IF(AND(AL$16&gt;=$D203,OR(AL$16&lt;=$E203,$E203="")),$Q203,0)</f>
        <v>0</v>
      </c>
      <c r="AM203" s="75">
        <f>IF(AND(AM$16&gt;=$D203,OR(AM$16&lt;=$E203,$E203="")),$Q203,0)</f>
        <v>0</v>
      </c>
      <c r="AN203" s="75">
        <f>IF(AND(AN$16&gt;=$D203,OR(AN$16&lt;=$E203,$E203="")),$Q203,0)</f>
        <v>0</v>
      </c>
      <c r="AO203" s="75">
        <f>IF(AND(AO$16&gt;=$D203,OR(AO$16&lt;=$E203,$E203="")),$Q203,0)</f>
        <v>0</v>
      </c>
      <c r="AP203" s="75">
        <f>IF(AND(AP$16&gt;=$D203,OR(AP$16&lt;=$E203,$E203="")),$Q203,0)</f>
        <v>0</v>
      </c>
      <c r="AQ203" s="75">
        <f>IF(AND(AQ$16&gt;=$D203,OR(AQ$16&lt;=$E203,$E203="")),$Q203,0)</f>
        <v>0</v>
      </c>
      <c r="AR203" s="75">
        <f>IF(AND(AR$16&gt;=$D203,OR(AR$16&lt;=$E203,$E203="")),$Q203,0)</f>
        <v>0</v>
      </c>
      <c r="AS203" s="75">
        <f>IF(AND(AS$16&gt;=$D203,OR(AS$16&lt;=$E203,$E203="")),$Q203,0)</f>
        <v>0</v>
      </c>
      <c r="AT203" s="75">
        <f>IF(AND(AT$16&gt;=$D203,OR(AT$16&lt;=$E203,$E203="")),$Q203,0)</f>
        <v>0</v>
      </c>
      <c r="AU203" s="75">
        <f>IF(AND(AU$16&gt;=$D203,OR(AU$16&lt;=$E203,$E203="")),$Q203,0)</f>
        <v>0</v>
      </c>
      <c r="AV203" s="75">
        <f>IF(AND(AV$16&gt;=$D203,OR(AV$16&lt;=$E203,$E203="")),$Q203,0)</f>
        <v>0</v>
      </c>
      <c r="AW203" s="75">
        <f>IF(AND(AW$16&gt;=$D203,OR(AW$16&lt;=$E203,$E203="")),$Q203,0)</f>
        <v>0</v>
      </c>
      <c r="AX203" s="75">
        <f>IF(AND(AX$16&gt;=$D203,OR(AX$16&lt;=$E203,$E203="")),$Q203,0)</f>
        <v>0</v>
      </c>
      <c r="AY203" s="75">
        <f>IF(AND(AY$16&gt;=$D203,OR(AY$16&lt;=$E203,$E203="")),$Q203,0)</f>
        <v>0</v>
      </c>
      <c r="AZ203" s="75">
        <f>IF(AND(AZ$16&gt;=$D203,OR(AZ$16&lt;=$E203,$E203="")),$Q203,0)</f>
        <v>0</v>
      </c>
      <c r="BA203" s="75">
        <f>IF(AND(BA$16&gt;=$D203,OR(BA$16&lt;=$E203,$E203="")),$Q203,0)</f>
        <v>0</v>
      </c>
      <c r="BB203" s="75">
        <f>IF(AND(BB$16&gt;=$D203,OR(BB$16&lt;=$E203,$E203="")),$Q203,0)</f>
        <v>0</v>
      </c>
      <c r="BC203" s="84"/>
      <c r="BD203" s="75">
        <f t="shared" si="230"/>
        <v>0</v>
      </c>
      <c r="BE203" s="75">
        <f t="shared" si="230"/>
        <v>0</v>
      </c>
      <c r="BF203" s="75">
        <f t="shared" si="230"/>
        <v>0</v>
      </c>
      <c r="BG203" s="75">
        <f t="shared" si="230"/>
        <v>0</v>
      </c>
      <c r="BH203" s="75">
        <f t="shared" si="230"/>
        <v>0</v>
      </c>
      <c r="BI203" s="75">
        <f t="shared" si="230"/>
        <v>0</v>
      </c>
      <c r="BJ203" s="75">
        <f t="shared" si="230"/>
        <v>0</v>
      </c>
      <c r="BK203" s="75">
        <f t="shared" si="230"/>
        <v>0</v>
      </c>
      <c r="BL203" s="75">
        <f t="shared" si="230"/>
        <v>0</v>
      </c>
      <c r="BM203" s="75">
        <f t="shared" si="230"/>
        <v>0</v>
      </c>
      <c r="BN203" s="75">
        <f t="shared" si="230"/>
        <v>0</v>
      </c>
      <c r="BO203" s="75">
        <f t="shared" si="230"/>
        <v>0</v>
      </c>
      <c r="BP203" s="53"/>
    </row>
    <row r="204" spans="1:156" s="36" customFormat="1" ht="16" x14ac:dyDescent="0.2">
      <c r="A204" s="50"/>
      <c r="B204" s="66"/>
      <c r="C204" s="67"/>
      <c r="D204" s="68"/>
      <c r="E204" s="68"/>
      <c r="F204" s="69"/>
      <c r="G204" s="66"/>
      <c r="H204" s="70"/>
      <c r="I204" s="70"/>
      <c r="J204" s="71"/>
      <c r="K204" s="71"/>
      <c r="L204" s="72"/>
      <c r="M204" s="73">
        <f t="shared" si="224"/>
        <v>0</v>
      </c>
      <c r="N204" s="74">
        <f t="shared" si="225"/>
        <v>0</v>
      </c>
      <c r="O204" s="74">
        <f t="shared" si="231"/>
        <v>0</v>
      </c>
      <c r="P204" s="74">
        <f t="shared" si="232"/>
        <v>0</v>
      </c>
      <c r="Q204" s="63">
        <f t="shared" si="220"/>
        <v>0</v>
      </c>
      <c r="R204" s="112"/>
      <c r="S204" s="75">
        <f>IF(AND(S$16&gt;=$D204,OR(S$16&lt;=$E204,$E204="")),$Q204,0)</f>
        <v>0</v>
      </c>
      <c r="T204" s="75">
        <f>IF(AND(T$16&gt;=$D204,OR(T$16&lt;=$E204,$E204="")),$Q204,0)</f>
        <v>0</v>
      </c>
      <c r="U204" s="75">
        <f>IF(AND(U$16&gt;=$D204,OR(U$16&lt;=$E204,$E204="")),$Q204,0)</f>
        <v>0</v>
      </c>
      <c r="V204" s="75">
        <f>IF(AND(V$16&gt;=$D204,OR(V$16&lt;=$E204,$E204="")),$Q204,0)</f>
        <v>0</v>
      </c>
      <c r="W204" s="75">
        <f>IF(AND(W$16&gt;=$D204,OR(W$16&lt;=$E204,$E204="")),$Q204,0)</f>
        <v>0</v>
      </c>
      <c r="X204" s="75">
        <f>IF(AND(X$16&gt;=$D204,OR(X$16&lt;=$E204,$E204="")),$Q204,0)</f>
        <v>0</v>
      </c>
      <c r="Y204" s="75">
        <f>IF(AND(Y$16&gt;=$D204,OR(Y$16&lt;=$E204,$E204="")),$Q204,0)</f>
        <v>0</v>
      </c>
      <c r="Z204" s="75">
        <f>IF(AND(Z$16&gt;=$D204,OR(Z$16&lt;=$E204,$E204="")),$Q204,0)</f>
        <v>0</v>
      </c>
      <c r="AA204" s="75">
        <f>IF(AND(AA$16&gt;=$D204,OR(AA$16&lt;=$E204,$E204="")),$Q204,0)</f>
        <v>0</v>
      </c>
      <c r="AB204" s="75">
        <f>IF(AND(AB$16&gt;=$D204,OR(AB$16&lt;=$E204,$E204="")),$Q204,0)</f>
        <v>0</v>
      </c>
      <c r="AC204" s="75">
        <f>IF(AND(AC$16&gt;=$D204,OR(AC$16&lt;=$E204,$E204="")),$Q204,0)</f>
        <v>0</v>
      </c>
      <c r="AD204" s="75">
        <f>IF(AND(AD$16&gt;=$D204,OR(AD$16&lt;=$E204,$E204="")),$Q204,0)</f>
        <v>0</v>
      </c>
      <c r="AE204" s="75">
        <f>IF(AND(AE$16&gt;=$D204,OR(AE$16&lt;=$E204,$E204="")),$Q204,0)</f>
        <v>0</v>
      </c>
      <c r="AF204" s="75">
        <f>IF(AND(AF$16&gt;=$D204,OR(AF$16&lt;=$E204,$E204="")),$Q204,0)</f>
        <v>0</v>
      </c>
      <c r="AG204" s="75">
        <f>IF(AND(AG$16&gt;=$D204,OR(AG$16&lt;=$E204,$E204="")),$Q204,0)</f>
        <v>0</v>
      </c>
      <c r="AH204" s="75">
        <f>IF(AND(AH$16&gt;=$D204,OR(AH$16&lt;=$E204,$E204="")),$Q204,0)</f>
        <v>0</v>
      </c>
      <c r="AI204" s="75">
        <f>IF(AND(AI$16&gt;=$D204,OR(AI$16&lt;=$E204,$E204="")),$Q204,0)</f>
        <v>0</v>
      </c>
      <c r="AJ204" s="75">
        <f>IF(AND(AJ$16&gt;=$D204,OR(AJ$16&lt;=$E204,$E204="")),$Q204,0)</f>
        <v>0</v>
      </c>
      <c r="AK204" s="75">
        <f>IF(AND(AK$16&gt;=$D204,OR(AK$16&lt;=$E204,$E204="")),$Q204,0)</f>
        <v>0</v>
      </c>
      <c r="AL204" s="75">
        <f>IF(AND(AL$16&gt;=$D204,OR(AL$16&lt;=$E204,$E204="")),$Q204,0)</f>
        <v>0</v>
      </c>
      <c r="AM204" s="75">
        <f>IF(AND(AM$16&gt;=$D204,OR(AM$16&lt;=$E204,$E204="")),$Q204,0)</f>
        <v>0</v>
      </c>
      <c r="AN204" s="75">
        <f>IF(AND(AN$16&gt;=$D204,OR(AN$16&lt;=$E204,$E204="")),$Q204,0)</f>
        <v>0</v>
      </c>
      <c r="AO204" s="75">
        <f>IF(AND(AO$16&gt;=$D204,OR(AO$16&lt;=$E204,$E204="")),$Q204,0)</f>
        <v>0</v>
      </c>
      <c r="AP204" s="75">
        <f>IF(AND(AP$16&gt;=$D204,OR(AP$16&lt;=$E204,$E204="")),$Q204,0)</f>
        <v>0</v>
      </c>
      <c r="AQ204" s="75">
        <f>IF(AND(AQ$16&gt;=$D204,OR(AQ$16&lt;=$E204,$E204="")),$Q204,0)</f>
        <v>0</v>
      </c>
      <c r="AR204" s="75">
        <f>IF(AND(AR$16&gt;=$D204,OR(AR$16&lt;=$E204,$E204="")),$Q204,0)</f>
        <v>0</v>
      </c>
      <c r="AS204" s="75">
        <f>IF(AND(AS$16&gt;=$D204,OR(AS$16&lt;=$E204,$E204="")),$Q204,0)</f>
        <v>0</v>
      </c>
      <c r="AT204" s="75">
        <f>IF(AND(AT$16&gt;=$D204,OR(AT$16&lt;=$E204,$E204="")),$Q204,0)</f>
        <v>0</v>
      </c>
      <c r="AU204" s="75">
        <f>IF(AND(AU$16&gt;=$D204,OR(AU$16&lt;=$E204,$E204="")),$Q204,0)</f>
        <v>0</v>
      </c>
      <c r="AV204" s="75">
        <f>IF(AND(AV$16&gt;=$D204,OR(AV$16&lt;=$E204,$E204="")),$Q204,0)</f>
        <v>0</v>
      </c>
      <c r="AW204" s="75">
        <f>IF(AND(AW$16&gt;=$D204,OR(AW$16&lt;=$E204,$E204="")),$Q204,0)</f>
        <v>0</v>
      </c>
      <c r="AX204" s="75">
        <f>IF(AND(AX$16&gt;=$D204,OR(AX$16&lt;=$E204,$E204="")),$Q204,0)</f>
        <v>0</v>
      </c>
      <c r="AY204" s="75">
        <f>IF(AND(AY$16&gt;=$D204,OR(AY$16&lt;=$E204,$E204="")),$Q204,0)</f>
        <v>0</v>
      </c>
      <c r="AZ204" s="75">
        <f>IF(AND(AZ$16&gt;=$D204,OR(AZ$16&lt;=$E204,$E204="")),$Q204,0)</f>
        <v>0</v>
      </c>
      <c r="BA204" s="75">
        <f>IF(AND(BA$16&gt;=$D204,OR(BA$16&lt;=$E204,$E204="")),$Q204,0)</f>
        <v>0</v>
      </c>
      <c r="BB204" s="75">
        <f>IF(AND(BB$16&gt;=$D204,OR(BB$16&lt;=$E204,$E204="")),$Q204,0)</f>
        <v>0</v>
      </c>
      <c r="BC204" s="84"/>
      <c r="BD204" s="75">
        <f t="shared" si="230"/>
        <v>0</v>
      </c>
      <c r="BE204" s="75">
        <f t="shared" si="230"/>
        <v>0</v>
      </c>
      <c r="BF204" s="75">
        <f t="shared" si="230"/>
        <v>0</v>
      </c>
      <c r="BG204" s="75">
        <f t="shared" si="230"/>
        <v>0</v>
      </c>
      <c r="BH204" s="75">
        <f t="shared" si="230"/>
        <v>0</v>
      </c>
      <c r="BI204" s="75">
        <f t="shared" si="230"/>
        <v>0</v>
      </c>
      <c r="BJ204" s="75">
        <f t="shared" si="230"/>
        <v>0</v>
      </c>
      <c r="BK204" s="75">
        <f t="shared" si="230"/>
        <v>0</v>
      </c>
      <c r="BL204" s="75">
        <f t="shared" si="230"/>
        <v>0</v>
      </c>
      <c r="BM204" s="75">
        <f t="shared" si="230"/>
        <v>0</v>
      </c>
      <c r="BN204" s="75">
        <f t="shared" si="230"/>
        <v>0</v>
      </c>
      <c r="BO204" s="75">
        <f t="shared" si="230"/>
        <v>0</v>
      </c>
      <c r="BP204" s="53"/>
    </row>
    <row r="205" spans="1:156" s="36" customFormat="1" ht="16" x14ac:dyDescent="0.2">
      <c r="A205" s="50"/>
      <c r="B205" s="66"/>
      <c r="C205" s="67"/>
      <c r="D205" s="68"/>
      <c r="E205" s="68"/>
      <c r="F205" s="69"/>
      <c r="G205" s="66"/>
      <c r="H205" s="70"/>
      <c r="I205" s="70"/>
      <c r="J205" s="71"/>
      <c r="K205" s="71"/>
      <c r="L205" s="72"/>
      <c r="M205" s="73">
        <f t="shared" si="224"/>
        <v>0</v>
      </c>
      <c r="N205" s="74">
        <f t="shared" si="225"/>
        <v>0</v>
      </c>
      <c r="O205" s="74">
        <f t="shared" si="231"/>
        <v>0</v>
      </c>
      <c r="P205" s="74">
        <f t="shared" si="232"/>
        <v>0</v>
      </c>
      <c r="Q205" s="63">
        <f t="shared" si="220"/>
        <v>0</v>
      </c>
      <c r="R205" s="112"/>
      <c r="S205" s="75">
        <f>IF(AND(S$16&gt;=$D205,OR(S$16&lt;=$E205,$E205="")),$Q205,0)</f>
        <v>0</v>
      </c>
      <c r="T205" s="75">
        <f>IF(AND(T$16&gt;=$D205,OR(T$16&lt;=$E205,$E205="")),$Q205,0)</f>
        <v>0</v>
      </c>
      <c r="U205" s="75">
        <f>IF(AND(U$16&gt;=$D205,OR(U$16&lt;=$E205,$E205="")),$Q205,0)</f>
        <v>0</v>
      </c>
      <c r="V205" s="75">
        <f>IF(AND(V$16&gt;=$D205,OR(V$16&lt;=$E205,$E205="")),$Q205,0)</f>
        <v>0</v>
      </c>
      <c r="W205" s="75">
        <f>IF(AND(W$16&gt;=$D205,OR(W$16&lt;=$E205,$E205="")),$Q205,0)</f>
        <v>0</v>
      </c>
      <c r="X205" s="75">
        <f>IF(AND(X$16&gt;=$D205,OR(X$16&lt;=$E205,$E205="")),$Q205,0)</f>
        <v>0</v>
      </c>
      <c r="Y205" s="75">
        <f>IF(AND(Y$16&gt;=$D205,OR(Y$16&lt;=$E205,$E205="")),$Q205,0)</f>
        <v>0</v>
      </c>
      <c r="Z205" s="75">
        <f>IF(AND(Z$16&gt;=$D205,OR(Z$16&lt;=$E205,$E205="")),$Q205,0)</f>
        <v>0</v>
      </c>
      <c r="AA205" s="75">
        <f>IF(AND(AA$16&gt;=$D205,OR(AA$16&lt;=$E205,$E205="")),$Q205,0)</f>
        <v>0</v>
      </c>
      <c r="AB205" s="75">
        <f>IF(AND(AB$16&gt;=$D205,OR(AB$16&lt;=$E205,$E205="")),$Q205,0)</f>
        <v>0</v>
      </c>
      <c r="AC205" s="75">
        <f>IF(AND(AC$16&gt;=$D205,OR(AC$16&lt;=$E205,$E205="")),$Q205,0)</f>
        <v>0</v>
      </c>
      <c r="AD205" s="75">
        <f>IF(AND(AD$16&gt;=$D205,OR(AD$16&lt;=$E205,$E205="")),$Q205,0)</f>
        <v>0</v>
      </c>
      <c r="AE205" s="75">
        <f>IF(AND(AE$16&gt;=$D205,OR(AE$16&lt;=$E205,$E205="")),$Q205,0)</f>
        <v>0</v>
      </c>
      <c r="AF205" s="75">
        <f>IF(AND(AF$16&gt;=$D205,OR(AF$16&lt;=$E205,$E205="")),$Q205,0)</f>
        <v>0</v>
      </c>
      <c r="AG205" s="75">
        <f>IF(AND(AG$16&gt;=$D205,OR(AG$16&lt;=$E205,$E205="")),$Q205,0)</f>
        <v>0</v>
      </c>
      <c r="AH205" s="75">
        <f>IF(AND(AH$16&gt;=$D205,OR(AH$16&lt;=$E205,$E205="")),$Q205,0)</f>
        <v>0</v>
      </c>
      <c r="AI205" s="75">
        <f>IF(AND(AI$16&gt;=$D205,OR(AI$16&lt;=$E205,$E205="")),$Q205,0)</f>
        <v>0</v>
      </c>
      <c r="AJ205" s="75">
        <f>IF(AND(AJ$16&gt;=$D205,OR(AJ$16&lt;=$E205,$E205="")),$Q205,0)</f>
        <v>0</v>
      </c>
      <c r="AK205" s="75">
        <f>IF(AND(AK$16&gt;=$D205,OR(AK$16&lt;=$E205,$E205="")),$Q205,0)</f>
        <v>0</v>
      </c>
      <c r="AL205" s="75">
        <f>IF(AND(AL$16&gt;=$D205,OR(AL$16&lt;=$E205,$E205="")),$Q205,0)</f>
        <v>0</v>
      </c>
      <c r="AM205" s="75">
        <f>IF(AND(AM$16&gt;=$D205,OR(AM$16&lt;=$E205,$E205="")),$Q205,0)</f>
        <v>0</v>
      </c>
      <c r="AN205" s="75">
        <f>IF(AND(AN$16&gt;=$D205,OR(AN$16&lt;=$E205,$E205="")),$Q205,0)</f>
        <v>0</v>
      </c>
      <c r="AO205" s="75">
        <f>IF(AND(AO$16&gt;=$D205,OR(AO$16&lt;=$E205,$E205="")),$Q205,0)</f>
        <v>0</v>
      </c>
      <c r="AP205" s="75">
        <f>IF(AND(AP$16&gt;=$D205,OR(AP$16&lt;=$E205,$E205="")),$Q205,0)</f>
        <v>0</v>
      </c>
      <c r="AQ205" s="75">
        <f>IF(AND(AQ$16&gt;=$D205,OR(AQ$16&lt;=$E205,$E205="")),$Q205,0)</f>
        <v>0</v>
      </c>
      <c r="AR205" s="75">
        <f>IF(AND(AR$16&gt;=$D205,OR(AR$16&lt;=$E205,$E205="")),$Q205,0)</f>
        <v>0</v>
      </c>
      <c r="AS205" s="75">
        <f>IF(AND(AS$16&gt;=$D205,OR(AS$16&lt;=$E205,$E205="")),$Q205,0)</f>
        <v>0</v>
      </c>
      <c r="AT205" s="75">
        <f>IF(AND(AT$16&gt;=$D205,OR(AT$16&lt;=$E205,$E205="")),$Q205,0)</f>
        <v>0</v>
      </c>
      <c r="AU205" s="75">
        <f>IF(AND(AU$16&gt;=$D205,OR(AU$16&lt;=$E205,$E205="")),$Q205,0)</f>
        <v>0</v>
      </c>
      <c r="AV205" s="75">
        <f>IF(AND(AV$16&gt;=$D205,OR(AV$16&lt;=$E205,$E205="")),$Q205,0)</f>
        <v>0</v>
      </c>
      <c r="AW205" s="75">
        <f>IF(AND(AW$16&gt;=$D205,OR(AW$16&lt;=$E205,$E205="")),$Q205,0)</f>
        <v>0</v>
      </c>
      <c r="AX205" s="75">
        <f>IF(AND(AX$16&gt;=$D205,OR(AX$16&lt;=$E205,$E205="")),$Q205,0)</f>
        <v>0</v>
      </c>
      <c r="AY205" s="75">
        <f>IF(AND(AY$16&gt;=$D205,OR(AY$16&lt;=$E205,$E205="")),$Q205,0)</f>
        <v>0</v>
      </c>
      <c r="AZ205" s="75">
        <f>IF(AND(AZ$16&gt;=$D205,OR(AZ$16&lt;=$E205,$E205="")),$Q205,0)</f>
        <v>0</v>
      </c>
      <c r="BA205" s="75">
        <f>IF(AND(BA$16&gt;=$D205,OR(BA$16&lt;=$E205,$E205="")),$Q205,0)</f>
        <v>0</v>
      </c>
      <c r="BB205" s="75">
        <f>IF(AND(BB$16&gt;=$D205,OR(BB$16&lt;=$E205,$E205="")),$Q205,0)</f>
        <v>0</v>
      </c>
      <c r="BC205" s="84"/>
      <c r="BD205" s="75">
        <f t="shared" si="230"/>
        <v>0</v>
      </c>
      <c r="BE205" s="75">
        <f t="shared" si="230"/>
        <v>0</v>
      </c>
      <c r="BF205" s="75">
        <f t="shared" si="230"/>
        <v>0</v>
      </c>
      <c r="BG205" s="75">
        <f t="shared" si="230"/>
        <v>0</v>
      </c>
      <c r="BH205" s="75">
        <f t="shared" si="230"/>
        <v>0</v>
      </c>
      <c r="BI205" s="75">
        <f t="shared" si="230"/>
        <v>0</v>
      </c>
      <c r="BJ205" s="75">
        <f t="shared" si="230"/>
        <v>0</v>
      </c>
      <c r="BK205" s="75">
        <f t="shared" si="230"/>
        <v>0</v>
      </c>
      <c r="BL205" s="75">
        <f t="shared" si="230"/>
        <v>0</v>
      </c>
      <c r="BM205" s="75">
        <f t="shared" si="230"/>
        <v>0</v>
      </c>
      <c r="BN205" s="75">
        <f t="shared" si="230"/>
        <v>0</v>
      </c>
      <c r="BO205" s="75">
        <f t="shared" si="230"/>
        <v>0</v>
      </c>
      <c r="BP205" s="53"/>
    </row>
    <row r="206" spans="1:156" ht="16" x14ac:dyDescent="0.2">
      <c r="A206" s="3"/>
      <c r="B206" s="6"/>
      <c r="C206" s="7"/>
      <c r="D206" s="7"/>
      <c r="E206" s="7"/>
      <c r="F206" s="8"/>
      <c r="G206" s="6"/>
      <c r="H206" s="8"/>
      <c r="I206" s="8"/>
      <c r="J206" s="8"/>
      <c r="K206" s="8"/>
      <c r="L206" s="3"/>
      <c r="M206" s="4"/>
      <c r="N206" s="4"/>
      <c r="O206" s="4"/>
      <c r="P206" s="4"/>
      <c r="Q206" s="4"/>
      <c r="R206" s="11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row>
    <row r="207" spans="1:156" s="94" customFormat="1" ht="17" thickBot="1" x14ac:dyDescent="0.25">
      <c r="A207" s="89"/>
      <c r="B207" s="90"/>
      <c r="C207" s="91"/>
      <c r="D207" s="91"/>
      <c r="E207" s="91"/>
      <c r="F207" s="92"/>
      <c r="G207" s="90"/>
      <c r="H207" s="92"/>
      <c r="I207" s="92"/>
      <c r="J207" s="92"/>
      <c r="K207" s="92"/>
      <c r="L207" s="89"/>
      <c r="M207" s="93"/>
      <c r="N207" s="93"/>
      <c r="O207" s="93"/>
      <c r="P207" s="93"/>
      <c r="Q207" s="93"/>
      <c r="R207" s="114"/>
      <c r="S207" s="89"/>
      <c r="T207" s="89"/>
      <c r="U207" s="89"/>
      <c r="V207" s="89"/>
      <c r="W207" s="89"/>
      <c r="X207" s="89"/>
      <c r="Y207" s="89"/>
      <c r="Z207" s="89"/>
      <c r="AA207" s="89"/>
      <c r="AB207" s="89"/>
      <c r="AC207" s="89"/>
      <c r="AD207" s="89"/>
      <c r="AE207" s="89"/>
      <c r="AF207" s="89"/>
      <c r="AG207" s="89"/>
      <c r="AH207" s="89"/>
      <c r="AI207" s="89"/>
      <c r="AJ207" s="89"/>
      <c r="AK207" s="89"/>
      <c r="AL207" s="89"/>
      <c r="AM207" s="89"/>
      <c r="AN207" s="89"/>
      <c r="AO207" s="89"/>
      <c r="AP207" s="89"/>
      <c r="BC207" s="109"/>
      <c r="BD207" s="117">
        <f>SUM(BD17:BD205)</f>
        <v>1593801.6199999999</v>
      </c>
      <c r="BE207" s="117">
        <f t="shared" ref="BE207:BO207" si="233">SUM(BE17:BE205)</f>
        <v>2100270.4</v>
      </c>
      <c r="BF207" s="117">
        <f t="shared" si="233"/>
        <v>2567182.38</v>
      </c>
      <c r="BG207" s="117">
        <f t="shared" si="233"/>
        <v>2790124.8000000003</v>
      </c>
      <c r="BH207" s="117">
        <f t="shared" si="233"/>
        <v>2790124.8000000003</v>
      </c>
      <c r="BI207" s="117">
        <f t="shared" si="233"/>
        <v>2951511.16</v>
      </c>
      <c r="BJ207" s="117">
        <f t="shared" si="233"/>
        <v>3431682.330000001</v>
      </c>
      <c r="BK207" s="117">
        <f t="shared" si="233"/>
        <v>3654624.7500000014</v>
      </c>
      <c r="BL207" s="117">
        <f t="shared" si="233"/>
        <v>3654624.7500000014</v>
      </c>
      <c r="BM207" s="117">
        <f t="shared" si="233"/>
        <v>3811166.4000000018</v>
      </c>
      <c r="BN207" s="117">
        <f t="shared" si="233"/>
        <v>4287238.950000003</v>
      </c>
      <c r="BO207" s="117">
        <f t="shared" si="233"/>
        <v>4478499.6900000032</v>
      </c>
      <c r="BP207" s="95"/>
      <c r="DB207" s="96"/>
      <c r="DC207" s="96"/>
      <c r="DD207" s="96"/>
      <c r="DE207" s="96"/>
      <c r="DF207" s="96"/>
      <c r="DG207" s="96"/>
      <c r="DH207" s="96"/>
      <c r="DI207" s="96"/>
      <c r="DJ207" s="96"/>
      <c r="DK207" s="96"/>
      <c r="DL207" s="96"/>
      <c r="DM207" s="96"/>
      <c r="DO207" s="118">
        <f>SUM(DO17:DO205)</f>
        <v>47</v>
      </c>
      <c r="DP207" s="118">
        <f t="shared" ref="DP207:DZ207" si="234">SUM(DP17:DP205)</f>
        <v>60</v>
      </c>
      <c r="DQ207" s="118">
        <f t="shared" si="234"/>
        <v>70</v>
      </c>
      <c r="DR207" s="118">
        <f t="shared" si="234"/>
        <v>70</v>
      </c>
      <c r="DS207" s="118">
        <f t="shared" si="234"/>
        <v>70</v>
      </c>
      <c r="DT207" s="118">
        <f t="shared" si="234"/>
        <v>82</v>
      </c>
      <c r="DU207" s="118">
        <f t="shared" si="234"/>
        <v>92</v>
      </c>
      <c r="DV207" s="118">
        <f t="shared" si="234"/>
        <v>92</v>
      </c>
      <c r="DW207" s="118">
        <f t="shared" si="234"/>
        <v>92</v>
      </c>
      <c r="DX207" s="118">
        <f t="shared" si="234"/>
        <v>100</v>
      </c>
      <c r="DY207" s="118">
        <f t="shared" si="234"/>
        <v>113</v>
      </c>
      <c r="DZ207" s="118">
        <f t="shared" si="234"/>
        <v>113</v>
      </c>
      <c r="EB207" s="118">
        <f t="shared" ref="EB207:EM207" si="235">SUM(EB17:EB205)</f>
        <v>0</v>
      </c>
      <c r="EC207" s="118">
        <f t="shared" si="235"/>
        <v>16</v>
      </c>
      <c r="ED207" s="118">
        <f t="shared" si="235"/>
        <v>10</v>
      </c>
      <c r="EE207" s="118">
        <f t="shared" si="235"/>
        <v>0</v>
      </c>
      <c r="EF207" s="118">
        <f t="shared" si="235"/>
        <v>0</v>
      </c>
      <c r="EG207" s="118">
        <f t="shared" si="235"/>
        <v>12</v>
      </c>
      <c r="EH207" s="118">
        <f t="shared" si="235"/>
        <v>10</v>
      </c>
      <c r="EI207" s="118">
        <f t="shared" si="235"/>
        <v>0</v>
      </c>
      <c r="EJ207" s="118">
        <f t="shared" si="235"/>
        <v>0</v>
      </c>
      <c r="EK207" s="118">
        <f t="shared" si="235"/>
        <v>8</v>
      </c>
      <c r="EL207" s="118">
        <f t="shared" si="235"/>
        <v>13</v>
      </c>
      <c r="EM207" s="118">
        <f t="shared" si="235"/>
        <v>0</v>
      </c>
      <c r="EO207" s="118">
        <f t="shared" ref="EO207:EZ207" si="236">SUM(EO17:EO205)</f>
        <v>0</v>
      </c>
      <c r="EP207" s="118">
        <f t="shared" si="236"/>
        <v>7</v>
      </c>
      <c r="EQ207" s="118">
        <f t="shared" si="236"/>
        <v>1</v>
      </c>
      <c r="ER207" s="118">
        <f t="shared" si="236"/>
        <v>0</v>
      </c>
      <c r="ES207" s="118">
        <f t="shared" si="236"/>
        <v>0</v>
      </c>
      <c r="ET207" s="118">
        <f t="shared" si="236"/>
        <v>4</v>
      </c>
      <c r="EU207" s="118">
        <f t="shared" si="236"/>
        <v>1</v>
      </c>
      <c r="EV207" s="118">
        <f t="shared" si="236"/>
        <v>0</v>
      </c>
      <c r="EW207" s="118">
        <f t="shared" si="236"/>
        <v>0</v>
      </c>
      <c r="EX207" s="118">
        <f t="shared" si="236"/>
        <v>0</v>
      </c>
      <c r="EY207" s="118">
        <f t="shared" si="236"/>
        <v>0</v>
      </c>
      <c r="EZ207" s="118">
        <f t="shared" si="236"/>
        <v>0</v>
      </c>
    </row>
    <row r="208" spans="1:156" ht="17" thickTop="1" x14ac:dyDescent="0.2">
      <c r="A208" s="3"/>
      <c r="B208" s="6"/>
      <c r="C208" s="7"/>
      <c r="D208" s="7"/>
      <c r="E208" s="7"/>
      <c r="F208" s="8"/>
      <c r="G208" s="6"/>
      <c r="H208" s="8"/>
      <c r="I208" s="8"/>
      <c r="J208" s="8"/>
      <c r="K208" s="8"/>
      <c r="L208" s="3"/>
      <c r="M208" s="4"/>
      <c r="N208" s="4"/>
      <c r="O208" s="4"/>
      <c r="P208" s="4"/>
      <c r="Q208" s="4"/>
      <c r="R208" s="11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row>
    <row r="209" spans="1:42" ht="16" x14ac:dyDescent="0.2">
      <c r="A209" s="3"/>
      <c r="B209" s="6"/>
      <c r="C209" s="7"/>
      <c r="D209" s="7"/>
      <c r="E209" s="7"/>
      <c r="F209" s="8"/>
      <c r="G209" s="6"/>
      <c r="H209" s="8"/>
      <c r="I209" s="8"/>
      <c r="J209" s="8"/>
      <c r="K209" s="8"/>
      <c r="L209" s="3"/>
      <c r="M209" s="4"/>
      <c r="N209" s="4"/>
      <c r="O209" s="4"/>
      <c r="P209" s="4"/>
      <c r="Q209" s="4"/>
      <c r="R209" s="11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row>
    <row r="210" spans="1:42" ht="16" x14ac:dyDescent="0.2">
      <c r="A210" s="3"/>
      <c r="B210" s="6"/>
      <c r="C210" s="7"/>
      <c r="D210" s="7"/>
      <c r="E210" s="7"/>
      <c r="F210" s="8"/>
      <c r="G210" s="6"/>
      <c r="H210" s="8"/>
      <c r="I210" s="8"/>
      <c r="J210" s="8"/>
      <c r="K210" s="8"/>
      <c r="L210" s="3"/>
      <c r="M210" s="4"/>
      <c r="N210" s="4"/>
      <c r="O210" s="4"/>
      <c r="P210" s="4"/>
      <c r="Q210" s="4"/>
      <c r="R210" s="11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row>
    <row r="211" spans="1:42" ht="16" x14ac:dyDescent="0.2">
      <c r="A211" s="3"/>
      <c r="B211" s="6"/>
      <c r="C211" s="7"/>
      <c r="D211" s="7"/>
      <c r="E211" s="7"/>
      <c r="F211" s="8"/>
      <c r="G211" s="6"/>
      <c r="H211" s="8"/>
      <c r="I211" s="8"/>
      <c r="J211" s="8"/>
      <c r="K211" s="8"/>
      <c r="L211" s="3"/>
      <c r="M211" s="4"/>
      <c r="N211" s="4"/>
      <c r="O211" s="4"/>
      <c r="P211" s="4"/>
      <c r="Q211" s="4"/>
      <c r="R211" s="11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row>
    <row r="212" spans="1:42" ht="16" x14ac:dyDescent="0.2">
      <c r="A212" s="3"/>
      <c r="B212" s="6"/>
      <c r="C212" s="7"/>
      <c r="D212" s="7"/>
      <c r="E212" s="7"/>
      <c r="F212" s="8"/>
      <c r="G212" s="6"/>
      <c r="H212" s="8"/>
      <c r="I212" s="8"/>
      <c r="J212" s="8"/>
      <c r="K212" s="8"/>
      <c r="L212" s="3"/>
      <c r="M212" s="4"/>
      <c r="N212" s="4"/>
      <c r="O212" s="4"/>
      <c r="P212" s="4"/>
      <c r="Q212" s="4"/>
      <c r="R212" s="11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row>
    <row r="213" spans="1:42" ht="16" x14ac:dyDescent="0.2">
      <c r="A213" s="3"/>
      <c r="B213" s="6"/>
      <c r="C213" s="7"/>
      <c r="D213" s="7"/>
      <c r="E213" s="7"/>
      <c r="F213" s="8"/>
      <c r="G213" s="6"/>
      <c r="H213" s="8"/>
      <c r="I213" s="8"/>
      <c r="J213" s="8"/>
      <c r="K213" s="8"/>
      <c r="L213" s="3"/>
      <c r="M213" s="4"/>
      <c r="N213" s="4"/>
      <c r="O213" s="4"/>
      <c r="P213" s="4"/>
      <c r="Q213" s="4"/>
      <c r="R213" s="11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row>
    <row r="214" spans="1:42" ht="16" x14ac:dyDescent="0.2">
      <c r="A214" s="3"/>
      <c r="B214" s="6"/>
      <c r="C214" s="7"/>
      <c r="D214" s="7"/>
      <c r="E214" s="7"/>
      <c r="F214" s="8"/>
      <c r="G214" s="6"/>
      <c r="H214" s="8"/>
      <c r="I214" s="8"/>
      <c r="J214" s="8"/>
      <c r="K214" s="8"/>
      <c r="L214" s="3"/>
      <c r="M214" s="4"/>
      <c r="N214" s="4"/>
      <c r="O214" s="4"/>
      <c r="P214" s="4"/>
      <c r="Q214" s="4"/>
      <c r="R214" s="11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row>
    <row r="215" spans="1:42" ht="16" x14ac:dyDescent="0.2">
      <c r="A215" s="3"/>
      <c r="B215" s="6"/>
      <c r="C215" s="7"/>
      <c r="D215" s="7"/>
      <c r="E215" s="7"/>
      <c r="F215" s="8"/>
      <c r="G215" s="6"/>
      <c r="H215" s="8"/>
      <c r="I215" s="8"/>
      <c r="J215" s="8"/>
      <c r="K215" s="8"/>
      <c r="L215" s="3"/>
      <c r="M215" s="4"/>
      <c r="N215" s="4"/>
      <c r="O215" s="4"/>
      <c r="P215" s="4"/>
      <c r="Q215" s="4"/>
      <c r="R215" s="11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row>
    <row r="216" spans="1:42" ht="16" x14ac:dyDescent="0.2">
      <c r="A216" s="3"/>
      <c r="B216" s="6"/>
      <c r="C216" s="7"/>
      <c r="D216" s="7"/>
      <c r="E216" s="7"/>
      <c r="F216" s="8"/>
      <c r="G216" s="6"/>
      <c r="H216" s="8"/>
      <c r="I216" s="8"/>
      <c r="J216" s="8"/>
      <c r="K216" s="8"/>
      <c r="L216" s="3"/>
      <c r="M216" s="4"/>
      <c r="N216" s="4"/>
      <c r="O216" s="4"/>
      <c r="P216" s="4"/>
      <c r="Q216" s="4"/>
      <c r="R216" s="11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row>
    <row r="217" spans="1:42" ht="16" x14ac:dyDescent="0.2">
      <c r="A217" s="3"/>
      <c r="B217" s="6"/>
      <c r="C217" s="7"/>
      <c r="D217" s="7"/>
      <c r="E217" s="7"/>
      <c r="F217" s="8"/>
      <c r="G217" s="6"/>
      <c r="H217" s="8"/>
      <c r="I217" s="8"/>
      <c r="J217" s="8"/>
      <c r="K217" s="8"/>
      <c r="L217" s="3"/>
      <c r="M217" s="4"/>
      <c r="N217" s="4"/>
      <c r="O217" s="4"/>
      <c r="P217" s="4"/>
      <c r="Q217" s="4"/>
      <c r="R217" s="11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row>
    <row r="218" spans="1:42" ht="16" x14ac:dyDescent="0.2">
      <c r="A218" s="3"/>
      <c r="B218" s="6"/>
      <c r="C218" s="7"/>
      <c r="D218" s="7"/>
      <c r="E218" s="7"/>
      <c r="F218" s="8"/>
      <c r="G218" s="6"/>
      <c r="H218" s="8"/>
      <c r="I218" s="8"/>
      <c r="J218" s="8"/>
      <c r="K218" s="8"/>
      <c r="L218" s="3"/>
      <c r="M218" s="4"/>
      <c r="N218" s="4"/>
      <c r="O218" s="4"/>
      <c r="P218" s="4"/>
      <c r="Q218" s="4"/>
      <c r="R218" s="11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row>
    <row r="219" spans="1:42" ht="16" x14ac:dyDescent="0.2">
      <c r="A219" s="3"/>
      <c r="B219" s="6"/>
      <c r="C219" s="7"/>
      <c r="D219" s="7"/>
      <c r="E219" s="7"/>
      <c r="F219" s="8"/>
      <c r="G219" s="6"/>
      <c r="H219" s="8"/>
      <c r="I219" s="8"/>
      <c r="J219" s="8"/>
      <c r="K219" s="8"/>
      <c r="L219" s="3"/>
      <c r="M219" s="4"/>
      <c r="N219" s="4"/>
      <c r="O219" s="4"/>
      <c r="P219" s="4"/>
      <c r="Q219" s="4"/>
      <c r="R219" s="11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row>
    <row r="220" spans="1:42" ht="16" x14ac:dyDescent="0.2">
      <c r="A220" s="3"/>
      <c r="B220" s="6"/>
      <c r="C220" s="7"/>
      <c r="D220" s="7"/>
      <c r="E220" s="7"/>
      <c r="F220" s="8"/>
      <c r="G220" s="6"/>
      <c r="H220" s="8"/>
      <c r="I220" s="8"/>
      <c r="J220" s="8"/>
      <c r="K220" s="8"/>
      <c r="L220" s="3"/>
      <c r="M220" s="4"/>
      <c r="N220" s="4"/>
      <c r="O220" s="4"/>
      <c r="P220" s="4"/>
      <c r="Q220" s="4"/>
      <c r="R220" s="11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row>
    <row r="221" spans="1:42" ht="16" x14ac:dyDescent="0.2">
      <c r="A221" s="3"/>
      <c r="B221" s="6"/>
      <c r="C221" s="7"/>
      <c r="D221" s="7"/>
      <c r="E221" s="7"/>
      <c r="F221" s="8"/>
      <c r="G221" s="6"/>
      <c r="H221" s="8"/>
      <c r="I221" s="8"/>
      <c r="J221" s="8"/>
      <c r="K221" s="8"/>
      <c r="L221" s="3"/>
      <c r="M221" s="4"/>
      <c r="N221" s="4"/>
      <c r="O221" s="4"/>
      <c r="P221" s="4"/>
      <c r="Q221" s="4"/>
      <c r="R221" s="11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row>
    <row r="222" spans="1:42" ht="16" x14ac:dyDescent="0.2">
      <c r="A222" s="3"/>
      <c r="B222" s="6"/>
      <c r="C222" s="7"/>
      <c r="D222" s="7"/>
      <c r="E222" s="7"/>
      <c r="F222" s="8"/>
      <c r="G222" s="6"/>
      <c r="H222" s="8"/>
      <c r="I222" s="8"/>
      <c r="J222" s="8"/>
      <c r="K222" s="8"/>
      <c r="L222" s="3"/>
      <c r="M222" s="4"/>
      <c r="N222" s="4"/>
      <c r="O222" s="4"/>
      <c r="P222" s="4"/>
      <c r="Q222" s="4"/>
      <c r="R222" s="11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row>
    <row r="223" spans="1:42" ht="16" x14ac:dyDescent="0.2">
      <c r="A223" s="3"/>
      <c r="B223" s="6"/>
      <c r="C223" s="7"/>
      <c r="D223" s="7"/>
      <c r="E223" s="7"/>
      <c r="F223" s="8"/>
      <c r="G223" s="6"/>
      <c r="H223" s="8"/>
      <c r="I223" s="8"/>
      <c r="J223" s="8"/>
      <c r="K223" s="8"/>
      <c r="L223" s="3"/>
      <c r="M223" s="4"/>
      <c r="N223" s="4"/>
      <c r="O223" s="4"/>
      <c r="P223" s="4"/>
      <c r="Q223" s="4"/>
      <c r="R223" s="11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row>
    <row r="224" spans="1:42" ht="16" x14ac:dyDescent="0.2">
      <c r="A224" s="3"/>
      <c r="B224" s="6"/>
      <c r="C224" s="7"/>
      <c r="D224" s="7"/>
      <c r="E224" s="7"/>
      <c r="F224" s="8"/>
      <c r="G224" s="6"/>
      <c r="H224" s="8"/>
      <c r="I224" s="8"/>
      <c r="J224" s="8"/>
      <c r="K224" s="8"/>
      <c r="L224" s="3"/>
      <c r="M224" s="4"/>
      <c r="N224" s="4"/>
      <c r="O224" s="4"/>
      <c r="P224" s="4"/>
      <c r="Q224" s="4"/>
      <c r="R224" s="11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row>
    <row r="225" spans="1:42" ht="16" x14ac:dyDescent="0.2">
      <c r="A225" s="3"/>
      <c r="B225" s="6"/>
      <c r="C225" s="7"/>
      <c r="D225" s="7"/>
      <c r="E225" s="7"/>
      <c r="F225" s="8"/>
      <c r="G225" s="6"/>
      <c r="H225" s="8"/>
      <c r="I225" s="8"/>
      <c r="J225" s="8"/>
      <c r="K225" s="8"/>
      <c r="L225" s="3"/>
      <c r="M225" s="4"/>
      <c r="N225" s="4"/>
      <c r="O225" s="4"/>
      <c r="P225" s="4"/>
      <c r="Q225" s="4"/>
      <c r="R225" s="11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row>
    <row r="226" spans="1:42" ht="16" x14ac:dyDescent="0.2">
      <c r="A226" s="3"/>
      <c r="B226" s="6"/>
      <c r="C226" s="7"/>
      <c r="D226" s="7"/>
      <c r="E226" s="7"/>
      <c r="F226" s="8"/>
      <c r="G226" s="6"/>
      <c r="H226" s="8"/>
      <c r="I226" s="8"/>
      <c r="J226" s="8"/>
      <c r="K226" s="8"/>
      <c r="L226" s="3"/>
      <c r="M226" s="4"/>
      <c r="N226" s="4"/>
      <c r="O226" s="4"/>
      <c r="P226" s="4"/>
      <c r="Q226" s="4"/>
      <c r="R226" s="11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row>
    <row r="227" spans="1:42" ht="16" x14ac:dyDescent="0.2">
      <c r="A227" s="3"/>
      <c r="B227" s="6"/>
      <c r="C227" s="7"/>
      <c r="D227" s="7"/>
      <c r="E227" s="7"/>
      <c r="F227" s="8"/>
      <c r="G227" s="6"/>
      <c r="H227" s="8"/>
      <c r="I227" s="8"/>
      <c r="J227" s="8"/>
      <c r="K227" s="8"/>
      <c r="L227" s="3"/>
      <c r="M227" s="4"/>
      <c r="N227" s="4"/>
      <c r="O227" s="4"/>
      <c r="P227" s="4"/>
      <c r="Q227" s="4"/>
      <c r="R227" s="11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row>
    <row r="228" spans="1:42" ht="16" x14ac:dyDescent="0.2">
      <c r="A228" s="3"/>
      <c r="B228" s="6"/>
      <c r="C228" s="7"/>
      <c r="D228" s="7"/>
      <c r="E228" s="7"/>
      <c r="F228" s="8"/>
      <c r="G228" s="6"/>
      <c r="H228" s="8"/>
      <c r="I228" s="8"/>
      <c r="J228" s="8"/>
      <c r="K228" s="8"/>
      <c r="L228" s="3"/>
      <c r="M228" s="4"/>
      <c r="N228" s="4"/>
      <c r="O228" s="4"/>
      <c r="P228" s="4"/>
      <c r="Q228" s="4"/>
      <c r="R228" s="11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row>
    <row r="229" spans="1:42" ht="16" x14ac:dyDescent="0.2">
      <c r="A229" s="3"/>
      <c r="B229" s="6"/>
      <c r="C229" s="7"/>
      <c r="D229" s="7"/>
      <c r="E229" s="7"/>
      <c r="F229" s="8"/>
      <c r="G229" s="6"/>
      <c r="H229" s="8"/>
      <c r="I229" s="8"/>
      <c r="J229" s="8"/>
      <c r="K229" s="8"/>
      <c r="L229" s="3"/>
      <c r="M229" s="4"/>
      <c r="N229" s="4"/>
      <c r="O229" s="4"/>
      <c r="P229" s="4"/>
      <c r="Q229" s="4"/>
      <c r="R229" s="11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row>
    <row r="230" spans="1:42" ht="16" x14ac:dyDescent="0.2">
      <c r="A230" s="3"/>
      <c r="B230" s="6"/>
      <c r="C230" s="7"/>
      <c r="D230" s="7"/>
      <c r="E230" s="7"/>
      <c r="F230" s="8"/>
      <c r="G230" s="6"/>
      <c r="H230" s="8"/>
      <c r="I230" s="8"/>
      <c r="J230" s="8"/>
      <c r="K230" s="8"/>
      <c r="L230" s="3"/>
      <c r="M230" s="4"/>
      <c r="N230" s="4"/>
      <c r="O230" s="4"/>
      <c r="P230" s="4"/>
      <c r="Q230" s="4"/>
      <c r="R230" s="11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row>
    <row r="231" spans="1:42" ht="16" x14ac:dyDescent="0.2">
      <c r="A231" s="3"/>
      <c r="B231" s="6"/>
      <c r="C231" s="7"/>
      <c r="D231" s="7"/>
      <c r="E231" s="7"/>
      <c r="F231" s="8"/>
      <c r="G231" s="6"/>
      <c r="H231" s="8"/>
      <c r="I231" s="8"/>
      <c r="J231" s="8"/>
      <c r="K231" s="8"/>
      <c r="L231" s="3"/>
      <c r="M231" s="4"/>
      <c r="N231" s="4"/>
      <c r="O231" s="4"/>
      <c r="P231" s="4"/>
      <c r="Q231" s="4"/>
      <c r="R231" s="11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row>
    <row r="232" spans="1:42" ht="16" x14ac:dyDescent="0.2">
      <c r="A232" s="3"/>
      <c r="B232" s="6"/>
      <c r="C232" s="7"/>
      <c r="D232" s="7"/>
      <c r="E232" s="7"/>
      <c r="F232" s="8"/>
      <c r="G232" s="6"/>
      <c r="H232" s="8"/>
      <c r="I232" s="8"/>
      <c r="J232" s="8"/>
      <c r="K232" s="8"/>
      <c r="L232" s="3"/>
      <c r="M232" s="4"/>
      <c r="N232" s="4"/>
      <c r="O232" s="4"/>
      <c r="P232" s="4"/>
      <c r="Q232" s="4"/>
      <c r="R232" s="11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row>
    <row r="233" spans="1:42" ht="16" x14ac:dyDescent="0.2">
      <c r="A233" s="3"/>
      <c r="B233" s="6"/>
      <c r="C233" s="7"/>
      <c r="D233" s="7"/>
      <c r="E233" s="7"/>
      <c r="F233" s="8"/>
      <c r="G233" s="6"/>
      <c r="H233" s="8"/>
      <c r="I233" s="8"/>
      <c r="J233" s="8"/>
      <c r="K233" s="8"/>
      <c r="L233" s="3"/>
      <c r="M233" s="4"/>
      <c r="N233" s="4"/>
      <c r="O233" s="4"/>
      <c r="P233" s="4"/>
      <c r="Q233" s="4"/>
      <c r="R233" s="11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row>
    <row r="234" spans="1:42" ht="16" x14ac:dyDescent="0.2">
      <c r="A234" s="3"/>
      <c r="B234" s="6"/>
      <c r="C234" s="7"/>
      <c r="D234" s="7"/>
      <c r="E234" s="7"/>
      <c r="F234" s="8"/>
      <c r="G234" s="6"/>
      <c r="H234" s="8"/>
      <c r="I234" s="8"/>
      <c r="J234" s="8"/>
      <c r="K234" s="8"/>
      <c r="L234" s="3"/>
      <c r="M234" s="4"/>
      <c r="N234" s="4"/>
      <c r="O234" s="4"/>
      <c r="P234" s="4"/>
      <c r="Q234" s="4"/>
      <c r="R234" s="11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row>
    <row r="235" spans="1:42" ht="16" x14ac:dyDescent="0.2">
      <c r="A235" s="3"/>
      <c r="B235" s="6"/>
      <c r="C235" s="7"/>
      <c r="D235" s="7"/>
      <c r="E235" s="7"/>
      <c r="F235" s="8"/>
      <c r="G235" s="6"/>
      <c r="H235" s="8"/>
      <c r="I235" s="8"/>
      <c r="J235" s="8"/>
      <c r="K235" s="8"/>
      <c r="L235" s="3"/>
      <c r="M235" s="4"/>
      <c r="N235" s="4"/>
      <c r="O235" s="4"/>
      <c r="P235" s="4"/>
      <c r="Q235" s="4"/>
      <c r="R235" s="11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row>
    <row r="236" spans="1:42" ht="16" x14ac:dyDescent="0.2">
      <c r="A236" s="3"/>
      <c r="B236" s="6"/>
      <c r="C236" s="7"/>
      <c r="D236" s="7"/>
      <c r="E236" s="7"/>
      <c r="F236" s="8"/>
      <c r="G236" s="6"/>
      <c r="H236" s="8"/>
      <c r="I236" s="8"/>
      <c r="J236" s="8"/>
      <c r="K236" s="8"/>
      <c r="L236" s="3"/>
      <c r="M236" s="4"/>
      <c r="N236" s="4"/>
      <c r="O236" s="4"/>
      <c r="P236" s="4"/>
      <c r="Q236" s="4"/>
      <c r="R236" s="11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row>
    <row r="237" spans="1:42" ht="16" x14ac:dyDescent="0.2">
      <c r="A237" s="3"/>
      <c r="B237" s="6"/>
      <c r="C237" s="7"/>
      <c r="D237" s="7"/>
      <c r="E237" s="7"/>
      <c r="F237" s="8"/>
      <c r="G237" s="6"/>
      <c r="H237" s="8"/>
      <c r="I237" s="8"/>
      <c r="J237" s="8"/>
      <c r="K237" s="8"/>
      <c r="L237" s="3"/>
      <c r="M237" s="4"/>
      <c r="N237" s="4"/>
      <c r="O237" s="4"/>
      <c r="P237" s="4"/>
      <c r="Q237" s="4"/>
      <c r="R237" s="11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row>
    <row r="238" spans="1:42" ht="16" x14ac:dyDescent="0.2">
      <c r="A238" s="3"/>
      <c r="B238" s="6"/>
      <c r="C238" s="7"/>
      <c r="D238" s="7"/>
      <c r="E238" s="7"/>
      <c r="F238" s="8"/>
      <c r="G238" s="6"/>
      <c r="H238" s="8"/>
      <c r="I238" s="8"/>
      <c r="J238" s="8"/>
      <c r="K238" s="8"/>
      <c r="L238" s="3"/>
      <c r="M238" s="4"/>
      <c r="N238" s="4"/>
      <c r="O238" s="4"/>
      <c r="P238" s="4"/>
      <c r="Q238" s="4"/>
      <c r="R238" s="11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row>
    <row r="239" spans="1:42" ht="16" x14ac:dyDescent="0.2">
      <c r="A239" s="3"/>
      <c r="B239" s="6"/>
      <c r="C239" s="7"/>
      <c r="D239" s="7"/>
      <c r="E239" s="7"/>
      <c r="F239" s="8"/>
      <c r="G239" s="6"/>
      <c r="H239" s="8"/>
      <c r="I239" s="8"/>
      <c r="J239" s="8"/>
      <c r="K239" s="8"/>
      <c r="L239" s="3"/>
      <c r="M239" s="4"/>
      <c r="N239" s="4"/>
      <c r="O239" s="4"/>
      <c r="P239" s="4"/>
      <c r="Q239" s="4"/>
      <c r="R239" s="11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row>
    <row r="240" spans="1:42" ht="16" x14ac:dyDescent="0.2">
      <c r="A240" s="3"/>
      <c r="B240" s="6"/>
      <c r="C240" s="7"/>
      <c r="D240" s="7"/>
      <c r="E240" s="7"/>
      <c r="F240" s="8"/>
      <c r="G240" s="6"/>
      <c r="H240" s="8"/>
      <c r="I240" s="8"/>
      <c r="J240" s="8"/>
      <c r="K240" s="8"/>
      <c r="L240" s="3"/>
      <c r="M240" s="4"/>
      <c r="N240" s="4"/>
      <c r="O240" s="4"/>
      <c r="P240" s="4"/>
      <c r="Q240" s="4"/>
      <c r="R240" s="11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row>
    <row r="241" spans="1:42" ht="16" x14ac:dyDescent="0.2">
      <c r="A241" s="3"/>
      <c r="B241" s="6"/>
      <c r="C241" s="7"/>
      <c r="D241" s="7"/>
      <c r="E241" s="7"/>
      <c r="F241" s="8"/>
      <c r="G241" s="6"/>
      <c r="H241" s="8"/>
      <c r="I241" s="8"/>
      <c r="J241" s="8"/>
      <c r="K241" s="8"/>
      <c r="L241" s="3"/>
      <c r="M241" s="4"/>
      <c r="N241" s="4"/>
      <c r="O241" s="4"/>
      <c r="P241" s="4"/>
      <c r="Q241" s="4"/>
      <c r="R241" s="11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row>
    <row r="242" spans="1:42" ht="16" x14ac:dyDescent="0.2">
      <c r="A242" s="3"/>
      <c r="B242" s="6"/>
      <c r="C242" s="7"/>
      <c r="D242" s="7"/>
      <c r="E242" s="7"/>
      <c r="F242" s="8"/>
      <c r="G242" s="6"/>
      <c r="H242" s="8"/>
      <c r="I242" s="8"/>
      <c r="J242" s="8"/>
      <c r="K242" s="8"/>
      <c r="L242" s="3"/>
      <c r="M242" s="4"/>
      <c r="N242" s="4"/>
      <c r="O242" s="4"/>
      <c r="P242" s="4"/>
      <c r="Q242" s="4"/>
      <c r="R242" s="11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row>
    <row r="243" spans="1:42" ht="16" x14ac:dyDescent="0.2">
      <c r="A243" s="3"/>
      <c r="B243" s="6"/>
      <c r="C243" s="7"/>
      <c r="D243" s="7"/>
      <c r="E243" s="7"/>
      <c r="F243" s="8"/>
      <c r="G243" s="6"/>
      <c r="H243" s="8"/>
      <c r="I243" s="8"/>
      <c r="J243" s="8"/>
      <c r="K243" s="8"/>
      <c r="L243" s="3"/>
      <c r="M243" s="4"/>
      <c r="N243" s="4"/>
      <c r="O243" s="4"/>
      <c r="P243" s="4"/>
      <c r="Q243" s="4"/>
      <c r="R243" s="11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row>
    <row r="244" spans="1:42" ht="16" x14ac:dyDescent="0.2">
      <c r="A244" s="3"/>
      <c r="B244" s="6"/>
      <c r="C244" s="7"/>
      <c r="D244" s="7"/>
      <c r="E244" s="7"/>
      <c r="F244" s="8"/>
      <c r="G244" s="6"/>
      <c r="H244" s="8"/>
      <c r="I244" s="8"/>
      <c r="J244" s="8"/>
      <c r="K244" s="8"/>
      <c r="L244" s="3"/>
      <c r="M244" s="4"/>
      <c r="N244" s="4"/>
      <c r="O244" s="4"/>
      <c r="P244" s="4"/>
      <c r="Q244" s="4"/>
      <c r="R244" s="11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row>
    <row r="245" spans="1:42" ht="16" x14ac:dyDescent="0.2">
      <c r="A245" s="3"/>
      <c r="B245" s="6"/>
      <c r="C245" s="7"/>
      <c r="D245" s="7"/>
      <c r="E245" s="7"/>
      <c r="F245" s="8"/>
      <c r="G245" s="6"/>
      <c r="H245" s="8"/>
      <c r="I245" s="8"/>
      <c r="J245" s="8"/>
      <c r="K245" s="8"/>
      <c r="L245" s="3"/>
      <c r="M245" s="4"/>
      <c r="N245" s="4"/>
      <c r="O245" s="4"/>
      <c r="P245" s="4"/>
      <c r="Q245" s="4"/>
      <c r="R245" s="11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row>
    <row r="246" spans="1:42" ht="16" x14ac:dyDescent="0.2">
      <c r="A246" s="3"/>
      <c r="B246" s="6"/>
      <c r="C246" s="7"/>
      <c r="D246" s="7"/>
      <c r="E246" s="7"/>
      <c r="F246" s="8"/>
      <c r="G246" s="6"/>
      <c r="H246" s="8"/>
      <c r="I246" s="8"/>
      <c r="J246" s="8"/>
      <c r="K246" s="8"/>
      <c r="L246" s="3"/>
      <c r="M246" s="4"/>
      <c r="N246" s="4"/>
      <c r="O246" s="4"/>
      <c r="P246" s="4"/>
      <c r="Q246" s="4"/>
      <c r="R246" s="11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row>
    <row r="247" spans="1:42" ht="16" x14ac:dyDescent="0.2">
      <c r="A247" s="3"/>
      <c r="B247" s="6"/>
      <c r="C247" s="7"/>
      <c r="D247" s="7"/>
      <c r="E247" s="7"/>
      <c r="F247" s="8"/>
      <c r="G247" s="6"/>
      <c r="H247" s="8"/>
      <c r="I247" s="8"/>
      <c r="J247" s="8"/>
      <c r="K247" s="8"/>
      <c r="L247" s="3"/>
      <c r="M247" s="4"/>
      <c r="N247" s="4"/>
      <c r="O247" s="4"/>
      <c r="P247" s="4"/>
      <c r="Q247" s="4"/>
      <c r="R247" s="11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row>
    <row r="248" spans="1:42" ht="16" x14ac:dyDescent="0.2">
      <c r="A248" s="3"/>
      <c r="B248" s="6"/>
      <c r="C248" s="7"/>
      <c r="D248" s="7"/>
      <c r="E248" s="7"/>
      <c r="F248" s="8"/>
      <c r="G248" s="6"/>
      <c r="H248" s="8"/>
      <c r="I248" s="8"/>
      <c r="J248" s="8"/>
      <c r="K248" s="8"/>
      <c r="L248" s="3"/>
      <c r="M248" s="4"/>
      <c r="N248" s="4"/>
      <c r="O248" s="4"/>
      <c r="P248" s="4"/>
      <c r="Q248" s="4"/>
      <c r="R248" s="11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row>
    <row r="249" spans="1:42" ht="16" x14ac:dyDescent="0.2">
      <c r="A249" s="3"/>
      <c r="B249" s="6"/>
      <c r="C249" s="7"/>
      <c r="D249" s="7"/>
      <c r="E249" s="7"/>
      <c r="F249" s="8"/>
      <c r="G249" s="6"/>
      <c r="H249" s="8"/>
      <c r="I249" s="8"/>
      <c r="J249" s="8"/>
      <c r="K249" s="8"/>
      <c r="L249" s="3"/>
      <c r="M249" s="4"/>
      <c r="N249" s="4"/>
      <c r="O249" s="4"/>
      <c r="P249" s="4"/>
      <c r="Q249" s="4"/>
      <c r="R249" s="11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row>
    <row r="250" spans="1:42" ht="16" x14ac:dyDescent="0.2">
      <c r="A250" s="3"/>
      <c r="B250" s="6"/>
      <c r="C250" s="7"/>
      <c r="D250" s="7"/>
      <c r="E250" s="7"/>
      <c r="F250" s="8"/>
      <c r="G250" s="6"/>
      <c r="H250" s="8"/>
      <c r="I250" s="8"/>
      <c r="J250" s="8"/>
      <c r="K250" s="8"/>
      <c r="L250" s="3"/>
      <c r="M250" s="4"/>
      <c r="N250" s="4"/>
      <c r="O250" s="4"/>
      <c r="P250" s="4"/>
      <c r="Q250" s="4"/>
      <c r="R250" s="11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row>
    <row r="251" spans="1:42" ht="16" x14ac:dyDescent="0.2">
      <c r="A251" s="3"/>
      <c r="B251" s="6"/>
      <c r="C251" s="7"/>
      <c r="D251" s="7"/>
      <c r="E251" s="7"/>
      <c r="F251" s="8"/>
      <c r="G251" s="6"/>
      <c r="H251" s="8"/>
      <c r="I251" s="8"/>
      <c r="J251" s="8"/>
      <c r="K251" s="8"/>
      <c r="L251" s="3"/>
      <c r="M251" s="4"/>
      <c r="N251" s="4"/>
      <c r="O251" s="4"/>
      <c r="P251" s="4"/>
      <c r="Q251" s="4"/>
      <c r="R251" s="11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row>
    <row r="252" spans="1:42" ht="16" x14ac:dyDescent="0.2">
      <c r="A252" s="3"/>
      <c r="B252" s="6"/>
      <c r="C252" s="7"/>
      <c r="D252" s="7"/>
      <c r="E252" s="7"/>
      <c r="F252" s="8"/>
      <c r="G252" s="6"/>
      <c r="H252" s="8"/>
      <c r="I252" s="8"/>
      <c r="J252" s="8"/>
      <c r="K252" s="8"/>
      <c r="L252" s="3"/>
      <c r="M252" s="4"/>
      <c r="N252" s="4"/>
      <c r="O252" s="4"/>
      <c r="P252" s="4"/>
      <c r="Q252" s="4"/>
      <c r="R252" s="11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row>
    <row r="253" spans="1:42" ht="16" x14ac:dyDescent="0.2">
      <c r="A253" s="3"/>
      <c r="B253" s="6"/>
      <c r="C253" s="7"/>
      <c r="D253" s="7"/>
      <c r="E253" s="7"/>
      <c r="F253" s="8"/>
      <c r="G253" s="6"/>
      <c r="H253" s="8"/>
      <c r="I253" s="8"/>
      <c r="J253" s="8"/>
      <c r="K253" s="8"/>
      <c r="L253" s="3"/>
      <c r="M253" s="4"/>
      <c r="N253" s="4"/>
      <c r="O253" s="4"/>
      <c r="P253" s="4"/>
      <c r="Q253" s="4"/>
      <c r="R253" s="11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row>
    <row r="254" spans="1:42" ht="16" x14ac:dyDescent="0.2">
      <c r="A254" s="3"/>
      <c r="B254" s="6"/>
      <c r="C254" s="7"/>
      <c r="D254" s="7"/>
      <c r="E254" s="7"/>
      <c r="F254" s="8"/>
      <c r="G254" s="6"/>
      <c r="H254" s="8"/>
      <c r="I254" s="8"/>
      <c r="J254" s="8"/>
      <c r="K254" s="8"/>
      <c r="L254" s="3"/>
      <c r="M254" s="4"/>
      <c r="N254" s="4"/>
      <c r="O254" s="4"/>
      <c r="P254" s="4"/>
      <c r="Q254" s="4"/>
      <c r="R254" s="11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row>
    <row r="255" spans="1:42" ht="16" x14ac:dyDescent="0.2">
      <c r="A255" s="3"/>
      <c r="B255" s="6"/>
      <c r="C255" s="7"/>
      <c r="D255" s="7"/>
      <c r="E255" s="7"/>
      <c r="F255" s="8"/>
      <c r="G255" s="6"/>
      <c r="H255" s="8"/>
      <c r="I255" s="8"/>
      <c r="J255" s="8"/>
      <c r="K255" s="8"/>
      <c r="L255" s="3"/>
      <c r="M255" s="4"/>
      <c r="N255" s="4"/>
      <c r="O255" s="4"/>
      <c r="P255" s="4"/>
      <c r="Q255" s="4"/>
      <c r="R255" s="11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row>
    <row r="256" spans="1:42" ht="16" x14ac:dyDescent="0.2">
      <c r="A256" s="3"/>
      <c r="B256" s="6"/>
      <c r="C256" s="7"/>
      <c r="D256" s="7"/>
      <c r="E256" s="7"/>
      <c r="F256" s="8"/>
      <c r="G256" s="6"/>
      <c r="H256" s="8"/>
      <c r="I256" s="8"/>
      <c r="J256" s="8"/>
      <c r="K256" s="8"/>
      <c r="L256" s="3"/>
      <c r="M256" s="4"/>
      <c r="N256" s="4"/>
      <c r="O256" s="4"/>
      <c r="P256" s="4"/>
      <c r="Q256" s="4"/>
      <c r="R256" s="11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row>
    <row r="257" spans="1:42" ht="16" x14ac:dyDescent="0.2">
      <c r="A257" s="3"/>
      <c r="B257" s="6"/>
      <c r="C257" s="7"/>
      <c r="D257" s="7"/>
      <c r="E257" s="7"/>
      <c r="F257" s="8"/>
      <c r="G257" s="6"/>
      <c r="H257" s="8"/>
      <c r="I257" s="8"/>
      <c r="J257" s="8"/>
      <c r="K257" s="8"/>
      <c r="L257" s="3"/>
      <c r="M257" s="4"/>
      <c r="N257" s="4"/>
      <c r="O257" s="4"/>
      <c r="P257" s="4"/>
      <c r="Q257" s="4"/>
      <c r="R257" s="11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row>
    <row r="258" spans="1:42" ht="16" x14ac:dyDescent="0.2">
      <c r="A258" s="3"/>
      <c r="B258" s="6"/>
      <c r="C258" s="7"/>
      <c r="D258" s="7"/>
      <c r="E258" s="7"/>
      <c r="F258" s="8"/>
      <c r="G258" s="6"/>
      <c r="H258" s="8"/>
      <c r="I258" s="8"/>
      <c r="J258" s="8"/>
      <c r="K258" s="8"/>
      <c r="L258" s="3"/>
      <c r="M258" s="4"/>
      <c r="N258" s="4"/>
      <c r="O258" s="4"/>
      <c r="P258" s="4"/>
      <c r="Q258" s="4"/>
      <c r="R258" s="11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row>
    <row r="259" spans="1:42" ht="16" x14ac:dyDescent="0.2">
      <c r="A259" s="3"/>
      <c r="B259" s="6"/>
      <c r="C259" s="7"/>
      <c r="D259" s="7"/>
      <c r="E259" s="7"/>
      <c r="F259" s="8"/>
      <c r="G259" s="6"/>
      <c r="H259" s="8"/>
      <c r="I259" s="8"/>
      <c r="J259" s="8"/>
      <c r="K259" s="8"/>
      <c r="L259" s="3"/>
      <c r="M259" s="4"/>
      <c r="N259" s="4"/>
      <c r="O259" s="4"/>
      <c r="P259" s="4"/>
      <c r="Q259" s="4"/>
      <c r="R259" s="11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row>
    <row r="260" spans="1:42" ht="16" x14ac:dyDescent="0.2">
      <c r="A260" s="3"/>
      <c r="B260" s="6"/>
      <c r="C260" s="7"/>
      <c r="D260" s="7"/>
      <c r="E260" s="7"/>
      <c r="F260" s="8"/>
      <c r="G260" s="6"/>
      <c r="H260" s="8"/>
      <c r="I260" s="8"/>
      <c r="J260" s="8"/>
      <c r="K260" s="8"/>
      <c r="L260" s="3"/>
      <c r="M260" s="4"/>
      <c r="N260" s="4"/>
      <c r="O260" s="4"/>
      <c r="P260" s="4"/>
      <c r="Q260" s="4"/>
      <c r="R260" s="11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row>
    <row r="261" spans="1:42" ht="16" x14ac:dyDescent="0.2">
      <c r="A261" s="3"/>
      <c r="B261" s="6"/>
      <c r="C261" s="7"/>
      <c r="D261" s="7"/>
      <c r="E261" s="7"/>
      <c r="F261" s="8"/>
      <c r="G261" s="6"/>
      <c r="H261" s="8"/>
      <c r="I261" s="8"/>
      <c r="J261" s="8"/>
      <c r="K261" s="8"/>
      <c r="L261" s="3"/>
      <c r="M261" s="4"/>
      <c r="N261" s="4"/>
      <c r="O261" s="4"/>
      <c r="P261" s="4"/>
      <c r="Q261" s="4"/>
      <c r="R261" s="11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row>
    <row r="262" spans="1:42" ht="16" x14ac:dyDescent="0.2">
      <c r="A262" s="3"/>
      <c r="B262" s="6"/>
      <c r="C262" s="7"/>
      <c r="D262" s="7"/>
      <c r="E262" s="7"/>
      <c r="F262" s="8"/>
      <c r="G262" s="6"/>
      <c r="H262" s="8"/>
      <c r="I262" s="8"/>
      <c r="J262" s="8"/>
      <c r="K262" s="8"/>
      <c r="L262" s="3"/>
      <c r="M262" s="4"/>
      <c r="N262" s="4"/>
      <c r="O262" s="4"/>
      <c r="P262" s="4"/>
      <c r="Q262" s="4"/>
      <c r="R262" s="11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row>
    <row r="263" spans="1:42" ht="16" x14ac:dyDescent="0.2">
      <c r="A263" s="3"/>
      <c r="B263" s="6"/>
      <c r="C263" s="7"/>
      <c r="D263" s="7"/>
      <c r="E263" s="7"/>
      <c r="F263" s="8"/>
      <c r="G263" s="6"/>
      <c r="H263" s="8"/>
      <c r="I263" s="8"/>
      <c r="J263" s="8"/>
      <c r="K263" s="8"/>
      <c r="L263" s="3"/>
      <c r="M263" s="4"/>
      <c r="N263" s="4"/>
      <c r="O263" s="4"/>
      <c r="P263" s="4"/>
      <c r="Q263" s="4"/>
      <c r="R263" s="11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row>
    <row r="264" spans="1:42" ht="16" x14ac:dyDescent="0.2">
      <c r="A264" s="3"/>
      <c r="B264" s="6"/>
      <c r="C264" s="7"/>
      <c r="D264" s="7"/>
      <c r="E264" s="7"/>
      <c r="F264" s="8"/>
      <c r="G264" s="6"/>
      <c r="H264" s="8"/>
      <c r="I264" s="8"/>
      <c r="J264" s="8"/>
      <c r="K264" s="8"/>
      <c r="L264" s="3"/>
      <c r="M264" s="4"/>
      <c r="N264" s="4"/>
      <c r="O264" s="4"/>
      <c r="P264" s="4"/>
      <c r="Q264" s="4"/>
      <c r="R264" s="11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row>
    <row r="265" spans="1:42" ht="16" x14ac:dyDescent="0.2">
      <c r="A265" s="3"/>
      <c r="B265" s="6"/>
      <c r="C265" s="7"/>
      <c r="D265" s="7"/>
      <c r="E265" s="7"/>
      <c r="F265" s="8"/>
      <c r="G265" s="6"/>
      <c r="H265" s="8"/>
      <c r="I265" s="8"/>
      <c r="J265" s="8"/>
      <c r="K265" s="8"/>
      <c r="L265" s="3"/>
      <c r="M265" s="4"/>
      <c r="N265" s="4"/>
      <c r="O265" s="4"/>
      <c r="P265" s="4"/>
      <c r="Q265" s="4"/>
      <c r="R265" s="11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row>
    <row r="266" spans="1:42" ht="16" x14ac:dyDescent="0.2">
      <c r="A266" s="3"/>
      <c r="B266" s="6"/>
      <c r="C266" s="7"/>
      <c r="D266" s="7"/>
      <c r="E266" s="7"/>
      <c r="F266" s="8"/>
      <c r="G266" s="6"/>
      <c r="H266" s="8"/>
      <c r="I266" s="8"/>
      <c r="J266" s="8"/>
      <c r="K266" s="8"/>
      <c r="L266" s="3"/>
      <c r="M266" s="4"/>
      <c r="N266" s="4"/>
      <c r="O266" s="4"/>
      <c r="P266" s="4"/>
      <c r="Q266" s="4"/>
      <c r="R266" s="11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row>
    <row r="267" spans="1:42" ht="16" x14ac:dyDescent="0.2">
      <c r="A267" s="3"/>
      <c r="B267" s="6"/>
      <c r="C267" s="7"/>
      <c r="D267" s="7"/>
      <c r="E267" s="7"/>
      <c r="F267" s="8"/>
      <c r="G267" s="6"/>
      <c r="H267" s="8"/>
      <c r="I267" s="8"/>
      <c r="J267" s="8"/>
      <c r="K267" s="8"/>
      <c r="L267" s="3"/>
      <c r="M267" s="4"/>
      <c r="N267" s="4"/>
      <c r="O267" s="4"/>
      <c r="P267" s="4"/>
      <c r="Q267" s="4"/>
      <c r="R267" s="11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row>
    <row r="268" spans="1:42" ht="16" x14ac:dyDescent="0.2">
      <c r="A268" s="3"/>
      <c r="B268" s="6"/>
      <c r="C268" s="7"/>
      <c r="D268" s="7"/>
      <c r="E268" s="7"/>
      <c r="F268" s="8"/>
      <c r="G268" s="6"/>
      <c r="H268" s="8"/>
      <c r="I268" s="8"/>
      <c r="J268" s="8"/>
      <c r="K268" s="8"/>
      <c r="L268" s="3"/>
      <c r="M268" s="4"/>
      <c r="N268" s="4"/>
      <c r="O268" s="4"/>
      <c r="P268" s="4"/>
      <c r="Q268" s="4"/>
      <c r="R268" s="11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row>
    <row r="269" spans="1:42" ht="16" x14ac:dyDescent="0.2">
      <c r="A269" s="3"/>
      <c r="B269" s="6"/>
      <c r="C269" s="7"/>
      <c r="D269" s="7"/>
      <c r="E269" s="7"/>
      <c r="F269" s="8"/>
      <c r="G269" s="6"/>
      <c r="H269" s="8"/>
      <c r="I269" s="8"/>
      <c r="J269" s="8"/>
      <c r="K269" s="8"/>
      <c r="L269" s="3"/>
      <c r="M269" s="4"/>
      <c r="N269" s="4"/>
      <c r="O269" s="4"/>
      <c r="P269" s="4"/>
      <c r="Q269" s="4"/>
      <c r="R269" s="11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row>
    <row r="270" spans="1:42" ht="16" x14ac:dyDescent="0.2">
      <c r="A270" s="3"/>
      <c r="B270" s="6"/>
      <c r="C270" s="7"/>
      <c r="D270" s="7"/>
      <c r="E270" s="7"/>
      <c r="F270" s="8"/>
      <c r="G270" s="6"/>
      <c r="H270" s="8"/>
      <c r="I270" s="8"/>
      <c r="J270" s="8"/>
      <c r="K270" s="8"/>
      <c r="L270" s="3"/>
      <c r="M270" s="4"/>
      <c r="N270" s="4"/>
      <c r="O270" s="4"/>
      <c r="P270" s="4"/>
      <c r="Q270" s="4"/>
      <c r="R270" s="11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row>
    <row r="271" spans="1:42" ht="16" x14ac:dyDescent="0.2">
      <c r="A271" s="3"/>
      <c r="B271" s="6"/>
      <c r="C271" s="7"/>
      <c r="D271" s="7"/>
      <c r="E271" s="7"/>
      <c r="F271" s="8"/>
      <c r="G271" s="6"/>
      <c r="H271" s="8"/>
      <c r="I271" s="8"/>
      <c r="J271" s="8"/>
      <c r="K271" s="8"/>
      <c r="L271" s="3"/>
      <c r="M271" s="4"/>
      <c r="N271" s="4"/>
      <c r="O271" s="4"/>
      <c r="P271" s="4"/>
      <c r="Q271" s="4"/>
      <c r="R271" s="11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row>
    <row r="272" spans="1:42" ht="16" x14ac:dyDescent="0.2">
      <c r="A272" s="3"/>
      <c r="B272" s="6"/>
      <c r="C272" s="7"/>
      <c r="D272" s="7"/>
      <c r="E272" s="7"/>
      <c r="F272" s="8"/>
      <c r="G272" s="6"/>
      <c r="H272" s="8"/>
      <c r="I272" s="8"/>
      <c r="J272" s="8"/>
      <c r="K272" s="8"/>
      <c r="L272" s="3"/>
      <c r="M272" s="4"/>
      <c r="N272" s="4"/>
      <c r="O272" s="4"/>
      <c r="P272" s="4"/>
      <c r="Q272" s="4"/>
      <c r="R272" s="11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row>
    <row r="273" spans="1:42" ht="16" x14ac:dyDescent="0.2">
      <c r="A273" s="3"/>
      <c r="B273" s="6"/>
      <c r="C273" s="7"/>
      <c r="D273" s="7"/>
      <c r="E273" s="7"/>
      <c r="F273" s="8"/>
      <c r="G273" s="6"/>
      <c r="H273" s="8"/>
      <c r="I273" s="8"/>
      <c r="J273" s="8"/>
      <c r="K273" s="8"/>
      <c r="L273" s="3"/>
      <c r="M273" s="4"/>
      <c r="N273" s="4"/>
      <c r="O273" s="4"/>
      <c r="P273" s="4"/>
      <c r="Q273" s="4"/>
      <c r="R273" s="11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row>
    <row r="274" spans="1:42" ht="16" x14ac:dyDescent="0.2">
      <c r="A274" s="3"/>
      <c r="B274" s="6"/>
      <c r="C274" s="7"/>
      <c r="D274" s="7"/>
      <c r="E274" s="7"/>
      <c r="F274" s="8"/>
      <c r="G274" s="6"/>
      <c r="H274" s="8"/>
      <c r="I274" s="8"/>
      <c r="J274" s="8"/>
      <c r="K274" s="8"/>
      <c r="L274" s="3"/>
      <c r="M274" s="4"/>
      <c r="N274" s="4"/>
      <c r="O274" s="4"/>
      <c r="P274" s="4"/>
      <c r="Q274" s="4"/>
      <c r="R274" s="11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row>
    <row r="275" spans="1:42" ht="16" x14ac:dyDescent="0.2">
      <c r="A275" s="3"/>
      <c r="B275" s="6"/>
      <c r="C275" s="7"/>
      <c r="D275" s="7"/>
      <c r="E275" s="7"/>
      <c r="F275" s="8"/>
      <c r="G275" s="6"/>
      <c r="H275" s="8"/>
      <c r="I275" s="8"/>
      <c r="J275" s="8"/>
      <c r="K275" s="8"/>
      <c r="L275" s="3"/>
      <c r="M275" s="4"/>
      <c r="N275" s="4"/>
      <c r="O275" s="4"/>
      <c r="P275" s="4"/>
      <c r="Q275" s="4"/>
      <c r="R275" s="11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row>
    <row r="276" spans="1:42" ht="16" x14ac:dyDescent="0.2">
      <c r="A276" s="3"/>
      <c r="B276" s="6"/>
      <c r="C276" s="7"/>
      <c r="D276" s="7"/>
      <c r="E276" s="7"/>
      <c r="F276" s="8"/>
      <c r="G276" s="6"/>
      <c r="H276" s="8"/>
      <c r="I276" s="8"/>
      <c r="J276" s="8"/>
      <c r="K276" s="8"/>
      <c r="L276" s="3"/>
      <c r="M276" s="4"/>
      <c r="N276" s="4"/>
      <c r="O276" s="4"/>
      <c r="P276" s="4"/>
      <c r="Q276" s="4"/>
      <c r="R276" s="11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row>
    <row r="277" spans="1:42" ht="16" x14ac:dyDescent="0.2">
      <c r="A277" s="3"/>
      <c r="B277" s="6"/>
      <c r="C277" s="7"/>
      <c r="D277" s="7"/>
      <c r="E277" s="7"/>
      <c r="F277" s="8"/>
      <c r="G277" s="6"/>
      <c r="H277" s="8"/>
      <c r="I277" s="8"/>
      <c r="J277" s="8"/>
      <c r="K277" s="8"/>
      <c r="L277" s="3"/>
      <c r="M277" s="4"/>
      <c r="N277" s="4"/>
      <c r="O277" s="4"/>
      <c r="P277" s="4"/>
      <c r="Q277" s="4"/>
      <c r="R277" s="11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row>
    <row r="278" spans="1:42" ht="16" x14ac:dyDescent="0.2">
      <c r="A278" s="3"/>
      <c r="B278" s="6"/>
      <c r="C278" s="7"/>
      <c r="D278" s="7"/>
      <c r="E278" s="7"/>
      <c r="F278" s="8"/>
      <c r="G278" s="6"/>
      <c r="H278" s="8"/>
      <c r="I278" s="8"/>
      <c r="J278" s="8"/>
      <c r="K278" s="8"/>
      <c r="L278" s="3"/>
      <c r="M278" s="4"/>
      <c r="N278" s="4"/>
      <c r="O278" s="4"/>
      <c r="P278" s="4"/>
      <c r="Q278" s="4"/>
      <c r="R278" s="11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row>
    <row r="279" spans="1:42" ht="16" x14ac:dyDescent="0.2">
      <c r="A279" s="3"/>
      <c r="B279" s="6"/>
      <c r="C279" s="7"/>
      <c r="D279" s="7"/>
      <c r="E279" s="7"/>
      <c r="F279" s="8"/>
      <c r="G279" s="6"/>
      <c r="H279" s="8"/>
      <c r="I279" s="8"/>
      <c r="J279" s="8"/>
      <c r="K279" s="8"/>
      <c r="L279" s="3"/>
      <c r="M279" s="4"/>
      <c r="N279" s="4"/>
      <c r="O279" s="4"/>
      <c r="P279" s="4"/>
      <c r="Q279" s="4"/>
      <c r="R279" s="11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row>
    <row r="280" spans="1:42" ht="16" x14ac:dyDescent="0.2">
      <c r="A280" s="3"/>
      <c r="B280" s="6"/>
      <c r="C280" s="7"/>
      <c r="D280" s="7"/>
      <c r="E280" s="7"/>
      <c r="F280" s="8"/>
      <c r="G280" s="6"/>
      <c r="H280" s="8"/>
      <c r="I280" s="8"/>
      <c r="J280" s="8"/>
      <c r="K280" s="8"/>
      <c r="L280" s="3"/>
      <c r="M280" s="4"/>
      <c r="N280" s="4"/>
      <c r="O280" s="4"/>
      <c r="P280" s="4"/>
      <c r="Q280" s="4"/>
      <c r="R280" s="11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row>
    <row r="281" spans="1:42" ht="16" x14ac:dyDescent="0.2">
      <c r="A281" s="3"/>
      <c r="B281" s="6"/>
      <c r="C281" s="7"/>
      <c r="D281" s="7"/>
      <c r="E281" s="7"/>
      <c r="F281" s="8"/>
      <c r="G281" s="6"/>
      <c r="H281" s="8"/>
      <c r="I281" s="8"/>
      <c r="J281" s="8"/>
      <c r="K281" s="8"/>
      <c r="L281" s="3"/>
      <c r="M281" s="4"/>
      <c r="N281" s="4"/>
      <c r="O281" s="4"/>
      <c r="P281" s="4"/>
      <c r="Q281" s="4"/>
      <c r="R281" s="11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row>
    <row r="282" spans="1:42" ht="16" x14ac:dyDescent="0.2">
      <c r="A282" s="3"/>
      <c r="B282" s="6"/>
      <c r="C282" s="7"/>
      <c r="D282" s="7"/>
      <c r="E282" s="7"/>
      <c r="F282" s="8"/>
      <c r="G282" s="6"/>
      <c r="H282" s="8"/>
      <c r="I282" s="8"/>
      <c r="J282" s="8"/>
      <c r="K282" s="8"/>
      <c r="L282" s="3"/>
      <c r="M282" s="4"/>
      <c r="N282" s="4"/>
      <c r="O282" s="4"/>
      <c r="P282" s="4"/>
      <c r="Q282" s="4"/>
      <c r="R282" s="11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row>
    <row r="283" spans="1:42" ht="16" x14ac:dyDescent="0.2">
      <c r="A283" s="3"/>
      <c r="B283" s="6"/>
      <c r="C283" s="7"/>
      <c r="D283" s="7"/>
      <c r="E283" s="7"/>
      <c r="F283" s="8"/>
      <c r="G283" s="6"/>
      <c r="H283" s="8"/>
      <c r="I283" s="8"/>
      <c r="J283" s="8"/>
      <c r="K283" s="8"/>
      <c r="L283" s="3"/>
      <c r="M283" s="4"/>
      <c r="N283" s="4"/>
      <c r="O283" s="4"/>
      <c r="P283" s="4"/>
      <c r="Q283" s="4"/>
      <c r="R283" s="11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row>
    <row r="284" spans="1:42" ht="16" x14ac:dyDescent="0.2">
      <c r="A284" s="3"/>
      <c r="B284" s="6"/>
      <c r="C284" s="7"/>
      <c r="D284" s="7"/>
      <c r="E284" s="7"/>
      <c r="F284" s="8"/>
      <c r="G284" s="6"/>
      <c r="H284" s="8"/>
      <c r="I284" s="8"/>
      <c r="J284" s="8"/>
      <c r="K284" s="8"/>
      <c r="L284" s="3"/>
      <c r="M284" s="4"/>
      <c r="N284" s="4"/>
      <c r="O284" s="4"/>
      <c r="P284" s="4"/>
      <c r="Q284" s="4"/>
      <c r="R284" s="11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row>
    <row r="285" spans="1:42" ht="16" x14ac:dyDescent="0.2">
      <c r="A285" s="3"/>
      <c r="B285" s="6"/>
      <c r="C285" s="7"/>
      <c r="D285" s="7"/>
      <c r="E285" s="7"/>
      <c r="F285" s="8"/>
      <c r="G285" s="6"/>
      <c r="H285" s="8"/>
      <c r="I285" s="8"/>
      <c r="J285" s="8"/>
      <c r="K285" s="8"/>
      <c r="L285" s="3"/>
      <c r="M285" s="4"/>
      <c r="N285" s="4"/>
      <c r="O285" s="4"/>
      <c r="P285" s="4"/>
      <c r="Q285" s="4"/>
      <c r="R285" s="11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row>
    <row r="286" spans="1:42" ht="16" x14ac:dyDescent="0.2">
      <c r="A286" s="3"/>
      <c r="B286" s="6"/>
      <c r="C286" s="7"/>
      <c r="D286" s="7"/>
      <c r="E286" s="7"/>
      <c r="F286" s="8"/>
      <c r="G286" s="6"/>
      <c r="H286" s="8"/>
      <c r="I286" s="8"/>
      <c r="J286" s="8"/>
      <c r="K286" s="8"/>
      <c r="L286" s="3"/>
      <c r="M286" s="4"/>
      <c r="N286" s="4"/>
      <c r="O286" s="4"/>
      <c r="P286" s="4"/>
      <c r="Q286" s="4"/>
      <c r="R286" s="11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row>
    <row r="287" spans="1:42" ht="16" x14ac:dyDescent="0.2">
      <c r="A287" s="3"/>
      <c r="B287" s="6"/>
      <c r="C287" s="7"/>
      <c r="D287" s="7"/>
      <c r="E287" s="7"/>
      <c r="F287" s="8"/>
      <c r="G287" s="6"/>
      <c r="H287" s="8"/>
      <c r="I287" s="8"/>
      <c r="J287" s="8"/>
      <c r="K287" s="8"/>
      <c r="L287" s="3"/>
      <c r="M287" s="4"/>
      <c r="N287" s="4"/>
      <c r="O287" s="4"/>
      <c r="P287" s="4"/>
      <c r="Q287" s="4"/>
      <c r="R287" s="11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row>
    <row r="288" spans="1:42" ht="16" x14ac:dyDescent="0.2">
      <c r="A288" s="3"/>
      <c r="B288" s="6"/>
      <c r="C288" s="7"/>
      <c r="D288" s="7"/>
      <c r="E288" s="7"/>
      <c r="F288" s="8"/>
      <c r="G288" s="6"/>
      <c r="H288" s="8"/>
      <c r="I288" s="8"/>
      <c r="J288" s="8"/>
      <c r="K288" s="8"/>
      <c r="L288" s="3"/>
      <c r="M288" s="4"/>
      <c r="N288" s="4"/>
      <c r="O288" s="4"/>
      <c r="P288" s="4"/>
      <c r="Q288" s="4"/>
      <c r="R288" s="11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row>
    <row r="289" spans="1:42" ht="16" x14ac:dyDescent="0.2">
      <c r="A289" s="3"/>
      <c r="B289" s="6"/>
      <c r="C289" s="7"/>
      <c r="D289" s="7"/>
      <c r="E289" s="7"/>
      <c r="F289" s="8"/>
      <c r="G289" s="6"/>
      <c r="H289" s="8"/>
      <c r="I289" s="8"/>
      <c r="J289" s="8"/>
      <c r="K289" s="8"/>
      <c r="L289" s="3"/>
      <c r="M289" s="4"/>
      <c r="N289" s="4"/>
      <c r="O289" s="4"/>
      <c r="P289" s="4"/>
      <c r="Q289" s="4"/>
      <c r="R289" s="11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row>
    <row r="290" spans="1:42" ht="16" x14ac:dyDescent="0.2">
      <c r="A290" s="3"/>
      <c r="B290" s="6"/>
      <c r="C290" s="7"/>
      <c r="D290" s="7"/>
      <c r="E290" s="7"/>
      <c r="F290" s="8"/>
      <c r="G290" s="6"/>
      <c r="H290" s="8"/>
      <c r="I290" s="8"/>
      <c r="J290" s="8"/>
      <c r="K290" s="8"/>
      <c r="L290" s="3"/>
      <c r="M290" s="4"/>
      <c r="N290" s="4"/>
      <c r="O290" s="4"/>
      <c r="P290" s="4"/>
      <c r="Q290" s="4"/>
      <c r="R290" s="11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row>
    <row r="291" spans="1:42" ht="16" x14ac:dyDescent="0.2">
      <c r="A291" s="3"/>
      <c r="B291" s="6"/>
      <c r="C291" s="7"/>
      <c r="D291" s="7"/>
      <c r="E291" s="7"/>
      <c r="F291" s="8"/>
      <c r="G291" s="6"/>
      <c r="H291" s="8"/>
      <c r="I291" s="8"/>
      <c r="J291" s="8"/>
      <c r="K291" s="8"/>
      <c r="L291" s="3"/>
      <c r="M291" s="4"/>
      <c r="N291" s="4"/>
      <c r="O291" s="4"/>
      <c r="P291" s="4"/>
      <c r="Q291" s="4"/>
      <c r="R291" s="11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row>
    <row r="292" spans="1:42" ht="16" x14ac:dyDescent="0.2">
      <c r="A292" s="3"/>
      <c r="B292" s="6"/>
      <c r="C292" s="7"/>
      <c r="D292" s="7"/>
      <c r="E292" s="7"/>
      <c r="F292" s="8"/>
      <c r="G292" s="6"/>
      <c r="H292" s="8"/>
      <c r="I292" s="8"/>
      <c r="J292" s="8"/>
      <c r="K292" s="8"/>
      <c r="L292" s="3"/>
      <c r="M292" s="4"/>
      <c r="N292" s="4"/>
      <c r="O292" s="4"/>
      <c r="P292" s="4"/>
      <c r="Q292" s="4"/>
      <c r="R292" s="11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row>
    <row r="293" spans="1:42" ht="16" x14ac:dyDescent="0.2">
      <c r="A293" s="3"/>
      <c r="B293" s="6"/>
      <c r="C293" s="7"/>
      <c r="D293" s="7"/>
      <c r="E293" s="7"/>
      <c r="F293" s="8"/>
      <c r="G293" s="6"/>
      <c r="H293" s="8"/>
      <c r="I293" s="8"/>
      <c r="J293" s="8"/>
      <c r="K293" s="8"/>
      <c r="L293" s="3"/>
      <c r="M293" s="4"/>
      <c r="N293" s="4"/>
      <c r="O293" s="4"/>
      <c r="P293" s="4"/>
      <c r="Q293" s="4"/>
      <c r="R293" s="11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row>
    <row r="294" spans="1:42" ht="16" x14ac:dyDescent="0.2">
      <c r="A294" s="3"/>
      <c r="B294" s="6"/>
      <c r="C294" s="7"/>
      <c r="D294" s="7"/>
      <c r="E294" s="7"/>
      <c r="F294" s="8"/>
      <c r="G294" s="6"/>
      <c r="H294" s="8"/>
      <c r="I294" s="8"/>
      <c r="J294" s="8"/>
      <c r="K294" s="8"/>
      <c r="L294" s="3"/>
      <c r="M294" s="4"/>
      <c r="N294" s="4"/>
      <c r="O294" s="4"/>
      <c r="P294" s="4"/>
      <c r="Q294" s="4"/>
      <c r="R294" s="11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row>
    <row r="295" spans="1:42" ht="16" x14ac:dyDescent="0.2">
      <c r="A295" s="3"/>
      <c r="B295" s="6"/>
      <c r="C295" s="7"/>
      <c r="D295" s="7"/>
      <c r="E295" s="7"/>
      <c r="F295" s="8"/>
      <c r="G295" s="6"/>
      <c r="H295" s="8"/>
      <c r="I295" s="8"/>
      <c r="J295" s="8"/>
      <c r="K295" s="8"/>
      <c r="L295" s="3"/>
      <c r="M295" s="4"/>
      <c r="N295" s="4"/>
      <c r="O295" s="4"/>
      <c r="P295" s="4"/>
      <c r="Q295" s="4"/>
      <c r="R295" s="11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row>
    <row r="296" spans="1:42" ht="16" x14ac:dyDescent="0.2">
      <c r="A296" s="3"/>
      <c r="B296" s="6"/>
      <c r="C296" s="7"/>
      <c r="D296" s="7"/>
      <c r="E296" s="7"/>
      <c r="F296" s="8"/>
      <c r="G296" s="6"/>
      <c r="H296" s="8"/>
      <c r="I296" s="8"/>
      <c r="J296" s="8"/>
      <c r="K296" s="8"/>
      <c r="L296" s="3"/>
      <c r="M296" s="4"/>
      <c r="N296" s="4"/>
      <c r="O296" s="4"/>
      <c r="P296" s="4"/>
      <c r="Q296" s="4"/>
      <c r="R296" s="11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row>
    <row r="297" spans="1:42" ht="16" x14ac:dyDescent="0.2">
      <c r="A297" s="3"/>
      <c r="B297" s="6"/>
      <c r="C297" s="7"/>
      <c r="D297" s="7"/>
      <c r="E297" s="7"/>
      <c r="F297" s="8"/>
      <c r="G297" s="6"/>
      <c r="H297" s="8"/>
      <c r="I297" s="8"/>
      <c r="J297" s="8"/>
      <c r="K297" s="8"/>
      <c r="L297" s="3"/>
      <c r="M297" s="4"/>
      <c r="N297" s="4"/>
      <c r="O297" s="4"/>
      <c r="P297" s="4"/>
      <c r="Q297" s="4"/>
      <c r="R297" s="11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row>
    <row r="298" spans="1:42" ht="16" x14ac:dyDescent="0.2">
      <c r="A298" s="3"/>
      <c r="B298" s="6"/>
      <c r="C298" s="7"/>
      <c r="D298" s="7"/>
      <c r="E298" s="7"/>
      <c r="F298" s="8"/>
      <c r="G298" s="6"/>
      <c r="H298" s="8"/>
      <c r="I298" s="8"/>
      <c r="J298" s="8"/>
      <c r="K298" s="8"/>
      <c r="L298" s="3"/>
      <c r="M298" s="4"/>
      <c r="N298" s="4"/>
      <c r="O298" s="4"/>
      <c r="P298" s="4"/>
      <c r="Q298" s="4"/>
      <c r="R298" s="11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row>
    <row r="299" spans="1:42" ht="16" x14ac:dyDescent="0.2">
      <c r="A299" s="3"/>
      <c r="B299" s="6"/>
      <c r="C299" s="7"/>
      <c r="D299" s="7"/>
      <c r="E299" s="7"/>
      <c r="F299" s="8"/>
      <c r="G299" s="6"/>
      <c r="H299" s="8"/>
      <c r="I299" s="8"/>
      <c r="J299" s="8"/>
      <c r="K299" s="8"/>
      <c r="L299" s="3"/>
      <c r="M299" s="4"/>
      <c r="N299" s="4"/>
      <c r="O299" s="4"/>
      <c r="P299" s="4"/>
      <c r="Q299" s="4"/>
      <c r="R299" s="11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row>
    <row r="300" spans="1:42" ht="16" x14ac:dyDescent="0.2">
      <c r="A300" s="3"/>
      <c r="B300" s="6"/>
      <c r="C300" s="7"/>
      <c r="D300" s="7"/>
      <c r="E300" s="7"/>
      <c r="F300" s="8"/>
      <c r="G300" s="6"/>
      <c r="H300" s="8"/>
      <c r="I300" s="8"/>
      <c r="J300" s="8"/>
      <c r="K300" s="8"/>
      <c r="L300" s="3"/>
      <c r="M300" s="4"/>
      <c r="N300" s="4"/>
      <c r="O300" s="4"/>
      <c r="P300" s="4"/>
      <c r="Q300" s="4"/>
      <c r="R300" s="11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row>
    <row r="301" spans="1:42" ht="16" x14ac:dyDescent="0.2">
      <c r="A301" s="3"/>
      <c r="B301" s="6"/>
      <c r="C301" s="7"/>
      <c r="D301" s="7"/>
      <c r="E301" s="7"/>
      <c r="F301" s="8"/>
      <c r="G301" s="6"/>
      <c r="H301" s="8"/>
      <c r="I301" s="8"/>
      <c r="J301" s="8"/>
      <c r="K301" s="8"/>
      <c r="L301" s="3"/>
      <c r="M301" s="4"/>
      <c r="N301" s="4"/>
      <c r="O301" s="4"/>
      <c r="P301" s="4"/>
      <c r="Q301" s="4"/>
      <c r="R301" s="11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row>
    <row r="302" spans="1:42" ht="16" x14ac:dyDescent="0.2">
      <c r="A302" s="3"/>
      <c r="B302" s="6"/>
      <c r="C302" s="7"/>
      <c r="D302" s="7"/>
      <c r="E302" s="7"/>
      <c r="F302" s="8"/>
      <c r="G302" s="6"/>
      <c r="H302" s="8"/>
      <c r="I302" s="8"/>
      <c r="J302" s="8"/>
      <c r="K302" s="8"/>
      <c r="L302" s="3"/>
      <c r="M302" s="4"/>
      <c r="N302" s="4"/>
      <c r="O302" s="4"/>
      <c r="P302" s="4"/>
      <c r="Q302" s="4"/>
      <c r="R302" s="11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row>
    <row r="303" spans="1:42" ht="16" x14ac:dyDescent="0.2">
      <c r="A303" s="3"/>
      <c r="B303" s="6"/>
      <c r="C303" s="7"/>
      <c r="D303" s="7"/>
      <c r="E303" s="7"/>
      <c r="F303" s="8"/>
      <c r="G303" s="6"/>
      <c r="H303" s="8"/>
      <c r="I303" s="8"/>
      <c r="J303" s="8"/>
      <c r="K303" s="8"/>
      <c r="L303" s="3"/>
      <c r="M303" s="4"/>
      <c r="N303" s="4"/>
      <c r="O303" s="4"/>
      <c r="P303" s="4"/>
      <c r="Q303" s="4"/>
      <c r="R303" s="11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row>
    <row r="304" spans="1:42" ht="16" x14ac:dyDescent="0.2">
      <c r="A304" s="3"/>
      <c r="B304" s="6"/>
      <c r="C304" s="7"/>
      <c r="D304" s="7"/>
      <c r="E304" s="7"/>
      <c r="F304" s="8"/>
      <c r="G304" s="6"/>
      <c r="H304" s="8"/>
      <c r="I304" s="8"/>
      <c r="J304" s="8"/>
      <c r="K304" s="8"/>
      <c r="L304" s="3"/>
      <c r="M304" s="4"/>
      <c r="N304" s="4"/>
      <c r="O304" s="4"/>
      <c r="P304" s="4"/>
      <c r="Q304" s="4"/>
      <c r="R304" s="11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row>
    <row r="305" spans="1:42" ht="16" x14ac:dyDescent="0.2">
      <c r="A305" s="3"/>
      <c r="B305" s="6"/>
      <c r="C305" s="7"/>
      <c r="D305" s="7"/>
      <c r="E305" s="7"/>
      <c r="F305" s="8"/>
      <c r="G305" s="6"/>
      <c r="H305" s="8"/>
      <c r="I305" s="8"/>
      <c r="J305" s="8"/>
      <c r="K305" s="8"/>
      <c r="L305" s="3"/>
      <c r="M305" s="4"/>
      <c r="N305" s="4"/>
      <c r="O305" s="4"/>
      <c r="P305" s="4"/>
      <c r="Q305" s="4"/>
      <c r="R305" s="11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row>
    <row r="306" spans="1:42" ht="16" x14ac:dyDescent="0.2">
      <c r="A306" s="3"/>
      <c r="B306" s="6"/>
      <c r="C306" s="7"/>
      <c r="D306" s="7"/>
      <c r="E306" s="7"/>
      <c r="F306" s="8"/>
      <c r="G306" s="6"/>
      <c r="H306" s="8"/>
      <c r="I306" s="8"/>
      <c r="J306" s="8"/>
      <c r="K306" s="8"/>
      <c r="L306" s="3"/>
      <c r="M306" s="4"/>
      <c r="N306" s="4"/>
      <c r="O306" s="4"/>
      <c r="P306" s="4"/>
      <c r="Q306" s="4"/>
      <c r="R306" s="11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row>
    <row r="307" spans="1:42" ht="16" x14ac:dyDescent="0.2">
      <c r="A307" s="3"/>
      <c r="B307" s="6"/>
      <c r="C307" s="7"/>
      <c r="D307" s="7"/>
      <c r="E307" s="7"/>
      <c r="F307" s="8"/>
      <c r="G307" s="6"/>
      <c r="H307" s="8"/>
      <c r="I307" s="8"/>
      <c r="J307" s="8"/>
      <c r="K307" s="8"/>
      <c r="L307" s="3"/>
      <c r="M307" s="4"/>
      <c r="N307" s="4"/>
      <c r="O307" s="4"/>
      <c r="P307" s="4"/>
      <c r="Q307" s="4"/>
      <c r="R307" s="11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row>
    <row r="308" spans="1:42" ht="16" x14ac:dyDescent="0.2">
      <c r="A308" s="3"/>
      <c r="B308" s="6"/>
      <c r="C308" s="7"/>
      <c r="D308" s="7"/>
      <c r="E308" s="7"/>
      <c r="F308" s="8"/>
      <c r="G308" s="6"/>
      <c r="H308" s="8"/>
      <c r="I308" s="8"/>
      <c r="J308" s="8"/>
      <c r="K308" s="8"/>
      <c r="L308" s="3"/>
      <c r="M308" s="4"/>
      <c r="N308" s="4"/>
      <c r="O308" s="4"/>
      <c r="P308" s="4"/>
      <c r="Q308" s="4"/>
      <c r="R308" s="11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row>
    <row r="309" spans="1:42" ht="16" x14ac:dyDescent="0.2">
      <c r="A309" s="3"/>
      <c r="B309" s="6"/>
      <c r="C309" s="7"/>
      <c r="D309" s="7"/>
      <c r="E309" s="7"/>
      <c r="F309" s="8"/>
      <c r="G309" s="6"/>
      <c r="H309" s="8"/>
      <c r="I309" s="8"/>
      <c r="J309" s="8"/>
      <c r="K309" s="8"/>
      <c r="L309" s="3"/>
      <c r="M309" s="4"/>
      <c r="N309" s="4"/>
      <c r="O309" s="4"/>
      <c r="P309" s="4"/>
      <c r="Q309" s="4"/>
      <c r="R309" s="11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row>
    <row r="310" spans="1:42" ht="16" x14ac:dyDescent="0.2">
      <c r="A310" s="3"/>
      <c r="B310" s="6"/>
      <c r="C310" s="7"/>
      <c r="D310" s="7"/>
      <c r="E310" s="7"/>
      <c r="F310" s="8"/>
      <c r="G310" s="6"/>
      <c r="H310" s="8"/>
      <c r="I310" s="8"/>
      <c r="J310" s="8"/>
      <c r="K310" s="8"/>
      <c r="L310" s="3"/>
      <c r="M310" s="4"/>
      <c r="N310" s="4"/>
      <c r="O310" s="4"/>
      <c r="P310" s="4"/>
      <c r="Q310" s="4"/>
      <c r="R310" s="11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row>
    <row r="311" spans="1:42" ht="16" x14ac:dyDescent="0.2">
      <c r="A311" s="3"/>
      <c r="B311" s="6"/>
      <c r="C311" s="7"/>
      <c r="D311" s="7"/>
      <c r="E311" s="7"/>
      <c r="F311" s="8"/>
      <c r="G311" s="6"/>
      <c r="H311" s="8"/>
      <c r="I311" s="8"/>
      <c r="J311" s="8"/>
      <c r="K311" s="8"/>
      <c r="L311" s="3"/>
      <c r="M311" s="4"/>
      <c r="N311" s="4"/>
      <c r="O311" s="4"/>
      <c r="P311" s="4"/>
      <c r="Q311" s="4"/>
      <c r="R311" s="11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row>
    <row r="312" spans="1:42" ht="16" x14ac:dyDescent="0.2">
      <c r="A312" s="3"/>
      <c r="B312" s="6"/>
      <c r="C312" s="7"/>
      <c r="D312" s="7"/>
      <c r="E312" s="7"/>
      <c r="F312" s="8"/>
      <c r="G312" s="6"/>
      <c r="H312" s="8"/>
      <c r="I312" s="8"/>
      <c r="J312" s="8"/>
      <c r="K312" s="8"/>
      <c r="L312" s="3"/>
      <c r="M312" s="4"/>
      <c r="N312" s="4"/>
      <c r="O312" s="4"/>
      <c r="P312" s="4"/>
      <c r="Q312" s="4"/>
      <c r="R312" s="11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row>
    <row r="313" spans="1:42" ht="16" x14ac:dyDescent="0.2">
      <c r="A313" s="3"/>
      <c r="B313" s="6"/>
      <c r="C313" s="7"/>
      <c r="D313" s="7"/>
      <c r="E313" s="7"/>
      <c r="F313" s="8"/>
      <c r="G313" s="6"/>
      <c r="H313" s="8"/>
      <c r="I313" s="8"/>
      <c r="J313" s="8"/>
      <c r="K313" s="8"/>
      <c r="L313" s="3"/>
      <c r="M313" s="4"/>
      <c r="N313" s="4"/>
      <c r="O313" s="4"/>
      <c r="P313" s="4"/>
      <c r="Q313" s="4"/>
      <c r="R313" s="11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row>
    <row r="314" spans="1:42" ht="16" x14ac:dyDescent="0.2">
      <c r="A314" s="3"/>
      <c r="B314" s="6"/>
      <c r="C314" s="7"/>
      <c r="D314" s="7"/>
      <c r="E314" s="7"/>
      <c r="F314" s="8"/>
      <c r="G314" s="6"/>
      <c r="H314" s="8"/>
      <c r="I314" s="8"/>
      <c r="J314" s="8"/>
      <c r="K314" s="8"/>
      <c r="L314" s="3"/>
      <c r="M314" s="4"/>
      <c r="N314" s="4"/>
      <c r="O314" s="4"/>
      <c r="P314" s="4"/>
      <c r="Q314" s="4"/>
      <c r="R314" s="11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row>
    <row r="315" spans="1:42" ht="16" x14ac:dyDescent="0.2">
      <c r="A315" s="3"/>
      <c r="B315" s="6"/>
      <c r="C315" s="7"/>
      <c r="D315" s="7"/>
      <c r="E315" s="7"/>
      <c r="F315" s="8"/>
      <c r="G315" s="6"/>
      <c r="H315" s="8"/>
      <c r="I315" s="8"/>
      <c r="J315" s="8"/>
      <c r="K315" s="8"/>
      <c r="L315" s="3"/>
      <c r="M315" s="4"/>
      <c r="N315" s="4"/>
      <c r="O315" s="4"/>
      <c r="P315" s="4"/>
      <c r="Q315" s="4"/>
      <c r="R315" s="11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row>
    <row r="316" spans="1:42" ht="16" x14ac:dyDescent="0.2">
      <c r="A316" s="3"/>
      <c r="B316" s="6"/>
      <c r="C316" s="7"/>
      <c r="D316" s="7"/>
      <c r="E316" s="7"/>
      <c r="F316" s="8"/>
      <c r="G316" s="6"/>
      <c r="H316" s="8"/>
      <c r="I316" s="8"/>
      <c r="J316" s="8"/>
      <c r="K316" s="8"/>
      <c r="L316" s="3"/>
      <c r="M316" s="4"/>
      <c r="N316" s="4"/>
      <c r="O316" s="4"/>
      <c r="P316" s="4"/>
      <c r="Q316" s="4"/>
      <c r="R316" s="11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row>
    <row r="317" spans="1:42" ht="16" x14ac:dyDescent="0.2">
      <c r="A317" s="3"/>
      <c r="B317" s="6"/>
      <c r="C317" s="7"/>
      <c r="D317" s="7"/>
      <c r="E317" s="7"/>
      <c r="F317" s="8"/>
      <c r="G317" s="6"/>
      <c r="H317" s="8"/>
      <c r="I317" s="8"/>
      <c r="J317" s="8"/>
      <c r="K317" s="8"/>
      <c r="L317" s="3"/>
      <c r="M317" s="4"/>
      <c r="N317" s="4"/>
      <c r="O317" s="4"/>
      <c r="P317" s="4"/>
      <c r="Q317" s="4"/>
      <c r="R317" s="11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row>
    <row r="318" spans="1:42" ht="16" x14ac:dyDescent="0.2">
      <c r="A318" s="3"/>
      <c r="B318" s="6"/>
      <c r="C318" s="7"/>
      <c r="D318" s="7"/>
      <c r="E318" s="7"/>
      <c r="F318" s="8"/>
      <c r="G318" s="6"/>
      <c r="H318" s="8"/>
      <c r="I318" s="8"/>
      <c r="J318" s="8"/>
      <c r="K318" s="8"/>
      <c r="L318" s="3"/>
      <c r="M318" s="4"/>
      <c r="N318" s="4"/>
      <c r="O318" s="4"/>
      <c r="P318" s="4"/>
      <c r="Q318" s="4"/>
      <c r="R318" s="11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row>
    <row r="319" spans="1:42" ht="16" x14ac:dyDescent="0.2">
      <c r="A319" s="3"/>
      <c r="B319" s="6"/>
      <c r="C319" s="7"/>
      <c r="D319" s="7"/>
      <c r="E319" s="7"/>
      <c r="F319" s="8"/>
      <c r="G319" s="6"/>
      <c r="H319" s="8"/>
      <c r="I319" s="8"/>
      <c r="J319" s="8"/>
      <c r="K319" s="8"/>
      <c r="L319" s="3"/>
      <c r="M319" s="4"/>
      <c r="N319" s="4"/>
      <c r="O319" s="4"/>
      <c r="P319" s="4"/>
      <c r="Q319" s="4"/>
      <c r="R319" s="11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row>
    <row r="320" spans="1:42" ht="16" x14ac:dyDescent="0.2">
      <c r="A320" s="3"/>
      <c r="B320" s="6"/>
      <c r="C320" s="7"/>
      <c r="D320" s="7"/>
      <c r="E320" s="7"/>
      <c r="F320" s="8"/>
      <c r="G320" s="6"/>
      <c r="H320" s="8"/>
      <c r="I320" s="8"/>
      <c r="J320" s="8"/>
      <c r="K320" s="8"/>
      <c r="L320" s="3"/>
      <c r="M320" s="4"/>
      <c r="N320" s="4"/>
      <c r="O320" s="4"/>
      <c r="P320" s="4"/>
      <c r="Q320" s="4"/>
      <c r="R320" s="11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row>
    <row r="321" spans="1:42" ht="16" x14ac:dyDescent="0.2">
      <c r="A321" s="3"/>
      <c r="B321" s="6"/>
      <c r="C321" s="7"/>
      <c r="D321" s="7"/>
      <c r="E321" s="7"/>
      <c r="F321" s="8"/>
      <c r="G321" s="6"/>
      <c r="H321" s="8"/>
      <c r="I321" s="8"/>
      <c r="J321" s="8"/>
      <c r="K321" s="8"/>
      <c r="L321" s="3"/>
      <c r="M321" s="4"/>
      <c r="N321" s="4"/>
      <c r="O321" s="4"/>
      <c r="P321" s="4"/>
      <c r="Q321" s="4"/>
      <c r="R321" s="11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row>
    <row r="322" spans="1:42" ht="16" x14ac:dyDescent="0.2">
      <c r="A322" s="3"/>
      <c r="B322" s="6"/>
      <c r="C322" s="7"/>
      <c r="D322" s="7"/>
      <c r="E322" s="7"/>
      <c r="F322" s="8"/>
      <c r="G322" s="6"/>
      <c r="H322" s="8"/>
      <c r="I322" s="8"/>
      <c r="J322" s="8"/>
      <c r="K322" s="8"/>
      <c r="L322" s="3"/>
      <c r="M322" s="4"/>
      <c r="N322" s="4"/>
      <c r="O322" s="4"/>
      <c r="P322" s="4"/>
      <c r="Q322" s="4"/>
      <c r="R322" s="11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row>
    <row r="323" spans="1:42" ht="16" x14ac:dyDescent="0.2">
      <c r="A323" s="3"/>
      <c r="B323" s="6"/>
      <c r="C323" s="7"/>
      <c r="D323" s="7"/>
      <c r="E323" s="7"/>
      <c r="F323" s="8"/>
      <c r="G323" s="6"/>
      <c r="H323" s="8"/>
      <c r="I323" s="8"/>
      <c r="J323" s="8"/>
      <c r="K323" s="8"/>
      <c r="L323" s="3"/>
      <c r="M323" s="4"/>
      <c r="N323" s="4"/>
      <c r="O323" s="4"/>
      <c r="P323" s="4"/>
      <c r="Q323" s="4"/>
      <c r="R323" s="11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row>
    <row r="324" spans="1:42" ht="16" x14ac:dyDescent="0.2">
      <c r="A324" s="3"/>
      <c r="B324" s="6"/>
      <c r="C324" s="7"/>
      <c r="D324" s="7"/>
      <c r="E324" s="7"/>
      <c r="F324" s="8"/>
      <c r="G324" s="6"/>
      <c r="H324" s="8"/>
      <c r="I324" s="8"/>
      <c r="J324" s="8"/>
      <c r="K324" s="8"/>
      <c r="L324" s="3"/>
      <c r="M324" s="4"/>
      <c r="N324" s="4"/>
      <c r="O324" s="4"/>
      <c r="P324" s="4"/>
      <c r="Q324" s="4"/>
      <c r="R324" s="11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row>
    <row r="325" spans="1:42" ht="16" x14ac:dyDescent="0.2">
      <c r="A325" s="3"/>
      <c r="B325" s="6"/>
      <c r="C325" s="7"/>
      <c r="D325" s="7"/>
      <c r="E325" s="7"/>
      <c r="F325" s="8"/>
      <c r="G325" s="6"/>
      <c r="H325" s="8"/>
      <c r="I325" s="8"/>
      <c r="J325" s="8"/>
      <c r="K325" s="8"/>
      <c r="L325" s="3"/>
      <c r="M325" s="4"/>
      <c r="N325" s="4"/>
      <c r="O325" s="4"/>
      <c r="P325" s="4"/>
      <c r="Q325" s="4"/>
      <c r="R325" s="11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row>
    <row r="326" spans="1:42" ht="16" x14ac:dyDescent="0.2">
      <c r="A326" s="3"/>
      <c r="B326" s="6"/>
      <c r="C326" s="7"/>
      <c r="D326" s="7"/>
      <c r="E326" s="7"/>
      <c r="F326" s="8"/>
      <c r="G326" s="6"/>
      <c r="H326" s="8"/>
      <c r="I326" s="8"/>
      <c r="J326" s="8"/>
      <c r="K326" s="8"/>
      <c r="L326" s="3"/>
      <c r="M326" s="4"/>
      <c r="N326" s="4"/>
      <c r="O326" s="4"/>
      <c r="P326" s="4"/>
      <c r="Q326" s="4"/>
      <c r="R326" s="11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row>
    <row r="327" spans="1:42" ht="16" x14ac:dyDescent="0.2">
      <c r="A327" s="3"/>
      <c r="B327" s="6"/>
      <c r="C327" s="7"/>
      <c r="D327" s="7"/>
      <c r="E327" s="7"/>
      <c r="F327" s="8"/>
      <c r="G327" s="6"/>
      <c r="H327" s="8"/>
      <c r="I327" s="8"/>
      <c r="J327" s="8"/>
      <c r="K327" s="8"/>
      <c r="L327" s="3"/>
      <c r="M327" s="4"/>
      <c r="N327" s="4"/>
      <c r="O327" s="4"/>
      <c r="P327" s="4"/>
      <c r="Q327" s="4"/>
      <c r="R327" s="11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row>
    <row r="328" spans="1:42" ht="16" x14ac:dyDescent="0.2">
      <c r="A328" s="3"/>
      <c r="B328" s="6"/>
      <c r="C328" s="7"/>
      <c r="D328" s="7"/>
      <c r="E328" s="7"/>
      <c r="F328" s="8"/>
      <c r="G328" s="6"/>
      <c r="H328" s="8"/>
      <c r="I328" s="8"/>
      <c r="J328" s="8"/>
      <c r="K328" s="8"/>
      <c r="L328" s="3"/>
      <c r="M328" s="4"/>
      <c r="N328" s="4"/>
      <c r="O328" s="4"/>
      <c r="P328" s="4"/>
      <c r="Q328" s="4"/>
      <c r="R328" s="11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row>
    <row r="329" spans="1:42" ht="16" x14ac:dyDescent="0.2">
      <c r="A329" s="3"/>
      <c r="B329" s="6"/>
      <c r="C329" s="7"/>
      <c r="D329" s="7"/>
      <c r="E329" s="7"/>
      <c r="F329" s="8"/>
      <c r="G329" s="6"/>
      <c r="H329" s="8"/>
      <c r="I329" s="8"/>
      <c r="J329" s="8"/>
      <c r="K329" s="8"/>
      <c r="L329" s="3"/>
      <c r="M329" s="4"/>
      <c r="N329" s="4"/>
      <c r="O329" s="4"/>
      <c r="P329" s="4"/>
      <c r="Q329" s="4"/>
      <c r="R329" s="11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row>
    <row r="330" spans="1:42" ht="16" x14ac:dyDescent="0.2">
      <c r="A330" s="3"/>
      <c r="B330" s="6"/>
      <c r="C330" s="7"/>
      <c r="D330" s="7"/>
      <c r="E330" s="7"/>
      <c r="F330" s="8"/>
      <c r="G330" s="6"/>
      <c r="H330" s="8"/>
      <c r="I330" s="8"/>
      <c r="J330" s="8"/>
      <c r="K330" s="8"/>
      <c r="L330" s="3"/>
      <c r="M330" s="4"/>
      <c r="N330" s="4"/>
      <c r="O330" s="4"/>
      <c r="P330" s="4"/>
      <c r="Q330" s="4"/>
      <c r="R330" s="11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row>
    <row r="331" spans="1:42" ht="16" x14ac:dyDescent="0.2">
      <c r="A331" s="3"/>
      <c r="B331" s="6"/>
      <c r="C331" s="7"/>
      <c r="D331" s="7"/>
      <c r="E331" s="7"/>
      <c r="F331" s="8"/>
      <c r="G331" s="6"/>
      <c r="H331" s="8"/>
      <c r="I331" s="8"/>
      <c r="J331" s="8"/>
      <c r="K331" s="8"/>
      <c r="L331" s="3"/>
      <c r="M331" s="4"/>
      <c r="N331" s="4"/>
      <c r="O331" s="4"/>
      <c r="P331" s="4"/>
      <c r="Q331" s="4"/>
      <c r="R331" s="11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row>
    <row r="332" spans="1:42" ht="16" x14ac:dyDescent="0.2">
      <c r="A332" s="3"/>
      <c r="B332" s="6"/>
      <c r="C332" s="7"/>
      <c r="D332" s="7"/>
      <c r="E332" s="7"/>
      <c r="F332" s="8"/>
      <c r="G332" s="6"/>
      <c r="H332" s="8"/>
      <c r="I332" s="8"/>
      <c r="J332" s="8"/>
      <c r="K332" s="8"/>
      <c r="L332" s="3"/>
      <c r="M332" s="4"/>
      <c r="N332" s="4"/>
      <c r="O332" s="4"/>
      <c r="P332" s="4"/>
      <c r="Q332" s="4"/>
      <c r="R332" s="11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row>
    <row r="333" spans="1:42" ht="16" x14ac:dyDescent="0.2">
      <c r="A333" s="3"/>
      <c r="B333" s="6"/>
      <c r="C333" s="7"/>
      <c r="D333" s="7"/>
      <c r="E333" s="7"/>
      <c r="F333" s="8"/>
      <c r="G333" s="6"/>
      <c r="H333" s="8"/>
      <c r="I333" s="8"/>
      <c r="J333" s="8"/>
      <c r="K333" s="8"/>
      <c r="L333" s="3"/>
      <c r="M333" s="4"/>
      <c r="N333" s="4"/>
      <c r="O333" s="4"/>
      <c r="P333" s="4"/>
      <c r="Q333" s="4"/>
      <c r="R333" s="11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row>
    <row r="334" spans="1:42" ht="16" x14ac:dyDescent="0.2">
      <c r="A334" s="3"/>
      <c r="B334" s="6"/>
      <c r="C334" s="7"/>
      <c r="D334" s="7"/>
      <c r="E334" s="7"/>
      <c r="F334" s="8"/>
      <c r="G334" s="6"/>
      <c r="H334" s="8"/>
      <c r="I334" s="8"/>
      <c r="J334" s="8"/>
      <c r="K334" s="8"/>
      <c r="L334" s="3"/>
      <c r="M334" s="4"/>
      <c r="N334" s="4"/>
      <c r="O334" s="4"/>
      <c r="P334" s="4"/>
      <c r="Q334" s="4"/>
      <c r="R334" s="11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row>
    <row r="335" spans="1:42" ht="16" x14ac:dyDescent="0.2">
      <c r="A335" s="3"/>
      <c r="B335" s="6"/>
      <c r="C335" s="7"/>
      <c r="D335" s="7"/>
      <c r="E335" s="7"/>
      <c r="F335" s="8"/>
      <c r="G335" s="6"/>
      <c r="H335" s="8"/>
      <c r="I335" s="8"/>
      <c r="J335" s="8"/>
      <c r="K335" s="8"/>
      <c r="L335" s="3"/>
      <c r="M335" s="4"/>
      <c r="N335" s="4"/>
      <c r="O335" s="4"/>
      <c r="P335" s="4"/>
      <c r="Q335" s="4"/>
      <c r="R335" s="11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row>
    <row r="336" spans="1:42" ht="16" x14ac:dyDescent="0.2">
      <c r="A336" s="3"/>
      <c r="B336" s="6"/>
      <c r="C336" s="7"/>
      <c r="D336" s="7"/>
      <c r="E336" s="7"/>
      <c r="F336" s="8"/>
      <c r="G336" s="6"/>
      <c r="H336" s="8"/>
      <c r="I336" s="8"/>
      <c r="J336" s="8"/>
      <c r="K336" s="8"/>
      <c r="L336" s="3"/>
      <c r="M336" s="4"/>
      <c r="N336" s="4"/>
      <c r="O336" s="4"/>
      <c r="P336" s="4"/>
      <c r="Q336" s="4"/>
      <c r="R336" s="11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row>
    <row r="337" spans="1:42" ht="16" x14ac:dyDescent="0.2">
      <c r="A337" s="3"/>
      <c r="B337" s="6"/>
      <c r="C337" s="7"/>
      <c r="D337" s="7"/>
      <c r="E337" s="7"/>
      <c r="F337" s="8"/>
      <c r="G337" s="6"/>
      <c r="H337" s="8"/>
      <c r="I337" s="8"/>
      <c r="J337" s="8"/>
      <c r="K337" s="8"/>
      <c r="L337" s="3"/>
      <c r="M337" s="4"/>
      <c r="N337" s="4"/>
      <c r="O337" s="4"/>
      <c r="P337" s="4"/>
      <c r="Q337" s="4"/>
      <c r="R337" s="11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row>
    <row r="338" spans="1:42" ht="16" x14ac:dyDescent="0.2">
      <c r="A338" s="3"/>
      <c r="B338" s="6"/>
      <c r="C338" s="7"/>
      <c r="D338" s="7"/>
      <c r="E338" s="7"/>
      <c r="F338" s="8"/>
      <c r="G338" s="6"/>
      <c r="H338" s="8"/>
      <c r="I338" s="8"/>
      <c r="J338" s="8"/>
      <c r="K338" s="8"/>
      <c r="L338" s="3"/>
      <c r="M338" s="4"/>
      <c r="N338" s="4"/>
      <c r="O338" s="4"/>
      <c r="P338" s="4"/>
      <c r="Q338" s="4"/>
      <c r="R338" s="11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row>
    <row r="339" spans="1:42" ht="16" x14ac:dyDescent="0.2">
      <c r="A339" s="3"/>
      <c r="B339" s="6"/>
      <c r="C339" s="7"/>
      <c r="D339" s="7"/>
      <c r="E339" s="7"/>
      <c r="F339" s="8"/>
      <c r="G339" s="6"/>
      <c r="H339" s="8"/>
      <c r="I339" s="8"/>
      <c r="J339" s="8"/>
      <c r="K339" s="8"/>
      <c r="L339" s="3"/>
      <c r="M339" s="4"/>
      <c r="N339" s="4"/>
      <c r="O339" s="4"/>
      <c r="P339" s="4"/>
      <c r="Q339" s="4"/>
      <c r="R339" s="11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row>
    <row r="340" spans="1:42" ht="16" x14ac:dyDescent="0.2">
      <c r="A340" s="3"/>
      <c r="B340" s="6"/>
      <c r="C340" s="7"/>
      <c r="D340" s="7"/>
      <c r="E340" s="7"/>
      <c r="F340" s="8"/>
      <c r="G340" s="6"/>
      <c r="H340" s="8"/>
      <c r="I340" s="8"/>
      <c r="J340" s="8"/>
      <c r="K340" s="8"/>
      <c r="L340" s="3"/>
      <c r="M340" s="4"/>
      <c r="N340" s="4"/>
      <c r="O340" s="4"/>
      <c r="P340" s="4"/>
      <c r="Q340" s="4"/>
      <c r="R340" s="11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row>
    <row r="341" spans="1:42" ht="16" x14ac:dyDescent="0.2">
      <c r="A341" s="3"/>
      <c r="B341" s="6"/>
      <c r="C341" s="7"/>
      <c r="D341" s="7"/>
      <c r="E341" s="7"/>
      <c r="F341" s="8"/>
      <c r="G341" s="6"/>
      <c r="H341" s="8"/>
      <c r="I341" s="8"/>
      <c r="J341" s="8"/>
      <c r="K341" s="8"/>
      <c r="L341" s="3"/>
      <c r="M341" s="4"/>
      <c r="N341" s="4"/>
      <c r="O341" s="4"/>
      <c r="P341" s="4"/>
      <c r="Q341" s="4"/>
      <c r="R341" s="11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row>
    <row r="342" spans="1:42" ht="16" x14ac:dyDescent="0.2">
      <c r="A342" s="3"/>
      <c r="B342" s="6"/>
      <c r="C342" s="7"/>
      <c r="D342" s="7"/>
      <c r="E342" s="7"/>
      <c r="F342" s="8"/>
      <c r="G342" s="6"/>
      <c r="H342" s="8"/>
      <c r="I342" s="8"/>
      <c r="J342" s="8"/>
      <c r="K342" s="8"/>
      <c r="L342" s="3"/>
      <c r="M342" s="4"/>
      <c r="N342" s="4"/>
      <c r="O342" s="4"/>
      <c r="P342" s="4"/>
      <c r="Q342" s="4"/>
      <c r="R342" s="11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row>
    <row r="343" spans="1:42" ht="16" x14ac:dyDescent="0.2">
      <c r="A343" s="3"/>
      <c r="B343" s="6"/>
      <c r="C343" s="7"/>
      <c r="D343" s="7"/>
      <c r="E343" s="7"/>
      <c r="F343" s="8"/>
      <c r="G343" s="6"/>
      <c r="H343" s="8"/>
      <c r="I343" s="8"/>
      <c r="J343" s="8"/>
      <c r="K343" s="8"/>
      <c r="L343" s="3"/>
      <c r="M343" s="4"/>
      <c r="N343" s="4"/>
      <c r="O343" s="4"/>
      <c r="P343" s="4"/>
      <c r="Q343" s="4"/>
      <c r="R343" s="11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row>
    <row r="344" spans="1:42" ht="16" x14ac:dyDescent="0.2">
      <c r="A344" s="3"/>
      <c r="B344" s="6"/>
      <c r="C344" s="7"/>
      <c r="D344" s="7"/>
      <c r="E344" s="7"/>
      <c r="F344" s="8"/>
      <c r="G344" s="6"/>
      <c r="H344" s="8"/>
      <c r="I344" s="8"/>
      <c r="J344" s="8"/>
      <c r="K344" s="8"/>
      <c r="L344" s="3"/>
      <c r="M344" s="4"/>
      <c r="N344" s="4"/>
      <c r="O344" s="4"/>
      <c r="P344" s="4"/>
      <c r="Q344" s="4"/>
      <c r="R344" s="11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row>
    <row r="345" spans="1:42" ht="16" x14ac:dyDescent="0.2">
      <c r="A345" s="3"/>
      <c r="B345" s="6"/>
      <c r="C345" s="7"/>
      <c r="D345" s="7"/>
      <c r="E345" s="7"/>
      <c r="F345" s="8"/>
      <c r="G345" s="6"/>
      <c r="H345" s="8"/>
      <c r="I345" s="8"/>
      <c r="J345" s="8"/>
      <c r="K345" s="8"/>
      <c r="L345" s="3"/>
      <c r="M345" s="4"/>
      <c r="N345" s="4"/>
      <c r="O345" s="4"/>
      <c r="P345" s="4"/>
      <c r="Q345" s="4"/>
      <c r="R345" s="11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row>
    <row r="346" spans="1:42" ht="16" x14ac:dyDescent="0.2">
      <c r="A346" s="3"/>
      <c r="B346" s="6"/>
      <c r="C346" s="7"/>
      <c r="D346" s="7"/>
      <c r="E346" s="7"/>
      <c r="F346" s="8"/>
      <c r="G346" s="6"/>
      <c r="H346" s="8"/>
      <c r="I346" s="8"/>
      <c r="J346" s="8"/>
      <c r="K346" s="8"/>
      <c r="L346" s="3"/>
      <c r="M346" s="4"/>
      <c r="N346" s="4"/>
      <c r="O346" s="4"/>
      <c r="P346" s="4"/>
      <c r="Q346" s="4"/>
      <c r="R346" s="11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row>
    <row r="347" spans="1:42" ht="16" x14ac:dyDescent="0.2">
      <c r="A347" s="3"/>
      <c r="B347" s="6"/>
      <c r="C347" s="7"/>
      <c r="D347" s="7"/>
      <c r="E347" s="7"/>
      <c r="F347" s="8"/>
      <c r="G347" s="6"/>
      <c r="H347" s="8"/>
      <c r="I347" s="8"/>
      <c r="J347" s="8"/>
      <c r="K347" s="8"/>
      <c r="L347" s="3"/>
      <c r="M347" s="4"/>
      <c r="N347" s="4"/>
      <c r="O347" s="4"/>
      <c r="P347" s="4"/>
      <c r="Q347" s="4"/>
      <c r="R347" s="11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row>
    <row r="348" spans="1:42" ht="16" x14ac:dyDescent="0.2">
      <c r="A348" s="3"/>
      <c r="B348" s="6"/>
      <c r="C348" s="7"/>
      <c r="D348" s="7"/>
      <c r="E348" s="7"/>
      <c r="F348" s="8"/>
      <c r="G348" s="6"/>
      <c r="H348" s="8"/>
      <c r="I348" s="8"/>
      <c r="J348" s="8"/>
      <c r="K348" s="8"/>
      <c r="L348" s="3"/>
      <c r="M348" s="4"/>
      <c r="N348" s="4"/>
      <c r="O348" s="4"/>
      <c r="P348" s="4"/>
      <c r="Q348" s="4"/>
      <c r="R348" s="11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row>
    <row r="349" spans="1:42" ht="16" x14ac:dyDescent="0.2">
      <c r="A349" s="3"/>
      <c r="B349" s="6"/>
      <c r="C349" s="7"/>
      <c r="D349" s="7"/>
      <c r="E349" s="7"/>
      <c r="F349" s="8"/>
      <c r="G349" s="6"/>
      <c r="H349" s="8"/>
      <c r="I349" s="8"/>
      <c r="J349" s="8"/>
      <c r="K349" s="8"/>
      <c r="L349" s="3"/>
      <c r="M349" s="4"/>
      <c r="N349" s="4"/>
      <c r="O349" s="4"/>
      <c r="P349" s="4"/>
      <c r="Q349" s="4"/>
      <c r="R349" s="11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row>
    <row r="350" spans="1:42" ht="16" x14ac:dyDescent="0.2">
      <c r="A350" s="3"/>
      <c r="B350" s="6"/>
      <c r="C350" s="7"/>
      <c r="D350" s="7"/>
      <c r="E350" s="7"/>
      <c r="F350" s="8"/>
      <c r="G350" s="6"/>
      <c r="H350" s="8"/>
      <c r="I350" s="8"/>
      <c r="J350" s="8"/>
      <c r="K350" s="8"/>
      <c r="L350" s="3"/>
      <c r="M350" s="4"/>
      <c r="N350" s="4"/>
      <c r="O350" s="4"/>
      <c r="P350" s="4"/>
      <c r="Q350" s="4"/>
      <c r="R350" s="11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row>
    <row r="351" spans="1:42" ht="16" x14ac:dyDescent="0.2">
      <c r="A351" s="3"/>
      <c r="B351" s="6"/>
      <c r="C351" s="7"/>
      <c r="D351" s="7"/>
      <c r="E351" s="7"/>
      <c r="F351" s="8"/>
      <c r="G351" s="6"/>
      <c r="H351" s="8"/>
      <c r="I351" s="8"/>
      <c r="J351" s="8"/>
      <c r="K351" s="8"/>
      <c r="L351" s="3"/>
      <c r="M351" s="4"/>
      <c r="N351" s="4"/>
      <c r="O351" s="4"/>
      <c r="P351" s="4"/>
      <c r="Q351" s="4"/>
      <c r="R351" s="11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row>
    <row r="352" spans="1:42" ht="16" x14ac:dyDescent="0.2">
      <c r="A352" s="3"/>
      <c r="B352" s="6"/>
      <c r="C352" s="7"/>
      <c r="D352" s="7"/>
      <c r="E352" s="7"/>
      <c r="F352" s="8"/>
      <c r="G352" s="6"/>
      <c r="H352" s="8"/>
      <c r="I352" s="8"/>
      <c r="J352" s="8"/>
      <c r="K352" s="8"/>
      <c r="L352" s="3"/>
      <c r="M352" s="4"/>
      <c r="N352" s="4"/>
      <c r="O352" s="4"/>
      <c r="P352" s="4"/>
      <c r="Q352" s="4"/>
      <c r="R352" s="11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row>
    <row r="353" spans="1:42" ht="16" x14ac:dyDescent="0.2">
      <c r="A353" s="3"/>
      <c r="B353" s="6"/>
      <c r="C353" s="7"/>
      <c r="D353" s="7"/>
      <c r="E353" s="7"/>
      <c r="F353" s="8"/>
      <c r="G353" s="6"/>
      <c r="H353" s="8"/>
      <c r="I353" s="8"/>
      <c r="J353" s="8"/>
      <c r="K353" s="8"/>
      <c r="L353" s="3"/>
      <c r="M353" s="4"/>
      <c r="N353" s="4"/>
      <c r="O353" s="4"/>
      <c r="P353" s="4"/>
      <c r="Q353" s="4"/>
      <c r="R353" s="11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row>
    <row r="354" spans="1:42" ht="16" x14ac:dyDescent="0.2">
      <c r="A354" s="3"/>
      <c r="B354" s="6"/>
      <c r="C354" s="7"/>
      <c r="D354" s="7"/>
      <c r="E354" s="7"/>
      <c r="F354" s="8"/>
      <c r="G354" s="6"/>
      <c r="H354" s="8"/>
      <c r="I354" s="8"/>
      <c r="J354" s="8"/>
      <c r="K354" s="8"/>
      <c r="L354" s="3"/>
      <c r="M354" s="4"/>
      <c r="N354" s="4"/>
      <c r="O354" s="4"/>
      <c r="P354" s="4"/>
      <c r="Q354" s="4"/>
      <c r="R354" s="11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row>
    <row r="355" spans="1:42" ht="16" x14ac:dyDescent="0.2">
      <c r="A355" s="3"/>
      <c r="B355" s="6"/>
      <c r="C355" s="7"/>
      <c r="D355" s="7"/>
      <c r="E355" s="7"/>
      <c r="F355" s="8"/>
      <c r="G355" s="6"/>
      <c r="H355" s="8"/>
      <c r="I355" s="8"/>
      <c r="J355" s="8"/>
      <c r="K355" s="8"/>
      <c r="L355" s="3"/>
      <c r="M355" s="4"/>
      <c r="N355" s="4"/>
      <c r="O355" s="4"/>
      <c r="P355" s="4"/>
      <c r="Q355" s="4"/>
      <c r="R355" s="11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row>
    <row r="356" spans="1:42" ht="16" x14ac:dyDescent="0.2">
      <c r="A356" s="3"/>
      <c r="B356" s="6"/>
      <c r="C356" s="7"/>
      <c r="D356" s="7"/>
      <c r="E356" s="7"/>
      <c r="F356" s="8"/>
      <c r="G356" s="6"/>
      <c r="H356" s="8"/>
      <c r="I356" s="8"/>
      <c r="J356" s="8"/>
      <c r="K356" s="8"/>
      <c r="L356" s="3"/>
      <c r="M356" s="4"/>
      <c r="N356" s="4"/>
      <c r="O356" s="4"/>
      <c r="P356" s="4"/>
      <c r="Q356" s="4"/>
      <c r="R356" s="11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row>
    <row r="357" spans="1:42" ht="16" x14ac:dyDescent="0.2">
      <c r="A357" s="3"/>
      <c r="B357" s="6"/>
      <c r="C357" s="7"/>
      <c r="D357" s="7"/>
      <c r="E357" s="7"/>
      <c r="F357" s="8"/>
      <c r="G357" s="6"/>
      <c r="H357" s="8"/>
      <c r="I357" s="8"/>
      <c r="J357" s="8"/>
      <c r="K357" s="8"/>
      <c r="L357" s="3"/>
      <c r="M357" s="4"/>
      <c r="N357" s="4"/>
      <c r="O357" s="4"/>
      <c r="P357" s="4"/>
      <c r="Q357" s="4"/>
      <c r="R357" s="11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row>
    <row r="358" spans="1:42" ht="16" x14ac:dyDescent="0.2">
      <c r="A358" s="3"/>
      <c r="B358" s="6"/>
      <c r="C358" s="7"/>
      <c r="D358" s="7"/>
      <c r="E358" s="7"/>
      <c r="F358" s="8"/>
      <c r="G358" s="6"/>
      <c r="H358" s="8"/>
      <c r="I358" s="8"/>
      <c r="J358" s="8"/>
      <c r="K358" s="8"/>
      <c r="L358" s="3"/>
      <c r="M358" s="4"/>
      <c r="N358" s="4"/>
      <c r="O358" s="4"/>
      <c r="P358" s="4"/>
      <c r="Q358" s="4"/>
      <c r="R358" s="11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row>
    <row r="359" spans="1:42" ht="16" x14ac:dyDescent="0.2">
      <c r="A359" s="3"/>
      <c r="B359" s="6"/>
      <c r="C359" s="7"/>
      <c r="D359" s="7"/>
      <c r="E359" s="7"/>
      <c r="F359" s="8"/>
      <c r="G359" s="6"/>
      <c r="H359" s="8"/>
      <c r="I359" s="8"/>
      <c r="J359" s="8"/>
      <c r="K359" s="8"/>
      <c r="L359" s="3"/>
      <c r="M359" s="4"/>
      <c r="N359" s="4"/>
      <c r="O359" s="4"/>
      <c r="P359" s="4"/>
      <c r="Q359" s="4"/>
      <c r="R359" s="11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row>
    <row r="360" spans="1:42" ht="16" x14ac:dyDescent="0.2">
      <c r="A360" s="3"/>
      <c r="B360" s="6"/>
      <c r="C360" s="7"/>
      <c r="D360" s="7"/>
      <c r="E360" s="7"/>
      <c r="F360" s="8"/>
      <c r="G360" s="6"/>
      <c r="H360" s="8"/>
      <c r="I360" s="8"/>
      <c r="J360" s="8"/>
      <c r="K360" s="8"/>
      <c r="L360" s="3"/>
      <c r="M360" s="4"/>
      <c r="N360" s="4"/>
      <c r="O360" s="4"/>
      <c r="P360" s="4"/>
      <c r="Q360" s="4"/>
      <c r="R360" s="11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row>
    <row r="361" spans="1:42" ht="16" x14ac:dyDescent="0.2">
      <c r="A361" s="3"/>
      <c r="B361" s="6"/>
      <c r="C361" s="7"/>
      <c r="D361" s="7"/>
      <c r="E361" s="7"/>
      <c r="F361" s="8"/>
      <c r="G361" s="6"/>
      <c r="H361" s="8"/>
      <c r="I361" s="8"/>
      <c r="J361" s="8"/>
      <c r="K361" s="8"/>
      <c r="L361" s="3"/>
      <c r="M361" s="4"/>
      <c r="N361" s="4"/>
      <c r="O361" s="4"/>
      <c r="P361" s="4"/>
      <c r="Q361" s="4"/>
      <c r="R361" s="11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row>
    <row r="362" spans="1:42" ht="16" x14ac:dyDescent="0.2">
      <c r="A362" s="3"/>
      <c r="B362" s="6"/>
      <c r="C362" s="7"/>
      <c r="D362" s="7"/>
      <c r="E362" s="7"/>
      <c r="F362" s="8"/>
      <c r="G362" s="6"/>
      <c r="H362" s="8"/>
      <c r="I362" s="8"/>
      <c r="J362" s="8"/>
      <c r="K362" s="8"/>
      <c r="L362" s="3"/>
      <c r="M362" s="4"/>
      <c r="N362" s="4"/>
      <c r="O362" s="4"/>
      <c r="P362" s="4"/>
      <c r="Q362" s="4"/>
      <c r="R362" s="11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row>
    <row r="363" spans="1:42" ht="16" x14ac:dyDescent="0.2">
      <c r="A363" s="3"/>
      <c r="B363" s="6"/>
      <c r="C363" s="7"/>
      <c r="D363" s="7"/>
      <c r="E363" s="7"/>
      <c r="F363" s="8"/>
      <c r="G363" s="6"/>
      <c r="H363" s="8"/>
      <c r="I363" s="8"/>
      <c r="J363" s="8"/>
      <c r="K363" s="8"/>
      <c r="L363" s="3"/>
      <c r="M363" s="4"/>
      <c r="N363" s="4"/>
      <c r="O363" s="4"/>
      <c r="P363" s="4"/>
      <c r="Q363" s="4"/>
      <c r="R363" s="11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row>
    <row r="364" spans="1:42" ht="16" x14ac:dyDescent="0.2">
      <c r="A364" s="3"/>
      <c r="B364" s="6"/>
      <c r="C364" s="7"/>
      <c r="D364" s="7"/>
      <c r="E364" s="7"/>
      <c r="F364" s="8"/>
      <c r="G364" s="6"/>
      <c r="H364" s="8"/>
      <c r="I364" s="8"/>
      <c r="J364" s="8"/>
      <c r="K364" s="8"/>
      <c r="L364" s="3"/>
      <c r="M364" s="4"/>
      <c r="N364" s="4"/>
      <c r="O364" s="4"/>
      <c r="P364" s="4"/>
      <c r="Q364" s="4"/>
      <c r="R364" s="11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row>
    <row r="365" spans="1:42" ht="16" x14ac:dyDescent="0.2">
      <c r="A365" s="3"/>
      <c r="B365" s="6"/>
      <c r="C365" s="7"/>
      <c r="D365" s="7"/>
      <c r="E365" s="7"/>
      <c r="F365" s="8"/>
      <c r="G365" s="6"/>
      <c r="H365" s="8"/>
      <c r="I365" s="8"/>
      <c r="J365" s="8"/>
      <c r="K365" s="8"/>
      <c r="L365" s="3"/>
      <c r="M365" s="4"/>
      <c r="N365" s="4"/>
      <c r="O365" s="4"/>
      <c r="P365" s="4"/>
      <c r="Q365" s="4"/>
      <c r="R365" s="11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row>
    <row r="366" spans="1:42" ht="16" x14ac:dyDescent="0.2">
      <c r="A366" s="3"/>
      <c r="B366" s="6"/>
      <c r="C366" s="7"/>
      <c r="D366" s="7"/>
      <c r="E366" s="7"/>
      <c r="F366" s="8"/>
      <c r="G366" s="6"/>
      <c r="H366" s="8"/>
      <c r="I366" s="8"/>
      <c r="J366" s="8"/>
      <c r="K366" s="8"/>
      <c r="L366" s="3"/>
      <c r="M366" s="4"/>
      <c r="N366" s="4"/>
      <c r="O366" s="4"/>
      <c r="P366" s="4"/>
      <c r="Q366" s="4"/>
      <c r="R366" s="11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row>
    <row r="367" spans="1:42" ht="16" x14ac:dyDescent="0.2">
      <c r="A367" s="3"/>
      <c r="B367" s="6"/>
      <c r="C367" s="7"/>
      <c r="D367" s="7"/>
      <c r="E367" s="7"/>
      <c r="F367" s="8"/>
      <c r="G367" s="6"/>
      <c r="H367" s="8"/>
      <c r="I367" s="8"/>
      <c r="J367" s="8"/>
      <c r="K367" s="8"/>
      <c r="L367" s="3"/>
      <c r="M367" s="4"/>
      <c r="N367" s="4"/>
      <c r="O367" s="4"/>
      <c r="P367" s="4"/>
      <c r="Q367" s="4"/>
      <c r="R367" s="11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row>
    <row r="368" spans="1:42" ht="16" x14ac:dyDescent="0.2">
      <c r="A368" s="3"/>
      <c r="B368" s="6"/>
      <c r="C368" s="7"/>
      <c r="D368" s="7"/>
      <c r="E368" s="7"/>
      <c r="F368" s="8"/>
      <c r="G368" s="6"/>
      <c r="H368" s="8"/>
      <c r="I368" s="8"/>
      <c r="J368" s="8"/>
      <c r="K368" s="8"/>
      <c r="L368" s="3"/>
      <c r="M368" s="4"/>
      <c r="N368" s="4"/>
      <c r="O368" s="4"/>
      <c r="P368" s="4"/>
      <c r="Q368" s="4"/>
      <c r="R368" s="11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row>
    <row r="369" spans="1:42" ht="16" x14ac:dyDescent="0.2">
      <c r="A369" s="3"/>
      <c r="B369" s="6"/>
      <c r="C369" s="7"/>
      <c r="D369" s="7"/>
      <c r="E369" s="7"/>
      <c r="F369" s="8"/>
      <c r="G369" s="6"/>
      <c r="H369" s="8"/>
      <c r="I369" s="8"/>
      <c r="J369" s="8"/>
      <c r="K369" s="8"/>
      <c r="L369" s="3"/>
      <c r="M369" s="4"/>
      <c r="N369" s="4"/>
      <c r="O369" s="4"/>
      <c r="P369" s="4"/>
      <c r="Q369" s="4"/>
      <c r="R369" s="11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row>
    <row r="370" spans="1:42" ht="16" x14ac:dyDescent="0.2">
      <c r="A370" s="3"/>
      <c r="B370" s="6"/>
      <c r="C370" s="7"/>
      <c r="D370" s="7"/>
      <c r="E370" s="7"/>
      <c r="F370" s="8"/>
      <c r="G370" s="6"/>
      <c r="H370" s="8"/>
      <c r="I370" s="8"/>
      <c r="J370" s="8"/>
      <c r="K370" s="8"/>
      <c r="L370" s="3"/>
      <c r="M370" s="4"/>
      <c r="N370" s="4"/>
      <c r="O370" s="4"/>
      <c r="P370" s="4"/>
      <c r="Q370" s="4"/>
      <c r="R370" s="11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row>
    <row r="371" spans="1:42" ht="16" x14ac:dyDescent="0.2">
      <c r="A371" s="3"/>
      <c r="B371" s="6"/>
      <c r="C371" s="7"/>
      <c r="D371" s="7"/>
      <c r="E371" s="7"/>
      <c r="F371" s="8"/>
      <c r="G371" s="6"/>
      <c r="H371" s="8"/>
      <c r="I371" s="8"/>
      <c r="J371" s="8"/>
      <c r="K371" s="8"/>
      <c r="L371" s="3"/>
      <c r="M371" s="4"/>
      <c r="N371" s="4"/>
      <c r="O371" s="4"/>
      <c r="P371" s="4"/>
      <c r="Q371" s="4"/>
      <c r="R371" s="11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row>
    <row r="372" spans="1:42" ht="16" x14ac:dyDescent="0.2">
      <c r="A372" s="3"/>
      <c r="B372" s="6"/>
      <c r="C372" s="7"/>
      <c r="D372" s="7"/>
      <c r="E372" s="7"/>
      <c r="F372" s="8"/>
      <c r="G372" s="6"/>
      <c r="H372" s="8"/>
      <c r="I372" s="8"/>
      <c r="J372" s="8"/>
      <c r="K372" s="8"/>
      <c r="L372" s="3"/>
      <c r="M372" s="4"/>
      <c r="N372" s="4"/>
      <c r="O372" s="4"/>
      <c r="P372" s="4"/>
      <c r="Q372" s="4"/>
      <c r="R372" s="11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row>
    <row r="373" spans="1:42" ht="16" x14ac:dyDescent="0.2">
      <c r="A373" s="3"/>
      <c r="B373" s="6"/>
      <c r="C373" s="7"/>
      <c r="D373" s="7"/>
      <c r="E373" s="7"/>
      <c r="F373" s="8"/>
      <c r="G373" s="6"/>
      <c r="H373" s="8"/>
      <c r="I373" s="8"/>
      <c r="J373" s="8"/>
      <c r="K373" s="8"/>
      <c r="L373" s="3"/>
      <c r="M373" s="4"/>
      <c r="N373" s="4"/>
      <c r="O373" s="4"/>
      <c r="P373" s="4"/>
      <c r="Q373" s="4"/>
      <c r="R373" s="11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row>
    <row r="374" spans="1:42" ht="16" x14ac:dyDescent="0.2">
      <c r="A374" s="3"/>
      <c r="B374" s="6"/>
      <c r="C374" s="7"/>
      <c r="D374" s="7"/>
      <c r="E374" s="7"/>
      <c r="F374" s="8"/>
      <c r="G374" s="6"/>
      <c r="H374" s="8"/>
      <c r="I374" s="8"/>
      <c r="J374" s="8"/>
      <c r="K374" s="8"/>
      <c r="L374" s="3"/>
      <c r="M374" s="4"/>
      <c r="N374" s="4"/>
      <c r="O374" s="4"/>
      <c r="P374" s="4"/>
      <c r="Q374" s="4"/>
      <c r="R374" s="11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row>
    <row r="375" spans="1:42" ht="16" x14ac:dyDescent="0.2">
      <c r="A375" s="3"/>
      <c r="B375" s="6"/>
      <c r="C375" s="7"/>
      <c r="D375" s="7"/>
      <c r="E375" s="7"/>
      <c r="F375" s="8"/>
      <c r="G375" s="6"/>
      <c r="H375" s="8"/>
      <c r="I375" s="8"/>
      <c r="J375" s="8"/>
      <c r="K375" s="8"/>
      <c r="L375" s="3"/>
      <c r="M375" s="4"/>
      <c r="N375" s="4"/>
      <c r="O375" s="4"/>
      <c r="P375" s="4"/>
      <c r="Q375" s="4"/>
      <c r="R375" s="11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row>
    <row r="376" spans="1:42" ht="16" x14ac:dyDescent="0.2">
      <c r="A376" s="3"/>
      <c r="B376" s="6"/>
      <c r="C376" s="7"/>
      <c r="D376" s="7"/>
      <c r="E376" s="7"/>
      <c r="F376" s="8"/>
      <c r="G376" s="6"/>
      <c r="H376" s="8"/>
      <c r="I376" s="8"/>
      <c r="J376" s="8"/>
      <c r="K376" s="8"/>
      <c r="L376" s="3"/>
      <c r="M376" s="4"/>
      <c r="N376" s="4"/>
      <c r="O376" s="4"/>
      <c r="P376" s="4"/>
      <c r="Q376" s="4"/>
      <c r="R376" s="11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row>
    <row r="377" spans="1:42" ht="16" x14ac:dyDescent="0.2">
      <c r="A377" s="3"/>
      <c r="B377" s="6"/>
      <c r="C377" s="7"/>
      <c r="D377" s="7"/>
      <c r="E377" s="7"/>
      <c r="F377" s="8"/>
      <c r="G377" s="6"/>
      <c r="H377" s="8"/>
      <c r="I377" s="8"/>
      <c r="J377" s="8"/>
      <c r="K377" s="8"/>
      <c r="L377" s="3"/>
      <c r="M377" s="4"/>
      <c r="N377" s="4"/>
      <c r="O377" s="4"/>
      <c r="P377" s="4"/>
      <c r="Q377" s="4"/>
      <c r="R377" s="11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row>
    <row r="378" spans="1:42" ht="16" x14ac:dyDescent="0.2">
      <c r="A378" s="3"/>
      <c r="B378" s="6"/>
      <c r="C378" s="7"/>
      <c r="D378" s="7"/>
      <c r="E378" s="7"/>
      <c r="F378" s="8"/>
      <c r="G378" s="6"/>
      <c r="H378" s="8"/>
      <c r="I378" s="8"/>
      <c r="J378" s="8"/>
      <c r="K378" s="8"/>
      <c r="L378" s="3"/>
      <c r="M378" s="4"/>
      <c r="N378" s="4"/>
      <c r="O378" s="4"/>
      <c r="P378" s="4"/>
      <c r="Q378" s="4"/>
      <c r="R378" s="11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row>
    <row r="379" spans="1:42" ht="16" x14ac:dyDescent="0.2">
      <c r="A379" s="3"/>
      <c r="B379" s="6"/>
      <c r="C379" s="7"/>
      <c r="D379" s="7"/>
      <c r="E379" s="7"/>
      <c r="F379" s="8"/>
      <c r="G379" s="6"/>
      <c r="H379" s="8"/>
      <c r="I379" s="8"/>
      <c r="J379" s="8"/>
      <c r="K379" s="8"/>
      <c r="L379" s="3"/>
      <c r="M379" s="4"/>
      <c r="N379" s="4"/>
      <c r="O379" s="4"/>
      <c r="P379" s="4"/>
      <c r="Q379" s="4"/>
      <c r="R379" s="11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row>
    <row r="380" spans="1:42" ht="16" x14ac:dyDescent="0.2">
      <c r="A380" s="3"/>
      <c r="B380" s="6"/>
      <c r="C380" s="7"/>
      <c r="D380" s="7"/>
      <c r="E380" s="7"/>
      <c r="F380" s="8"/>
      <c r="G380" s="6"/>
      <c r="H380" s="8"/>
      <c r="I380" s="8"/>
      <c r="J380" s="8"/>
      <c r="K380" s="8"/>
      <c r="L380" s="3"/>
      <c r="M380" s="4"/>
      <c r="N380" s="4"/>
      <c r="O380" s="4"/>
      <c r="P380" s="4"/>
      <c r="Q380" s="4"/>
      <c r="R380" s="11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row>
    <row r="381" spans="1:42" ht="16" x14ac:dyDescent="0.2">
      <c r="A381" s="3"/>
      <c r="B381" s="6"/>
      <c r="C381" s="7"/>
      <c r="D381" s="7"/>
      <c r="E381" s="7"/>
      <c r="F381" s="8"/>
      <c r="G381" s="6"/>
      <c r="H381" s="8"/>
      <c r="I381" s="8"/>
      <c r="J381" s="8"/>
      <c r="K381" s="8"/>
      <c r="L381" s="3"/>
      <c r="M381" s="4"/>
      <c r="N381" s="4"/>
      <c r="O381" s="4"/>
      <c r="P381" s="4"/>
      <c r="Q381" s="4"/>
      <c r="R381" s="11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row>
    <row r="382" spans="1:42" ht="16" x14ac:dyDescent="0.2">
      <c r="A382" s="3"/>
      <c r="B382" s="6"/>
      <c r="C382" s="7"/>
      <c r="D382" s="7"/>
      <c r="E382" s="7"/>
      <c r="F382" s="8"/>
      <c r="G382" s="6"/>
      <c r="H382" s="8"/>
      <c r="I382" s="8"/>
      <c r="J382" s="8"/>
      <c r="K382" s="8"/>
      <c r="L382" s="3"/>
      <c r="M382" s="4"/>
      <c r="N382" s="4"/>
      <c r="O382" s="4"/>
      <c r="P382" s="4"/>
      <c r="Q382" s="4"/>
      <c r="R382" s="11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row>
    <row r="383" spans="1:42" ht="16" x14ac:dyDescent="0.2">
      <c r="A383" s="3"/>
      <c r="B383" s="6"/>
      <c r="C383" s="7"/>
      <c r="D383" s="7"/>
      <c r="E383" s="7"/>
      <c r="F383" s="8"/>
      <c r="G383" s="6"/>
      <c r="H383" s="8"/>
      <c r="I383" s="8"/>
      <c r="J383" s="8"/>
      <c r="K383" s="8"/>
      <c r="L383" s="3"/>
      <c r="M383" s="4"/>
      <c r="N383" s="4"/>
      <c r="O383" s="4"/>
      <c r="P383" s="4"/>
      <c r="Q383" s="4"/>
      <c r="R383" s="11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row>
    <row r="384" spans="1:42" ht="16" x14ac:dyDescent="0.2">
      <c r="A384" s="3"/>
      <c r="B384" s="6"/>
      <c r="C384" s="7"/>
      <c r="D384" s="7"/>
      <c r="E384" s="7"/>
      <c r="F384" s="8"/>
      <c r="G384" s="6"/>
      <c r="H384" s="8"/>
      <c r="I384" s="8"/>
      <c r="J384" s="8"/>
      <c r="K384" s="8"/>
      <c r="L384" s="3"/>
      <c r="M384" s="4"/>
      <c r="N384" s="4"/>
      <c r="O384" s="4"/>
      <c r="P384" s="4"/>
      <c r="Q384" s="4"/>
      <c r="R384" s="11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row>
    <row r="385" spans="1:42" ht="16" x14ac:dyDescent="0.2">
      <c r="A385" s="3"/>
      <c r="B385" s="6"/>
      <c r="C385" s="7"/>
      <c r="D385" s="7"/>
      <c r="E385" s="7"/>
      <c r="F385" s="8"/>
      <c r="G385" s="6"/>
      <c r="H385" s="8"/>
      <c r="I385" s="8"/>
      <c r="J385" s="8"/>
      <c r="K385" s="8"/>
      <c r="L385" s="3"/>
      <c r="M385" s="4"/>
      <c r="N385" s="4"/>
      <c r="O385" s="4"/>
      <c r="P385" s="4"/>
      <c r="Q385" s="4"/>
      <c r="R385" s="11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row>
    <row r="386" spans="1:42" ht="16" x14ac:dyDescent="0.2">
      <c r="A386" s="3"/>
      <c r="B386" s="6"/>
      <c r="C386" s="7"/>
      <c r="D386" s="7"/>
      <c r="E386" s="7"/>
      <c r="F386" s="8"/>
      <c r="G386" s="6"/>
      <c r="H386" s="8"/>
      <c r="I386" s="8"/>
      <c r="J386" s="8"/>
      <c r="K386" s="8"/>
      <c r="L386" s="3"/>
      <c r="M386" s="4"/>
      <c r="N386" s="4"/>
      <c r="O386" s="4"/>
      <c r="P386" s="4"/>
      <c r="Q386" s="4"/>
      <c r="R386" s="11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row>
    <row r="387" spans="1:42" ht="16" x14ac:dyDescent="0.2">
      <c r="A387" s="3"/>
      <c r="B387" s="6"/>
      <c r="C387" s="7"/>
      <c r="D387" s="7"/>
      <c r="E387" s="7"/>
      <c r="F387" s="8"/>
      <c r="G387" s="6"/>
      <c r="H387" s="8"/>
      <c r="I387" s="8"/>
      <c r="J387" s="8"/>
      <c r="K387" s="8"/>
      <c r="L387" s="3"/>
      <c r="M387" s="4"/>
      <c r="N387" s="4"/>
      <c r="O387" s="4"/>
      <c r="P387" s="4"/>
      <c r="Q387" s="4"/>
      <c r="R387" s="11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row>
    <row r="388" spans="1:42" ht="16" x14ac:dyDescent="0.2">
      <c r="A388" s="3"/>
      <c r="B388" s="6"/>
      <c r="C388" s="7"/>
      <c r="D388" s="7"/>
      <c r="E388" s="7"/>
      <c r="F388" s="8"/>
      <c r="G388" s="6"/>
      <c r="H388" s="8"/>
      <c r="I388" s="8"/>
      <c r="J388" s="8"/>
      <c r="K388" s="8"/>
      <c r="L388" s="3"/>
      <c r="M388" s="4"/>
      <c r="N388" s="4"/>
      <c r="O388" s="4"/>
      <c r="P388" s="4"/>
      <c r="Q388" s="4"/>
      <c r="R388" s="11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row>
    <row r="389" spans="1:42" ht="16" x14ac:dyDescent="0.2">
      <c r="A389" s="3"/>
      <c r="B389" s="6"/>
      <c r="C389" s="7"/>
      <c r="D389" s="7"/>
      <c r="E389" s="7"/>
      <c r="F389" s="8"/>
      <c r="G389" s="6"/>
      <c r="H389" s="8"/>
      <c r="I389" s="8"/>
      <c r="J389" s="8"/>
      <c r="K389" s="8"/>
      <c r="L389" s="3"/>
      <c r="M389" s="4"/>
      <c r="N389" s="4"/>
      <c r="O389" s="4"/>
      <c r="P389" s="4"/>
      <c r="Q389" s="4"/>
      <c r="R389" s="11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row>
    <row r="390" spans="1:42" ht="16" x14ac:dyDescent="0.2">
      <c r="A390" s="3"/>
      <c r="B390" s="6"/>
      <c r="C390" s="7"/>
      <c r="D390" s="7"/>
      <c r="E390" s="7"/>
      <c r="F390" s="8"/>
      <c r="G390" s="6"/>
      <c r="H390" s="8"/>
      <c r="I390" s="8"/>
      <c r="J390" s="8"/>
      <c r="K390" s="8"/>
      <c r="L390" s="3"/>
      <c r="M390" s="4"/>
      <c r="N390" s="4"/>
      <c r="O390" s="4"/>
      <c r="P390" s="4"/>
      <c r="Q390" s="4"/>
      <c r="R390" s="11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row>
    <row r="391" spans="1:42" ht="16" x14ac:dyDescent="0.2">
      <c r="A391" s="3"/>
      <c r="B391" s="6"/>
      <c r="C391" s="7"/>
      <c r="D391" s="7"/>
      <c r="E391" s="7"/>
      <c r="F391" s="8"/>
      <c r="G391" s="6"/>
      <c r="H391" s="8"/>
      <c r="I391" s="8"/>
      <c r="J391" s="8"/>
      <c r="K391" s="8"/>
      <c r="L391" s="3"/>
      <c r="M391" s="4"/>
      <c r="N391" s="4"/>
      <c r="O391" s="4"/>
      <c r="P391" s="4"/>
      <c r="Q391" s="4"/>
      <c r="R391" s="11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row>
    <row r="392" spans="1:42" ht="16" x14ac:dyDescent="0.2">
      <c r="A392" s="3"/>
      <c r="B392" s="6"/>
      <c r="C392" s="7"/>
      <c r="D392" s="7"/>
      <c r="E392" s="7"/>
      <c r="F392" s="8"/>
      <c r="G392" s="6"/>
      <c r="H392" s="8"/>
      <c r="I392" s="8"/>
      <c r="J392" s="8"/>
      <c r="K392" s="8"/>
      <c r="L392" s="3"/>
      <c r="M392" s="4"/>
      <c r="N392" s="4"/>
      <c r="O392" s="4"/>
      <c r="P392" s="4"/>
      <c r="Q392" s="4"/>
      <c r="R392" s="11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row>
    <row r="393" spans="1:42" ht="16" x14ac:dyDescent="0.2">
      <c r="A393" s="3"/>
      <c r="B393" s="6"/>
      <c r="C393" s="7"/>
      <c r="D393" s="7"/>
      <c r="E393" s="7"/>
      <c r="F393" s="8"/>
      <c r="G393" s="6"/>
      <c r="H393" s="8"/>
      <c r="I393" s="8"/>
      <c r="J393" s="8"/>
      <c r="K393" s="8"/>
      <c r="L393" s="3"/>
      <c r="M393" s="4"/>
      <c r="N393" s="4"/>
      <c r="O393" s="4"/>
      <c r="P393" s="4"/>
      <c r="Q393" s="4"/>
      <c r="R393" s="11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row>
    <row r="394" spans="1:42" ht="16" x14ac:dyDescent="0.2">
      <c r="A394" s="3"/>
      <c r="B394" s="6"/>
      <c r="C394" s="7"/>
      <c r="D394" s="7"/>
      <c r="E394" s="7"/>
      <c r="F394" s="8"/>
      <c r="G394" s="6"/>
      <c r="H394" s="8"/>
      <c r="I394" s="8"/>
      <c r="J394" s="8"/>
      <c r="K394" s="8"/>
      <c r="L394" s="3"/>
      <c r="M394" s="4"/>
      <c r="N394" s="4"/>
      <c r="O394" s="4"/>
      <c r="P394" s="4"/>
      <c r="Q394" s="4"/>
      <c r="R394" s="11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row>
    <row r="395" spans="1:42" ht="16" x14ac:dyDescent="0.2">
      <c r="A395" s="3"/>
      <c r="B395" s="6"/>
      <c r="C395" s="7"/>
      <c r="D395" s="7"/>
      <c r="E395" s="7"/>
      <c r="F395" s="8"/>
      <c r="G395" s="6"/>
      <c r="H395" s="8"/>
      <c r="I395" s="8"/>
      <c r="J395" s="8"/>
      <c r="K395" s="8"/>
      <c r="L395" s="3"/>
      <c r="M395" s="4"/>
      <c r="N395" s="4"/>
      <c r="O395" s="4"/>
      <c r="P395" s="4"/>
      <c r="Q395" s="4"/>
      <c r="R395" s="11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row>
    <row r="396" spans="1:42" ht="16" x14ac:dyDescent="0.2">
      <c r="A396" s="3"/>
      <c r="B396" s="6"/>
      <c r="C396" s="7"/>
      <c r="D396" s="7"/>
      <c r="E396" s="7"/>
      <c r="F396" s="8"/>
      <c r="G396" s="6"/>
      <c r="H396" s="8"/>
      <c r="I396" s="8"/>
      <c r="J396" s="8"/>
      <c r="K396" s="8"/>
      <c r="L396" s="3"/>
      <c r="M396" s="4"/>
      <c r="N396" s="4"/>
      <c r="O396" s="4"/>
      <c r="P396" s="4"/>
      <c r="Q396" s="4"/>
      <c r="R396" s="11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row>
    <row r="397" spans="1:42" ht="16" x14ac:dyDescent="0.2">
      <c r="A397" s="3"/>
      <c r="B397" s="6"/>
      <c r="C397" s="7"/>
      <c r="D397" s="7"/>
      <c r="E397" s="7"/>
      <c r="F397" s="8"/>
      <c r="G397" s="6"/>
      <c r="H397" s="8"/>
      <c r="I397" s="8"/>
      <c r="J397" s="8"/>
      <c r="K397" s="8"/>
      <c r="L397" s="3"/>
      <c r="M397" s="4"/>
      <c r="N397" s="4"/>
      <c r="O397" s="4"/>
      <c r="P397" s="4"/>
      <c r="Q397" s="4"/>
      <c r="R397" s="11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row>
    <row r="398" spans="1:42" ht="16" x14ac:dyDescent="0.2">
      <c r="A398" s="3"/>
      <c r="B398" s="6"/>
      <c r="C398" s="7"/>
      <c r="D398" s="7"/>
      <c r="E398" s="7"/>
      <c r="F398" s="8"/>
      <c r="G398" s="6"/>
      <c r="H398" s="8"/>
      <c r="I398" s="8"/>
      <c r="J398" s="8"/>
      <c r="K398" s="8"/>
      <c r="L398" s="3"/>
      <c r="M398" s="4"/>
      <c r="N398" s="4"/>
      <c r="O398" s="4"/>
      <c r="P398" s="4"/>
      <c r="Q398" s="4"/>
      <c r="R398" s="11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row>
    <row r="399" spans="1:42" ht="16" x14ac:dyDescent="0.2">
      <c r="A399" s="3"/>
      <c r="B399" s="6"/>
      <c r="C399" s="7"/>
      <c r="D399" s="7"/>
      <c r="E399" s="7"/>
      <c r="F399" s="8"/>
      <c r="G399" s="6"/>
      <c r="H399" s="8"/>
      <c r="I399" s="8"/>
      <c r="J399" s="8"/>
      <c r="K399" s="8"/>
      <c r="L399" s="3"/>
      <c r="M399" s="4"/>
      <c r="N399" s="4"/>
      <c r="O399" s="4"/>
      <c r="P399" s="4"/>
      <c r="Q399" s="4"/>
      <c r="R399" s="11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row>
    <row r="400" spans="1:42" ht="16" x14ac:dyDescent="0.2">
      <c r="A400" s="3"/>
      <c r="B400" s="6"/>
      <c r="C400" s="7"/>
      <c r="D400" s="7"/>
      <c r="E400" s="7"/>
      <c r="F400" s="8"/>
      <c r="G400" s="6"/>
      <c r="H400" s="8"/>
      <c r="I400" s="8"/>
      <c r="J400" s="8"/>
      <c r="K400" s="8"/>
      <c r="L400" s="3"/>
      <c r="M400" s="4"/>
      <c r="N400" s="4"/>
      <c r="O400" s="4"/>
      <c r="P400" s="4"/>
      <c r="Q400" s="4"/>
      <c r="R400" s="11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row>
    <row r="401" spans="1:42" ht="16" x14ac:dyDescent="0.2">
      <c r="A401" s="3"/>
      <c r="B401" s="6"/>
      <c r="C401" s="7"/>
      <c r="D401" s="7"/>
      <c r="E401" s="7"/>
      <c r="F401" s="8"/>
      <c r="G401" s="6"/>
      <c r="H401" s="8"/>
      <c r="I401" s="8"/>
      <c r="J401" s="8"/>
      <c r="K401" s="8"/>
      <c r="L401" s="3"/>
      <c r="M401" s="4"/>
      <c r="N401" s="4"/>
      <c r="O401" s="4"/>
      <c r="P401" s="4"/>
      <c r="Q401" s="4"/>
      <c r="R401" s="11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row>
    <row r="402" spans="1:42" ht="16" x14ac:dyDescent="0.2">
      <c r="A402" s="3"/>
      <c r="B402" s="6"/>
      <c r="C402" s="7"/>
      <c r="D402" s="7"/>
      <c r="E402" s="7"/>
      <c r="F402" s="8"/>
      <c r="G402" s="6"/>
      <c r="H402" s="8"/>
      <c r="I402" s="8"/>
      <c r="J402" s="8"/>
      <c r="K402" s="8"/>
      <c r="L402" s="3"/>
      <c r="M402" s="4"/>
      <c r="N402" s="4"/>
      <c r="O402" s="4"/>
      <c r="P402" s="4"/>
      <c r="Q402" s="4"/>
      <c r="R402" s="11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row>
    <row r="403" spans="1:42" ht="16" x14ac:dyDescent="0.2">
      <c r="A403" s="3"/>
      <c r="B403" s="6"/>
      <c r="C403" s="7"/>
      <c r="D403" s="7"/>
      <c r="E403" s="7"/>
      <c r="F403" s="8"/>
      <c r="G403" s="6"/>
      <c r="H403" s="8"/>
      <c r="I403" s="8"/>
      <c r="J403" s="8"/>
      <c r="K403" s="8"/>
      <c r="L403" s="3"/>
      <c r="M403" s="4"/>
      <c r="N403" s="4"/>
      <c r="O403" s="4"/>
      <c r="P403" s="4"/>
      <c r="Q403" s="4"/>
      <c r="R403" s="11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row>
    <row r="404" spans="1:42" ht="16" x14ac:dyDescent="0.2">
      <c r="A404" s="3"/>
      <c r="B404" s="6"/>
      <c r="C404" s="7"/>
      <c r="D404" s="7"/>
      <c r="E404" s="7"/>
      <c r="F404" s="8"/>
      <c r="G404" s="6"/>
      <c r="H404" s="8"/>
      <c r="I404" s="8"/>
      <c r="J404" s="8"/>
      <c r="K404" s="8"/>
      <c r="L404" s="3"/>
      <c r="M404" s="4"/>
      <c r="N404" s="4"/>
      <c r="O404" s="4"/>
      <c r="P404" s="4"/>
      <c r="Q404" s="4"/>
      <c r="R404" s="11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row>
    <row r="405" spans="1:42" ht="16" x14ac:dyDescent="0.2">
      <c r="A405" s="3"/>
      <c r="B405" s="6"/>
      <c r="C405" s="7"/>
      <c r="D405" s="7"/>
      <c r="E405" s="7"/>
      <c r="F405" s="8"/>
      <c r="G405" s="6"/>
      <c r="H405" s="8"/>
      <c r="I405" s="8"/>
      <c r="J405" s="8"/>
      <c r="K405" s="8"/>
      <c r="L405" s="3"/>
      <c r="M405" s="4"/>
      <c r="N405" s="4"/>
      <c r="O405" s="4"/>
      <c r="P405" s="4"/>
      <c r="Q405" s="4"/>
      <c r="R405" s="11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row>
    <row r="406" spans="1:42" ht="16" x14ac:dyDescent="0.2">
      <c r="A406" s="3"/>
      <c r="B406" s="6"/>
      <c r="C406" s="7"/>
      <c r="D406" s="7"/>
      <c r="E406" s="7"/>
      <c r="F406" s="8"/>
      <c r="G406" s="6"/>
      <c r="H406" s="8"/>
      <c r="I406" s="8"/>
      <c r="J406" s="8"/>
      <c r="K406" s="8"/>
      <c r="L406" s="3"/>
      <c r="M406" s="4"/>
      <c r="N406" s="4"/>
      <c r="O406" s="4"/>
      <c r="P406" s="4"/>
      <c r="Q406" s="4"/>
      <c r="R406" s="11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row>
    <row r="407" spans="1:42" ht="16" x14ac:dyDescent="0.2">
      <c r="A407" s="3"/>
      <c r="B407" s="6"/>
      <c r="C407" s="7"/>
      <c r="D407" s="7"/>
      <c r="E407" s="7"/>
      <c r="F407" s="8"/>
      <c r="G407" s="6"/>
      <c r="H407" s="8"/>
      <c r="I407" s="8"/>
      <c r="J407" s="8"/>
      <c r="K407" s="8"/>
      <c r="L407" s="3"/>
      <c r="M407" s="4"/>
      <c r="N407" s="4"/>
      <c r="O407" s="4"/>
      <c r="P407" s="4"/>
      <c r="Q407" s="4"/>
      <c r="R407" s="11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row>
    <row r="408" spans="1:42" ht="16" x14ac:dyDescent="0.2">
      <c r="A408" s="3"/>
      <c r="B408" s="6"/>
      <c r="C408" s="7"/>
      <c r="D408" s="7"/>
      <c r="E408" s="7"/>
      <c r="F408" s="8"/>
      <c r="G408" s="6"/>
      <c r="H408" s="8"/>
      <c r="I408" s="8"/>
      <c r="J408" s="8"/>
      <c r="K408" s="8"/>
      <c r="L408" s="3"/>
      <c r="M408" s="4"/>
      <c r="N408" s="4"/>
      <c r="O408" s="4"/>
      <c r="P408" s="4"/>
      <c r="Q408" s="4"/>
      <c r="R408" s="11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row>
    <row r="409" spans="1:42" ht="16" x14ac:dyDescent="0.2">
      <c r="A409" s="3"/>
      <c r="B409" s="6"/>
      <c r="C409" s="7"/>
      <c r="D409" s="7"/>
      <c r="E409" s="7"/>
      <c r="F409" s="8"/>
      <c r="G409" s="6"/>
      <c r="H409" s="8"/>
      <c r="I409" s="8"/>
      <c r="J409" s="8"/>
      <c r="K409" s="8"/>
      <c r="L409" s="3"/>
      <c r="M409" s="4"/>
      <c r="N409" s="4"/>
      <c r="O409" s="4"/>
      <c r="P409" s="4"/>
      <c r="Q409" s="4"/>
      <c r="R409" s="11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row>
    <row r="410" spans="1:42" ht="16" x14ac:dyDescent="0.2">
      <c r="A410" s="3"/>
      <c r="B410" s="6"/>
      <c r="C410" s="7"/>
      <c r="D410" s="7"/>
      <c r="E410" s="7"/>
      <c r="F410" s="8"/>
      <c r="G410" s="6"/>
      <c r="H410" s="8"/>
      <c r="I410" s="8"/>
      <c r="J410" s="8"/>
      <c r="K410" s="8"/>
      <c r="L410" s="3"/>
      <c r="M410" s="4"/>
      <c r="N410" s="4"/>
      <c r="O410" s="4"/>
      <c r="P410" s="4"/>
      <c r="Q410" s="4"/>
      <c r="R410" s="11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row>
    <row r="411" spans="1:42" ht="16" x14ac:dyDescent="0.2">
      <c r="A411" s="3"/>
      <c r="B411" s="6"/>
      <c r="C411" s="7"/>
      <c r="D411" s="7"/>
      <c r="E411" s="7"/>
      <c r="F411" s="8"/>
      <c r="G411" s="6"/>
      <c r="H411" s="8"/>
      <c r="I411" s="8"/>
      <c r="J411" s="8"/>
      <c r="K411" s="8"/>
      <c r="L411" s="3"/>
      <c r="M411" s="4"/>
      <c r="N411" s="4"/>
      <c r="O411" s="4"/>
      <c r="P411" s="4"/>
      <c r="Q411" s="4"/>
      <c r="R411" s="11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row>
    <row r="412" spans="1:42" ht="16" x14ac:dyDescent="0.2">
      <c r="A412" s="3"/>
      <c r="B412" s="6"/>
      <c r="C412" s="7"/>
      <c r="D412" s="7"/>
      <c r="E412" s="7"/>
      <c r="F412" s="8"/>
      <c r="G412" s="6"/>
      <c r="H412" s="8"/>
      <c r="I412" s="8"/>
      <c r="J412" s="8"/>
      <c r="K412" s="8"/>
      <c r="L412" s="3"/>
      <c r="M412" s="4"/>
      <c r="N412" s="4"/>
      <c r="O412" s="4"/>
      <c r="P412" s="4"/>
      <c r="Q412" s="4"/>
      <c r="R412" s="11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row>
    <row r="413" spans="1:42" ht="16" x14ac:dyDescent="0.2">
      <c r="A413" s="3"/>
      <c r="B413" s="6"/>
      <c r="C413" s="7"/>
      <c r="D413" s="7"/>
      <c r="E413" s="7"/>
      <c r="F413" s="8"/>
      <c r="G413" s="6"/>
      <c r="H413" s="8"/>
      <c r="I413" s="8"/>
      <c r="J413" s="8"/>
      <c r="K413" s="8"/>
      <c r="L413" s="3"/>
      <c r="M413" s="4"/>
      <c r="N413" s="4"/>
      <c r="O413" s="4"/>
      <c r="P413" s="4"/>
      <c r="Q413" s="4"/>
      <c r="R413" s="11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row>
    <row r="414" spans="1:42" ht="16" x14ac:dyDescent="0.2">
      <c r="A414" s="3"/>
      <c r="B414" s="6"/>
      <c r="C414" s="7"/>
      <c r="D414" s="7"/>
      <c r="E414" s="7"/>
      <c r="F414" s="8"/>
      <c r="G414" s="6"/>
      <c r="H414" s="8"/>
      <c r="I414" s="8"/>
      <c r="J414" s="8"/>
      <c r="K414" s="8"/>
      <c r="L414" s="3"/>
      <c r="M414" s="4"/>
      <c r="N414" s="4"/>
      <c r="O414" s="4"/>
      <c r="P414" s="4"/>
      <c r="Q414" s="4"/>
      <c r="R414" s="11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row>
    <row r="415" spans="1:42" ht="16" x14ac:dyDescent="0.2">
      <c r="A415" s="3"/>
      <c r="B415" s="6"/>
      <c r="C415" s="7"/>
      <c r="D415" s="7"/>
      <c r="E415" s="7"/>
      <c r="F415" s="8"/>
      <c r="G415" s="6"/>
      <c r="H415" s="8"/>
      <c r="I415" s="8"/>
      <c r="J415" s="8"/>
      <c r="K415" s="8"/>
      <c r="L415" s="3"/>
      <c r="M415" s="4"/>
      <c r="N415" s="4"/>
      <c r="O415" s="4"/>
      <c r="P415" s="4"/>
      <c r="Q415" s="4"/>
      <c r="R415" s="11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row>
    <row r="416" spans="1:42" ht="16" x14ac:dyDescent="0.2">
      <c r="A416" s="3"/>
      <c r="B416" s="6"/>
      <c r="C416" s="7"/>
      <c r="D416" s="7"/>
      <c r="E416" s="7"/>
      <c r="F416" s="8"/>
      <c r="G416" s="6"/>
      <c r="H416" s="8"/>
      <c r="I416" s="8"/>
      <c r="J416" s="8"/>
      <c r="K416" s="8"/>
      <c r="L416" s="3"/>
      <c r="M416" s="4"/>
      <c r="N416" s="4"/>
      <c r="O416" s="4"/>
      <c r="P416" s="4"/>
      <c r="Q416" s="4"/>
      <c r="R416" s="11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row>
    <row r="417" spans="1:42" ht="16" x14ac:dyDescent="0.2">
      <c r="A417" s="3"/>
      <c r="B417" s="6"/>
      <c r="C417" s="7"/>
      <c r="D417" s="7"/>
      <c r="E417" s="7"/>
      <c r="F417" s="8"/>
      <c r="G417" s="6"/>
      <c r="H417" s="8"/>
      <c r="I417" s="8"/>
      <c r="J417" s="8"/>
      <c r="K417" s="8"/>
      <c r="L417" s="3"/>
      <c r="M417" s="4"/>
      <c r="N417" s="4"/>
      <c r="O417" s="4"/>
      <c r="P417" s="4"/>
      <c r="Q417" s="4"/>
      <c r="R417" s="11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row>
    <row r="418" spans="1:42" ht="16" x14ac:dyDescent="0.2">
      <c r="A418" s="3"/>
      <c r="B418" s="6"/>
      <c r="C418" s="7"/>
      <c r="D418" s="7"/>
      <c r="E418" s="7"/>
      <c r="F418" s="8"/>
      <c r="G418" s="6"/>
      <c r="H418" s="8"/>
      <c r="I418" s="8"/>
      <c r="J418" s="8"/>
      <c r="K418" s="8"/>
      <c r="L418" s="3"/>
      <c r="M418" s="4"/>
      <c r="N418" s="4"/>
      <c r="O418" s="4"/>
      <c r="P418" s="4"/>
      <c r="Q418" s="4"/>
      <c r="R418" s="11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row>
    <row r="419" spans="1:42" ht="16" x14ac:dyDescent="0.2">
      <c r="A419" s="3"/>
      <c r="B419" s="6"/>
      <c r="C419" s="7"/>
      <c r="D419" s="7"/>
      <c r="E419" s="7"/>
      <c r="F419" s="8"/>
      <c r="G419" s="6"/>
      <c r="H419" s="8"/>
      <c r="I419" s="8"/>
      <c r="J419" s="8"/>
      <c r="K419" s="8"/>
      <c r="L419" s="3"/>
      <c r="M419" s="4"/>
      <c r="N419" s="4"/>
      <c r="O419" s="4"/>
      <c r="P419" s="4"/>
      <c r="Q419" s="4"/>
      <c r="R419" s="11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row>
    <row r="420" spans="1:42" ht="16" x14ac:dyDescent="0.2">
      <c r="A420" s="3"/>
      <c r="B420" s="6"/>
      <c r="C420" s="7"/>
      <c r="D420" s="7"/>
      <c r="E420" s="7"/>
      <c r="F420" s="8"/>
      <c r="G420" s="6"/>
      <c r="H420" s="8"/>
      <c r="I420" s="8"/>
      <c r="J420" s="8"/>
      <c r="K420" s="8"/>
      <c r="L420" s="3"/>
      <c r="M420" s="4"/>
      <c r="N420" s="4"/>
      <c r="O420" s="4"/>
      <c r="P420" s="4"/>
      <c r="Q420" s="4"/>
      <c r="R420" s="11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row>
    <row r="421" spans="1:42" ht="16" x14ac:dyDescent="0.2">
      <c r="A421" s="3"/>
      <c r="B421" s="6"/>
      <c r="C421" s="7"/>
      <c r="D421" s="7"/>
      <c r="E421" s="7"/>
      <c r="F421" s="8"/>
      <c r="G421" s="6"/>
      <c r="H421" s="8"/>
      <c r="I421" s="8"/>
      <c r="J421" s="8"/>
      <c r="K421" s="8"/>
      <c r="L421" s="3"/>
      <c r="M421" s="4"/>
      <c r="N421" s="4"/>
      <c r="O421" s="4"/>
      <c r="P421" s="4"/>
      <c r="Q421" s="4"/>
      <c r="R421" s="11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row>
    <row r="422" spans="1:42" ht="16" x14ac:dyDescent="0.2">
      <c r="A422" s="3"/>
      <c r="B422" s="6"/>
      <c r="C422" s="7"/>
      <c r="D422" s="7"/>
      <c r="E422" s="7"/>
      <c r="F422" s="8"/>
      <c r="G422" s="6"/>
      <c r="H422" s="8"/>
      <c r="I422" s="8"/>
      <c r="J422" s="8"/>
      <c r="K422" s="8"/>
      <c r="L422" s="3"/>
      <c r="M422" s="4"/>
      <c r="N422" s="4"/>
      <c r="O422" s="4"/>
      <c r="P422" s="4"/>
      <c r="Q422" s="4"/>
      <c r="R422" s="11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row>
    <row r="423" spans="1:42" ht="16" x14ac:dyDescent="0.2">
      <c r="A423" s="3"/>
      <c r="B423" s="6"/>
      <c r="C423" s="7"/>
      <c r="D423" s="7"/>
      <c r="E423" s="7"/>
      <c r="F423" s="8"/>
      <c r="G423" s="6"/>
      <c r="H423" s="8"/>
      <c r="I423" s="8"/>
      <c r="J423" s="8"/>
      <c r="K423" s="8"/>
      <c r="L423" s="3"/>
      <c r="M423" s="4"/>
      <c r="N423" s="4"/>
      <c r="O423" s="4"/>
      <c r="P423" s="4"/>
      <c r="Q423" s="4"/>
      <c r="R423" s="11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row>
    <row r="424" spans="1:42" ht="16" x14ac:dyDescent="0.2">
      <c r="A424" s="3"/>
      <c r="B424" s="6"/>
      <c r="C424" s="7"/>
      <c r="D424" s="7"/>
      <c r="E424" s="7"/>
      <c r="F424" s="8"/>
      <c r="G424" s="6"/>
      <c r="H424" s="8"/>
      <c r="I424" s="8"/>
      <c r="J424" s="8"/>
      <c r="K424" s="8"/>
      <c r="L424" s="3"/>
      <c r="M424" s="4"/>
      <c r="N424" s="4"/>
      <c r="O424" s="4"/>
      <c r="P424" s="4"/>
      <c r="Q424" s="4"/>
      <c r="R424" s="11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row>
    <row r="425" spans="1:42" ht="16" x14ac:dyDescent="0.2">
      <c r="A425" s="3"/>
      <c r="B425" s="6"/>
      <c r="C425" s="7"/>
      <c r="D425" s="7"/>
      <c r="E425" s="7"/>
      <c r="F425" s="8"/>
      <c r="G425" s="6"/>
      <c r="H425" s="8"/>
      <c r="I425" s="8"/>
      <c r="J425" s="8"/>
      <c r="K425" s="8"/>
      <c r="L425" s="3"/>
      <c r="M425" s="4"/>
      <c r="N425" s="4"/>
      <c r="O425" s="4"/>
      <c r="P425" s="4"/>
      <c r="Q425" s="4"/>
      <c r="R425" s="11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row>
    <row r="426" spans="1:42" ht="16" x14ac:dyDescent="0.2">
      <c r="A426" s="3"/>
      <c r="B426" s="6"/>
      <c r="C426" s="7"/>
      <c r="D426" s="7"/>
      <c r="E426" s="7"/>
      <c r="F426" s="8"/>
      <c r="G426" s="6"/>
      <c r="H426" s="8"/>
      <c r="I426" s="8"/>
      <c r="J426" s="8"/>
      <c r="K426" s="8"/>
      <c r="L426" s="3"/>
      <c r="M426" s="4"/>
      <c r="N426" s="4"/>
      <c r="O426" s="4"/>
      <c r="P426" s="4"/>
      <c r="Q426" s="4"/>
      <c r="R426" s="11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row>
    <row r="427" spans="1:42" ht="16" x14ac:dyDescent="0.2">
      <c r="A427" s="3"/>
      <c r="B427" s="6"/>
      <c r="C427" s="7"/>
      <c r="D427" s="7"/>
      <c r="E427" s="7"/>
      <c r="F427" s="8"/>
      <c r="G427" s="6"/>
      <c r="H427" s="8"/>
      <c r="I427" s="8"/>
      <c r="J427" s="8"/>
      <c r="K427" s="8"/>
      <c r="L427" s="3"/>
      <c r="M427" s="4"/>
      <c r="N427" s="4"/>
      <c r="O427" s="4"/>
      <c r="P427" s="4"/>
      <c r="Q427" s="4"/>
      <c r="R427" s="11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row>
    <row r="428" spans="1:42" ht="16" x14ac:dyDescent="0.2">
      <c r="A428" s="3"/>
      <c r="B428" s="6"/>
      <c r="C428" s="7"/>
      <c r="D428" s="7"/>
      <c r="E428" s="7"/>
      <c r="F428" s="8"/>
      <c r="G428" s="6"/>
      <c r="H428" s="8"/>
      <c r="I428" s="8"/>
      <c r="J428" s="8"/>
      <c r="K428" s="8"/>
      <c r="L428" s="3"/>
      <c r="M428" s="4"/>
      <c r="N428" s="4"/>
      <c r="O428" s="4"/>
      <c r="P428" s="4"/>
      <c r="Q428" s="4"/>
      <c r="R428" s="11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row>
    <row r="429" spans="1:42" ht="16" x14ac:dyDescent="0.2">
      <c r="A429" s="3"/>
      <c r="B429" s="6"/>
      <c r="C429" s="7"/>
      <c r="D429" s="7"/>
      <c r="E429" s="7"/>
      <c r="F429" s="8"/>
      <c r="G429" s="6"/>
      <c r="H429" s="8"/>
      <c r="I429" s="8"/>
      <c r="J429" s="8"/>
      <c r="K429" s="8"/>
      <c r="L429" s="3"/>
      <c r="M429" s="4"/>
      <c r="N429" s="4"/>
      <c r="O429" s="4"/>
      <c r="P429" s="4"/>
      <c r="Q429" s="4"/>
      <c r="R429" s="11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row>
    <row r="430" spans="1:42" ht="16" x14ac:dyDescent="0.2">
      <c r="A430" s="3"/>
      <c r="B430" s="6"/>
      <c r="C430" s="7"/>
      <c r="D430" s="7"/>
      <c r="E430" s="7"/>
      <c r="F430" s="8"/>
      <c r="G430" s="6"/>
      <c r="H430" s="8"/>
      <c r="I430" s="8"/>
      <c r="J430" s="8"/>
      <c r="K430" s="8"/>
      <c r="L430" s="3"/>
      <c r="M430" s="4"/>
      <c r="N430" s="4"/>
      <c r="O430" s="4"/>
      <c r="P430" s="4"/>
      <c r="Q430" s="4"/>
      <c r="R430" s="11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row>
    <row r="431" spans="1:42" ht="16" x14ac:dyDescent="0.2">
      <c r="A431" s="3"/>
      <c r="B431" s="6"/>
      <c r="C431" s="7"/>
      <c r="D431" s="7"/>
      <c r="E431" s="7"/>
      <c r="F431" s="8"/>
      <c r="G431" s="6"/>
      <c r="H431" s="8"/>
      <c r="I431" s="8"/>
      <c r="J431" s="8"/>
      <c r="K431" s="8"/>
      <c r="L431" s="3"/>
      <c r="M431" s="4"/>
      <c r="N431" s="4"/>
      <c r="O431" s="4"/>
      <c r="P431" s="4"/>
      <c r="Q431" s="4"/>
      <c r="R431" s="11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row>
    <row r="432" spans="1:42" ht="16" x14ac:dyDescent="0.2">
      <c r="A432" s="3"/>
      <c r="B432" s="6"/>
      <c r="C432" s="7"/>
      <c r="D432" s="7"/>
      <c r="E432" s="7"/>
      <c r="F432" s="8"/>
      <c r="G432" s="6"/>
      <c r="H432" s="8"/>
      <c r="I432" s="8"/>
      <c r="J432" s="8"/>
      <c r="K432" s="8"/>
      <c r="L432" s="3"/>
      <c r="M432" s="4"/>
      <c r="N432" s="4"/>
      <c r="O432" s="4"/>
      <c r="P432" s="4"/>
      <c r="Q432" s="4"/>
      <c r="R432" s="11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row>
    <row r="433" spans="1:42" ht="16" x14ac:dyDescent="0.2">
      <c r="A433" s="3"/>
      <c r="B433" s="6"/>
      <c r="C433" s="7"/>
      <c r="D433" s="7"/>
      <c r="E433" s="7"/>
      <c r="F433" s="8"/>
      <c r="G433" s="6"/>
      <c r="H433" s="8"/>
      <c r="I433" s="8"/>
      <c r="J433" s="8"/>
      <c r="K433" s="8"/>
      <c r="L433" s="3"/>
      <c r="M433" s="4"/>
      <c r="N433" s="4"/>
      <c r="O433" s="4"/>
      <c r="P433" s="4"/>
      <c r="Q433" s="4"/>
      <c r="R433" s="11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row>
    <row r="434" spans="1:42" ht="16" x14ac:dyDescent="0.2">
      <c r="A434" s="3"/>
      <c r="B434" s="6"/>
      <c r="C434" s="7"/>
      <c r="D434" s="7"/>
      <c r="E434" s="7"/>
      <c r="F434" s="8"/>
      <c r="G434" s="6"/>
      <c r="H434" s="8"/>
      <c r="I434" s="8"/>
      <c r="J434" s="8"/>
      <c r="K434" s="8"/>
      <c r="L434" s="3"/>
      <c r="M434" s="4"/>
      <c r="N434" s="4"/>
      <c r="O434" s="4"/>
      <c r="P434" s="4"/>
      <c r="Q434" s="4"/>
      <c r="R434" s="11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row>
    <row r="435" spans="1:42" ht="16" x14ac:dyDescent="0.2">
      <c r="A435" s="3"/>
      <c r="B435" s="6"/>
      <c r="C435" s="7"/>
      <c r="D435" s="7"/>
      <c r="E435" s="7"/>
      <c r="F435" s="8"/>
      <c r="G435" s="6"/>
      <c r="H435" s="8"/>
      <c r="I435" s="8"/>
      <c r="J435" s="8"/>
      <c r="K435" s="8"/>
      <c r="L435" s="3"/>
      <c r="M435" s="4"/>
      <c r="N435" s="4"/>
      <c r="O435" s="4"/>
      <c r="P435" s="4"/>
      <c r="Q435" s="4"/>
      <c r="R435" s="11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row>
    <row r="436" spans="1:42" ht="16" x14ac:dyDescent="0.2">
      <c r="A436" s="3"/>
      <c r="B436" s="6"/>
      <c r="C436" s="7"/>
      <c r="D436" s="7"/>
      <c r="E436" s="7"/>
      <c r="F436" s="8"/>
      <c r="G436" s="6"/>
      <c r="H436" s="8"/>
      <c r="I436" s="8"/>
      <c r="J436" s="8"/>
      <c r="K436" s="8"/>
      <c r="L436" s="3"/>
      <c r="M436" s="4"/>
      <c r="N436" s="4"/>
      <c r="O436" s="4"/>
      <c r="P436" s="4"/>
      <c r="Q436" s="4"/>
      <c r="R436" s="11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row>
    <row r="437" spans="1:42" ht="16" x14ac:dyDescent="0.2">
      <c r="A437" s="3"/>
      <c r="B437" s="6"/>
      <c r="C437" s="7"/>
      <c r="D437" s="7"/>
      <c r="E437" s="7"/>
      <c r="F437" s="8"/>
      <c r="G437" s="6"/>
      <c r="H437" s="8"/>
      <c r="I437" s="8"/>
      <c r="J437" s="8"/>
      <c r="K437" s="8"/>
      <c r="L437" s="3"/>
      <c r="M437" s="4"/>
      <c r="N437" s="4"/>
      <c r="O437" s="4"/>
      <c r="P437" s="4"/>
      <c r="Q437" s="4"/>
      <c r="R437" s="11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row>
    <row r="438" spans="1:42" ht="16" x14ac:dyDescent="0.2">
      <c r="A438" s="3"/>
      <c r="B438" s="6"/>
      <c r="C438" s="7"/>
      <c r="D438" s="7"/>
      <c r="E438" s="7"/>
      <c r="F438" s="8"/>
      <c r="G438" s="6"/>
      <c r="H438" s="8"/>
      <c r="I438" s="8"/>
      <c r="J438" s="8"/>
      <c r="K438" s="8"/>
      <c r="L438" s="3"/>
      <c r="M438" s="4"/>
      <c r="N438" s="4"/>
      <c r="O438" s="4"/>
      <c r="P438" s="4"/>
      <c r="Q438" s="4"/>
      <c r="R438" s="11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row>
    <row r="439" spans="1:42" ht="16" x14ac:dyDescent="0.2">
      <c r="A439" s="3"/>
      <c r="B439" s="6"/>
      <c r="C439" s="7"/>
      <c r="D439" s="7"/>
      <c r="E439" s="7"/>
      <c r="F439" s="8"/>
      <c r="G439" s="6"/>
      <c r="H439" s="8"/>
      <c r="I439" s="8"/>
      <c r="J439" s="8"/>
      <c r="K439" s="8"/>
      <c r="L439" s="3"/>
      <c r="M439" s="4"/>
      <c r="N439" s="4"/>
      <c r="O439" s="4"/>
      <c r="P439" s="4"/>
      <c r="Q439" s="4"/>
      <c r="R439" s="11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row>
    <row r="440" spans="1:42" ht="16" x14ac:dyDescent="0.2">
      <c r="A440" s="3"/>
      <c r="B440" s="6"/>
      <c r="C440" s="7"/>
      <c r="D440" s="7"/>
      <c r="E440" s="7"/>
      <c r="F440" s="8"/>
      <c r="G440" s="6"/>
      <c r="H440" s="8"/>
      <c r="I440" s="8"/>
      <c r="J440" s="8"/>
      <c r="K440" s="8"/>
      <c r="L440" s="3"/>
      <c r="M440" s="4"/>
      <c r="N440" s="4"/>
      <c r="O440" s="4"/>
      <c r="P440" s="4"/>
      <c r="Q440" s="4"/>
      <c r="R440" s="11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row>
    <row r="441" spans="1:42" ht="16" x14ac:dyDescent="0.2">
      <c r="A441" s="3"/>
      <c r="B441" s="6"/>
      <c r="C441" s="7"/>
      <c r="D441" s="7"/>
      <c r="E441" s="7"/>
      <c r="F441" s="8"/>
      <c r="G441" s="6"/>
      <c r="H441" s="8"/>
      <c r="I441" s="8"/>
      <c r="J441" s="8"/>
      <c r="K441" s="8"/>
      <c r="L441" s="3"/>
      <c r="M441" s="4"/>
      <c r="N441" s="4"/>
      <c r="O441" s="4"/>
      <c r="P441" s="4"/>
      <c r="Q441" s="4"/>
      <c r="R441" s="11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row>
    <row r="442" spans="1:42" ht="16" x14ac:dyDescent="0.2">
      <c r="A442" s="3"/>
      <c r="B442" s="6"/>
      <c r="C442" s="7"/>
      <c r="D442" s="7"/>
      <c r="E442" s="7"/>
      <c r="F442" s="8"/>
      <c r="G442" s="6"/>
      <c r="H442" s="8"/>
      <c r="I442" s="8"/>
      <c r="J442" s="8"/>
      <c r="K442" s="8"/>
      <c r="L442" s="3"/>
      <c r="M442" s="4"/>
      <c r="N442" s="4"/>
      <c r="O442" s="4"/>
      <c r="P442" s="4"/>
      <c r="Q442" s="4"/>
      <c r="R442" s="11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row>
    <row r="443" spans="1:42" ht="16" x14ac:dyDescent="0.2">
      <c r="A443" s="3"/>
      <c r="B443" s="6"/>
      <c r="C443" s="7"/>
      <c r="D443" s="7"/>
      <c r="E443" s="7"/>
      <c r="F443" s="8"/>
      <c r="G443" s="6"/>
      <c r="H443" s="8"/>
      <c r="I443" s="8"/>
      <c r="J443" s="8"/>
      <c r="K443" s="8"/>
      <c r="L443" s="3"/>
      <c r="M443" s="4"/>
      <c r="N443" s="4"/>
      <c r="O443" s="4"/>
      <c r="P443" s="4"/>
      <c r="Q443" s="4"/>
      <c r="R443" s="11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row>
    <row r="444" spans="1:42" ht="16" x14ac:dyDescent="0.2">
      <c r="A444" s="3"/>
      <c r="B444" s="6"/>
      <c r="C444" s="7"/>
      <c r="D444" s="7"/>
      <c r="E444" s="7"/>
      <c r="F444" s="8"/>
      <c r="G444" s="6"/>
      <c r="H444" s="8"/>
      <c r="I444" s="8"/>
      <c r="J444" s="8"/>
      <c r="K444" s="8"/>
      <c r="L444" s="3"/>
      <c r="M444" s="4"/>
      <c r="N444" s="4"/>
      <c r="O444" s="4"/>
      <c r="P444" s="4"/>
      <c r="Q444" s="4"/>
      <c r="R444" s="11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row>
    <row r="445" spans="1:42" ht="16" x14ac:dyDescent="0.2">
      <c r="A445" s="3"/>
      <c r="B445" s="6"/>
      <c r="C445" s="7"/>
      <c r="D445" s="7"/>
      <c r="E445" s="7"/>
      <c r="F445" s="8"/>
      <c r="G445" s="6"/>
      <c r="H445" s="8"/>
      <c r="I445" s="8"/>
      <c r="J445" s="8"/>
      <c r="K445" s="8"/>
      <c r="L445" s="3"/>
      <c r="M445" s="4"/>
      <c r="N445" s="4"/>
      <c r="O445" s="4"/>
      <c r="P445" s="4"/>
      <c r="Q445" s="4"/>
      <c r="R445" s="11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row>
    <row r="446" spans="1:42" ht="16" x14ac:dyDescent="0.2">
      <c r="A446" s="3"/>
      <c r="B446" s="6"/>
      <c r="C446" s="7"/>
      <c r="D446" s="7"/>
      <c r="E446" s="7"/>
      <c r="F446" s="8"/>
      <c r="G446" s="6"/>
      <c r="H446" s="8"/>
      <c r="I446" s="8"/>
      <c r="J446" s="8"/>
      <c r="K446" s="8"/>
      <c r="L446" s="3"/>
      <c r="M446" s="4"/>
      <c r="N446" s="4"/>
      <c r="O446" s="4"/>
      <c r="P446" s="4"/>
      <c r="Q446" s="4"/>
      <c r="R446" s="11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row>
    <row r="447" spans="1:42" ht="16" x14ac:dyDescent="0.2">
      <c r="A447" s="3"/>
      <c r="B447" s="6"/>
      <c r="C447" s="7"/>
      <c r="D447" s="7"/>
      <c r="E447" s="7"/>
      <c r="F447" s="8"/>
      <c r="G447" s="6"/>
      <c r="H447" s="8"/>
      <c r="I447" s="8"/>
      <c r="J447" s="8"/>
      <c r="K447" s="8"/>
      <c r="L447" s="3"/>
      <c r="M447" s="4"/>
      <c r="N447" s="4"/>
      <c r="O447" s="4"/>
      <c r="P447" s="4"/>
      <c r="Q447" s="4"/>
      <c r="R447" s="11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row>
    <row r="448" spans="1:42" ht="16" x14ac:dyDescent="0.2">
      <c r="A448" s="3"/>
      <c r="B448" s="6"/>
      <c r="C448" s="7"/>
      <c r="D448" s="7"/>
      <c r="E448" s="7"/>
      <c r="F448" s="8"/>
      <c r="G448" s="6"/>
      <c r="H448" s="8"/>
      <c r="I448" s="8"/>
      <c r="J448" s="8"/>
      <c r="K448" s="8"/>
      <c r="L448" s="3"/>
      <c r="M448" s="4"/>
      <c r="N448" s="4"/>
      <c r="O448" s="4"/>
      <c r="P448" s="4"/>
      <c r="Q448" s="4"/>
      <c r="R448" s="11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row>
    <row r="449" spans="1:42" ht="16" x14ac:dyDescent="0.2">
      <c r="A449" s="3"/>
      <c r="B449" s="6"/>
      <c r="C449" s="7"/>
      <c r="D449" s="7"/>
      <c r="E449" s="7"/>
      <c r="F449" s="8"/>
      <c r="G449" s="6"/>
      <c r="H449" s="8"/>
      <c r="I449" s="8"/>
      <c r="J449" s="8"/>
      <c r="K449" s="8"/>
      <c r="L449" s="3"/>
      <c r="M449" s="4"/>
      <c r="N449" s="4"/>
      <c r="O449" s="4"/>
      <c r="P449" s="4"/>
      <c r="Q449" s="4"/>
      <c r="R449" s="11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row>
    <row r="450" spans="1:42" ht="16" x14ac:dyDescent="0.2">
      <c r="A450" s="3"/>
      <c r="B450" s="6"/>
      <c r="C450" s="7"/>
      <c r="D450" s="7"/>
      <c r="E450" s="7"/>
      <c r="F450" s="8"/>
      <c r="G450" s="6"/>
      <c r="H450" s="8"/>
      <c r="I450" s="8"/>
      <c r="J450" s="8"/>
      <c r="K450" s="8"/>
      <c r="L450" s="3"/>
      <c r="M450" s="4"/>
      <c r="N450" s="4"/>
      <c r="O450" s="4"/>
      <c r="P450" s="4"/>
      <c r="Q450" s="4"/>
      <c r="R450" s="11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row>
    <row r="451" spans="1:42" ht="16" x14ac:dyDescent="0.2">
      <c r="A451" s="3"/>
      <c r="B451" s="6"/>
      <c r="C451" s="7"/>
      <c r="D451" s="7"/>
      <c r="E451" s="7"/>
      <c r="F451" s="8"/>
      <c r="G451" s="6"/>
      <c r="H451" s="8"/>
      <c r="I451" s="8"/>
      <c r="J451" s="8"/>
      <c r="K451" s="8"/>
      <c r="L451" s="3"/>
      <c r="M451" s="4"/>
      <c r="N451" s="4"/>
      <c r="O451" s="4"/>
      <c r="P451" s="4"/>
      <c r="Q451" s="4"/>
      <c r="R451" s="11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row>
    <row r="452" spans="1:42" ht="16" x14ac:dyDescent="0.2">
      <c r="A452" s="3"/>
      <c r="B452" s="6"/>
      <c r="C452" s="7"/>
      <c r="D452" s="7"/>
      <c r="E452" s="7"/>
      <c r="F452" s="8"/>
      <c r="G452" s="6"/>
      <c r="H452" s="8"/>
      <c r="I452" s="8"/>
      <c r="J452" s="8"/>
      <c r="K452" s="8"/>
      <c r="L452" s="3"/>
      <c r="M452" s="4"/>
      <c r="N452" s="4"/>
      <c r="O452" s="4"/>
      <c r="P452" s="4"/>
      <c r="Q452" s="4"/>
      <c r="R452" s="11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row>
    <row r="453" spans="1:42" ht="16" x14ac:dyDescent="0.2">
      <c r="A453" s="3"/>
      <c r="B453" s="6"/>
      <c r="C453" s="7"/>
      <c r="D453" s="7"/>
      <c r="E453" s="7"/>
      <c r="F453" s="8"/>
      <c r="G453" s="6"/>
      <c r="H453" s="8"/>
      <c r="I453" s="8"/>
      <c r="J453" s="8"/>
      <c r="K453" s="8"/>
      <c r="L453" s="3"/>
      <c r="M453" s="4"/>
      <c r="N453" s="4"/>
      <c r="O453" s="4"/>
      <c r="P453" s="4"/>
      <c r="Q453" s="4"/>
      <c r="R453" s="11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row>
    <row r="454" spans="1:42" ht="16" x14ac:dyDescent="0.2">
      <c r="A454" s="3"/>
      <c r="B454" s="6"/>
      <c r="C454" s="7"/>
      <c r="D454" s="7"/>
      <c r="E454" s="7"/>
      <c r="F454" s="8"/>
      <c r="G454" s="6"/>
      <c r="H454" s="8"/>
      <c r="I454" s="8"/>
      <c r="J454" s="8"/>
      <c r="K454" s="8"/>
      <c r="L454" s="3"/>
      <c r="M454" s="4"/>
      <c r="N454" s="4"/>
      <c r="O454" s="4"/>
      <c r="P454" s="4"/>
      <c r="Q454" s="4"/>
      <c r="R454" s="11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row>
    <row r="455" spans="1:42" ht="16" x14ac:dyDescent="0.2">
      <c r="A455" s="3"/>
      <c r="B455" s="6"/>
      <c r="C455" s="7"/>
      <c r="D455" s="7"/>
      <c r="E455" s="7"/>
      <c r="F455" s="8"/>
      <c r="G455" s="6"/>
      <c r="H455" s="8"/>
      <c r="I455" s="8"/>
      <c r="J455" s="8"/>
      <c r="K455" s="8"/>
      <c r="L455" s="3"/>
      <c r="M455" s="4"/>
      <c r="N455" s="4"/>
      <c r="O455" s="4"/>
      <c r="P455" s="4"/>
      <c r="Q455" s="4"/>
      <c r="R455" s="11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row>
    <row r="456" spans="1:42" ht="16" x14ac:dyDescent="0.2">
      <c r="A456" s="3"/>
      <c r="B456" s="6"/>
      <c r="C456" s="7"/>
      <c r="D456" s="7"/>
      <c r="E456" s="7"/>
      <c r="F456" s="8"/>
      <c r="G456" s="6"/>
      <c r="H456" s="8"/>
      <c r="I456" s="8"/>
      <c r="J456" s="8"/>
      <c r="K456" s="8"/>
      <c r="L456" s="3"/>
      <c r="M456" s="4"/>
      <c r="N456" s="4"/>
      <c r="O456" s="4"/>
      <c r="P456" s="4"/>
      <c r="Q456" s="4"/>
      <c r="R456" s="11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row>
    <row r="457" spans="1:42" ht="16" x14ac:dyDescent="0.2">
      <c r="A457" s="3"/>
      <c r="B457" s="6"/>
      <c r="C457" s="7"/>
      <c r="D457" s="7"/>
      <c r="E457" s="7"/>
      <c r="F457" s="8"/>
      <c r="G457" s="6"/>
      <c r="H457" s="8"/>
      <c r="I457" s="8"/>
      <c r="J457" s="8"/>
      <c r="K457" s="8"/>
      <c r="L457" s="3"/>
      <c r="M457" s="4"/>
      <c r="N457" s="4"/>
      <c r="O457" s="4"/>
      <c r="P457" s="4"/>
      <c r="Q457" s="4"/>
      <c r="R457" s="11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row>
    <row r="458" spans="1:42" ht="16" x14ac:dyDescent="0.2">
      <c r="A458" s="3"/>
      <c r="B458" s="6"/>
      <c r="C458" s="7"/>
      <c r="D458" s="7"/>
      <c r="E458" s="7"/>
      <c r="F458" s="8"/>
      <c r="G458" s="6"/>
      <c r="H458" s="8"/>
      <c r="I458" s="8"/>
      <c r="J458" s="8"/>
      <c r="K458" s="8"/>
      <c r="L458" s="3"/>
      <c r="M458" s="4"/>
      <c r="N458" s="4"/>
      <c r="O458" s="4"/>
      <c r="P458" s="4"/>
      <c r="Q458" s="4"/>
      <c r="R458" s="11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row>
    <row r="459" spans="1:42" ht="16" x14ac:dyDescent="0.2">
      <c r="A459" s="3"/>
      <c r="B459" s="6"/>
      <c r="C459" s="7"/>
      <c r="D459" s="7"/>
      <c r="E459" s="7"/>
      <c r="F459" s="8"/>
      <c r="G459" s="6"/>
      <c r="H459" s="8"/>
      <c r="I459" s="8"/>
      <c r="J459" s="8"/>
      <c r="K459" s="8"/>
      <c r="L459" s="3"/>
      <c r="M459" s="4"/>
      <c r="N459" s="4"/>
      <c r="O459" s="4"/>
      <c r="P459" s="4"/>
      <c r="Q459" s="4"/>
      <c r="R459" s="11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row>
    <row r="460" spans="1:42" ht="16" x14ac:dyDescent="0.2">
      <c r="A460" s="3"/>
      <c r="B460" s="6"/>
      <c r="C460" s="7"/>
      <c r="D460" s="7"/>
      <c r="E460" s="7"/>
      <c r="F460" s="8"/>
      <c r="G460" s="6"/>
      <c r="H460" s="8"/>
      <c r="I460" s="8"/>
      <c r="J460" s="8"/>
      <c r="K460" s="8"/>
      <c r="L460" s="3"/>
      <c r="M460" s="4"/>
      <c r="N460" s="4"/>
      <c r="O460" s="4"/>
      <c r="P460" s="4"/>
      <c r="Q460" s="4"/>
      <c r="R460" s="11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row>
    <row r="461" spans="1:42" ht="16" x14ac:dyDescent="0.2">
      <c r="A461" s="3"/>
      <c r="B461" s="6"/>
      <c r="C461" s="7"/>
      <c r="D461" s="7"/>
      <c r="E461" s="7"/>
      <c r="F461" s="8"/>
      <c r="G461" s="6"/>
      <c r="H461" s="8"/>
      <c r="I461" s="8"/>
      <c r="J461" s="8"/>
      <c r="K461" s="8"/>
      <c r="L461" s="3"/>
      <c r="M461" s="4"/>
      <c r="N461" s="4"/>
      <c r="O461" s="4"/>
      <c r="P461" s="4"/>
      <c r="Q461" s="4"/>
      <c r="R461" s="11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row>
    <row r="462" spans="1:42" ht="16" x14ac:dyDescent="0.2">
      <c r="A462" s="3"/>
      <c r="B462" s="6"/>
      <c r="C462" s="7"/>
      <c r="D462" s="7"/>
      <c r="E462" s="7"/>
      <c r="F462" s="8"/>
      <c r="G462" s="6"/>
      <c r="H462" s="8"/>
      <c r="I462" s="8"/>
      <c r="J462" s="8"/>
      <c r="K462" s="8"/>
      <c r="L462" s="3"/>
      <c r="M462" s="4"/>
      <c r="N462" s="4"/>
      <c r="O462" s="4"/>
      <c r="P462" s="4"/>
      <c r="Q462" s="4"/>
      <c r="R462" s="11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row>
    <row r="463" spans="1:42" ht="16" x14ac:dyDescent="0.2">
      <c r="A463" s="3"/>
      <c r="B463" s="6"/>
      <c r="C463" s="7"/>
      <c r="D463" s="7"/>
      <c r="E463" s="7"/>
      <c r="F463" s="8"/>
      <c r="G463" s="6"/>
      <c r="H463" s="8"/>
      <c r="I463" s="8"/>
      <c r="J463" s="8"/>
      <c r="K463" s="8"/>
      <c r="L463" s="3"/>
      <c r="M463" s="4"/>
      <c r="N463" s="4"/>
      <c r="O463" s="4"/>
      <c r="P463" s="4"/>
      <c r="Q463" s="4"/>
      <c r="R463" s="11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row>
    <row r="464" spans="1:42" ht="16" x14ac:dyDescent="0.2">
      <c r="A464" s="3"/>
      <c r="B464" s="6"/>
      <c r="C464" s="7"/>
      <c r="D464" s="7"/>
      <c r="E464" s="7"/>
      <c r="F464" s="8"/>
      <c r="G464" s="6"/>
      <c r="H464" s="8"/>
      <c r="I464" s="8"/>
      <c r="J464" s="8"/>
      <c r="K464" s="8"/>
      <c r="L464" s="3"/>
      <c r="M464" s="4"/>
      <c r="N464" s="4"/>
      <c r="O464" s="4"/>
      <c r="P464" s="4"/>
      <c r="Q464" s="4"/>
      <c r="R464" s="11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row>
    <row r="465" spans="1:42" ht="16" x14ac:dyDescent="0.2">
      <c r="A465" s="3"/>
      <c r="B465" s="6"/>
      <c r="C465" s="7"/>
      <c r="D465" s="7"/>
      <c r="E465" s="7"/>
      <c r="F465" s="8"/>
      <c r="G465" s="6"/>
      <c r="H465" s="8"/>
      <c r="I465" s="8"/>
      <c r="J465" s="8"/>
      <c r="K465" s="8"/>
      <c r="L465" s="3"/>
      <c r="M465" s="4"/>
      <c r="N465" s="4"/>
      <c r="O465" s="4"/>
      <c r="P465" s="4"/>
      <c r="Q465" s="4"/>
      <c r="R465" s="11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row>
    <row r="466" spans="1:42" ht="16" x14ac:dyDescent="0.2">
      <c r="A466" s="3"/>
      <c r="B466" s="6"/>
      <c r="C466" s="7"/>
      <c r="D466" s="7"/>
      <c r="E466" s="7"/>
      <c r="F466" s="8"/>
      <c r="G466" s="6"/>
      <c r="H466" s="8"/>
      <c r="I466" s="8"/>
      <c r="J466" s="8"/>
      <c r="K466" s="8"/>
      <c r="L466" s="3"/>
      <c r="M466" s="4"/>
      <c r="N466" s="4"/>
      <c r="O466" s="4"/>
      <c r="P466" s="4"/>
      <c r="Q466" s="4"/>
      <c r="R466" s="11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row>
    <row r="467" spans="1:42" ht="16" x14ac:dyDescent="0.2">
      <c r="A467" s="3"/>
      <c r="B467" s="6"/>
      <c r="C467" s="7"/>
      <c r="D467" s="7"/>
      <c r="E467" s="7"/>
      <c r="F467" s="8"/>
      <c r="G467" s="6"/>
      <c r="H467" s="8"/>
      <c r="I467" s="8"/>
      <c r="J467" s="8"/>
      <c r="K467" s="8"/>
      <c r="L467" s="3"/>
      <c r="M467" s="4"/>
      <c r="N467" s="4"/>
      <c r="O467" s="4"/>
      <c r="P467" s="4"/>
      <c r="Q467" s="4"/>
      <c r="R467" s="11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row>
    <row r="468" spans="1:42" ht="16" x14ac:dyDescent="0.2">
      <c r="A468" s="3"/>
      <c r="B468" s="6"/>
      <c r="C468" s="7"/>
      <c r="D468" s="7"/>
      <c r="E468" s="7"/>
      <c r="F468" s="8"/>
      <c r="G468" s="6"/>
      <c r="H468" s="8"/>
      <c r="I468" s="8"/>
      <c r="J468" s="8"/>
      <c r="K468" s="8"/>
      <c r="L468" s="3"/>
      <c r="M468" s="4"/>
      <c r="N468" s="4"/>
      <c r="O468" s="4"/>
      <c r="P468" s="4"/>
      <c r="Q468" s="4"/>
      <c r="R468" s="11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row>
    <row r="469" spans="1:42" ht="16" x14ac:dyDescent="0.2">
      <c r="A469" s="3"/>
      <c r="B469" s="6"/>
      <c r="C469" s="7"/>
      <c r="D469" s="7"/>
      <c r="E469" s="7"/>
      <c r="F469" s="8"/>
      <c r="G469" s="6"/>
      <c r="H469" s="8"/>
      <c r="I469" s="8"/>
      <c r="J469" s="8"/>
      <c r="K469" s="8"/>
      <c r="L469" s="3"/>
      <c r="M469" s="4"/>
      <c r="N469" s="4"/>
      <c r="O469" s="4"/>
      <c r="P469" s="4"/>
      <c r="Q469" s="4"/>
      <c r="R469" s="11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row>
    <row r="470" spans="1:42" ht="16" x14ac:dyDescent="0.2">
      <c r="A470" s="3"/>
      <c r="B470" s="6"/>
      <c r="C470" s="7"/>
      <c r="D470" s="7"/>
      <c r="E470" s="7"/>
      <c r="F470" s="8"/>
      <c r="G470" s="6"/>
      <c r="H470" s="8"/>
      <c r="I470" s="8"/>
      <c r="J470" s="8"/>
      <c r="K470" s="8"/>
      <c r="L470" s="3"/>
      <c r="M470" s="4"/>
      <c r="N470" s="4"/>
      <c r="O470" s="4"/>
      <c r="P470" s="4"/>
      <c r="Q470" s="4"/>
      <c r="R470" s="11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row>
    <row r="471" spans="1:42" ht="16" x14ac:dyDescent="0.2">
      <c r="A471" s="3"/>
      <c r="B471" s="6"/>
      <c r="C471" s="7"/>
      <c r="D471" s="7"/>
      <c r="E471" s="7"/>
      <c r="F471" s="8"/>
      <c r="G471" s="6"/>
      <c r="H471" s="8"/>
      <c r="I471" s="8"/>
      <c r="J471" s="8"/>
      <c r="K471" s="8"/>
      <c r="L471" s="3"/>
      <c r="M471" s="4"/>
      <c r="N471" s="4"/>
      <c r="O471" s="4"/>
      <c r="P471" s="4"/>
      <c r="Q471" s="4"/>
      <c r="R471" s="11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row>
    <row r="472" spans="1:42" ht="16" x14ac:dyDescent="0.2">
      <c r="A472" s="3"/>
      <c r="B472" s="6"/>
      <c r="C472" s="7"/>
      <c r="D472" s="7"/>
      <c r="E472" s="7"/>
      <c r="F472" s="8"/>
      <c r="G472" s="6"/>
      <c r="H472" s="8"/>
      <c r="I472" s="8"/>
      <c r="J472" s="8"/>
      <c r="K472" s="8"/>
      <c r="L472" s="3"/>
      <c r="M472" s="4"/>
      <c r="N472" s="4"/>
      <c r="O472" s="4"/>
      <c r="P472" s="4"/>
      <c r="Q472" s="4"/>
      <c r="R472" s="11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row>
    <row r="473" spans="1:42" ht="16" x14ac:dyDescent="0.2">
      <c r="A473" s="3"/>
      <c r="B473" s="6"/>
      <c r="C473" s="7"/>
      <c r="D473" s="7"/>
      <c r="E473" s="7"/>
      <c r="F473" s="8"/>
      <c r="G473" s="6"/>
      <c r="H473" s="8"/>
      <c r="I473" s="8"/>
      <c r="J473" s="8"/>
      <c r="K473" s="8"/>
      <c r="L473" s="3"/>
      <c r="M473" s="4"/>
      <c r="N473" s="4"/>
      <c r="O473" s="4"/>
      <c r="P473" s="4"/>
      <c r="Q473" s="4"/>
      <c r="R473" s="11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row>
    <row r="474" spans="1:42" ht="16" x14ac:dyDescent="0.2">
      <c r="A474" s="3"/>
      <c r="B474" s="6"/>
      <c r="C474" s="7"/>
      <c r="D474" s="7"/>
      <c r="E474" s="7"/>
      <c r="F474" s="8"/>
      <c r="G474" s="6"/>
      <c r="H474" s="8"/>
      <c r="I474" s="8"/>
      <c r="J474" s="8"/>
      <c r="K474" s="8"/>
      <c r="L474" s="3"/>
      <c r="M474" s="4"/>
      <c r="N474" s="4"/>
      <c r="O474" s="4"/>
      <c r="P474" s="4"/>
      <c r="Q474" s="4"/>
      <c r="R474" s="11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row>
    <row r="475" spans="1:42" ht="16" x14ac:dyDescent="0.2">
      <c r="A475" s="3"/>
      <c r="B475" s="6"/>
      <c r="C475" s="7"/>
      <c r="D475" s="7"/>
      <c r="E475" s="7"/>
      <c r="F475" s="8"/>
      <c r="G475" s="6"/>
      <c r="H475" s="8"/>
      <c r="I475" s="8"/>
      <c r="J475" s="8"/>
      <c r="K475" s="8"/>
      <c r="L475" s="3"/>
      <c r="M475" s="4"/>
      <c r="N475" s="4"/>
      <c r="O475" s="4"/>
      <c r="P475" s="4"/>
      <c r="Q475" s="4"/>
      <c r="R475" s="11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row>
    <row r="476" spans="1:42" ht="16" x14ac:dyDescent="0.2">
      <c r="A476" s="3"/>
      <c r="B476" s="6"/>
      <c r="C476" s="7"/>
      <c r="D476" s="7"/>
      <c r="E476" s="7"/>
      <c r="F476" s="8"/>
      <c r="G476" s="6"/>
      <c r="H476" s="8"/>
      <c r="I476" s="8"/>
      <c r="J476" s="8"/>
      <c r="K476" s="8"/>
      <c r="L476" s="3"/>
      <c r="M476" s="4"/>
      <c r="N476" s="4"/>
      <c r="O476" s="4"/>
      <c r="P476" s="4"/>
      <c r="Q476" s="4"/>
      <c r="R476" s="11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row>
    <row r="477" spans="1:42" ht="16" x14ac:dyDescent="0.2">
      <c r="A477" s="3"/>
      <c r="B477" s="6"/>
      <c r="C477" s="7"/>
      <c r="D477" s="7"/>
      <c r="E477" s="7"/>
      <c r="F477" s="8"/>
      <c r="G477" s="6"/>
      <c r="H477" s="8"/>
      <c r="I477" s="8"/>
      <c r="J477" s="8"/>
      <c r="K477" s="8"/>
      <c r="L477" s="3"/>
      <c r="M477" s="4"/>
      <c r="N477" s="4"/>
      <c r="O477" s="4"/>
      <c r="P477" s="4"/>
      <c r="Q477" s="4"/>
      <c r="R477" s="11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row>
    <row r="478" spans="1:42" ht="16" x14ac:dyDescent="0.2">
      <c r="A478" s="3"/>
      <c r="B478" s="6"/>
      <c r="C478" s="7"/>
      <c r="D478" s="7"/>
      <c r="E478" s="7"/>
      <c r="F478" s="8"/>
      <c r="G478" s="6"/>
      <c r="H478" s="8"/>
      <c r="I478" s="8"/>
      <c r="J478" s="8"/>
      <c r="K478" s="8"/>
      <c r="L478" s="3"/>
      <c r="M478" s="4"/>
      <c r="N478" s="4"/>
      <c r="O478" s="4"/>
      <c r="P478" s="4"/>
      <c r="Q478" s="4"/>
      <c r="R478" s="11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row>
    <row r="479" spans="1:42" ht="16" x14ac:dyDescent="0.2">
      <c r="A479" s="3"/>
      <c r="B479" s="6"/>
      <c r="C479" s="7"/>
      <c r="D479" s="7"/>
      <c r="E479" s="7"/>
      <c r="F479" s="8"/>
      <c r="G479" s="6"/>
      <c r="H479" s="8"/>
      <c r="I479" s="8"/>
      <c r="J479" s="8"/>
      <c r="K479" s="8"/>
      <c r="L479" s="3"/>
      <c r="M479" s="4"/>
      <c r="N479" s="4"/>
      <c r="O479" s="4"/>
      <c r="P479" s="4"/>
      <c r="Q479" s="4"/>
      <c r="R479" s="11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row>
    <row r="480" spans="1:42" ht="16" x14ac:dyDescent="0.2">
      <c r="A480" s="3"/>
      <c r="B480" s="6"/>
      <c r="C480" s="7"/>
      <c r="D480" s="7"/>
      <c r="E480" s="7"/>
      <c r="F480" s="8"/>
      <c r="G480" s="6"/>
      <c r="H480" s="8"/>
      <c r="I480" s="8"/>
      <c r="J480" s="8"/>
      <c r="K480" s="8"/>
      <c r="L480" s="3"/>
      <c r="M480" s="4"/>
      <c r="N480" s="4"/>
      <c r="O480" s="4"/>
      <c r="P480" s="4"/>
      <c r="Q480" s="4"/>
      <c r="R480" s="11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row>
    <row r="481" spans="1:42" ht="16" x14ac:dyDescent="0.2">
      <c r="A481" s="3"/>
      <c r="B481" s="6"/>
      <c r="C481" s="7"/>
      <c r="D481" s="7"/>
      <c r="E481" s="7"/>
      <c r="F481" s="8"/>
      <c r="G481" s="6"/>
      <c r="H481" s="8"/>
      <c r="I481" s="8"/>
      <c r="J481" s="8"/>
      <c r="K481" s="8"/>
      <c r="L481" s="3"/>
      <c r="M481" s="4"/>
      <c r="N481" s="4"/>
      <c r="O481" s="4"/>
      <c r="P481" s="4"/>
      <c r="Q481" s="4"/>
      <c r="R481" s="11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row>
    <row r="482" spans="1:42" ht="16" x14ac:dyDescent="0.2">
      <c r="A482" s="3"/>
      <c r="B482" s="6"/>
      <c r="C482" s="7"/>
      <c r="D482" s="7"/>
      <c r="E482" s="7"/>
      <c r="F482" s="8"/>
      <c r="G482" s="6"/>
      <c r="H482" s="8"/>
      <c r="I482" s="8"/>
      <c r="J482" s="8"/>
      <c r="K482" s="8"/>
      <c r="L482" s="3"/>
      <c r="M482" s="4"/>
      <c r="N482" s="4"/>
      <c r="O482" s="4"/>
      <c r="P482" s="4"/>
      <c r="Q482" s="4"/>
      <c r="R482" s="11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row>
    <row r="483" spans="1:42" ht="16" x14ac:dyDescent="0.2">
      <c r="A483" s="3"/>
      <c r="B483" s="6"/>
      <c r="C483" s="7"/>
      <c r="D483" s="7"/>
      <c r="E483" s="7"/>
      <c r="F483" s="8"/>
      <c r="G483" s="6"/>
      <c r="H483" s="8"/>
      <c r="I483" s="8"/>
      <c r="J483" s="8"/>
      <c r="K483" s="8"/>
      <c r="L483" s="3"/>
      <c r="M483" s="4"/>
      <c r="N483" s="4"/>
      <c r="O483" s="4"/>
      <c r="P483" s="4"/>
      <c r="Q483" s="4"/>
      <c r="R483" s="11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row>
    <row r="484" spans="1:42" ht="16" x14ac:dyDescent="0.2">
      <c r="A484" s="3"/>
      <c r="B484" s="6"/>
      <c r="C484" s="7"/>
      <c r="D484" s="7"/>
      <c r="E484" s="7"/>
      <c r="F484" s="8"/>
      <c r="G484" s="6"/>
      <c r="H484" s="8"/>
      <c r="I484" s="8"/>
      <c r="J484" s="8"/>
      <c r="K484" s="8"/>
      <c r="L484" s="3"/>
      <c r="M484" s="4"/>
      <c r="N484" s="4"/>
      <c r="O484" s="4"/>
      <c r="P484" s="4"/>
      <c r="Q484" s="4"/>
      <c r="R484" s="11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row>
    <row r="485" spans="1:42" ht="16" x14ac:dyDescent="0.2">
      <c r="A485" s="3"/>
      <c r="B485" s="6"/>
      <c r="C485" s="7"/>
      <c r="D485" s="7"/>
      <c r="E485" s="7"/>
      <c r="F485" s="8"/>
      <c r="G485" s="6"/>
      <c r="H485" s="8"/>
      <c r="I485" s="8"/>
      <c r="J485" s="8"/>
      <c r="K485" s="8"/>
      <c r="L485" s="3"/>
      <c r="M485" s="4"/>
      <c r="N485" s="4"/>
      <c r="O485" s="4"/>
      <c r="P485" s="4"/>
      <c r="Q485" s="4"/>
      <c r="R485" s="11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row>
    <row r="486" spans="1:42" ht="16" x14ac:dyDescent="0.2">
      <c r="A486" s="3"/>
      <c r="B486" s="6"/>
      <c r="C486" s="7"/>
      <c r="D486" s="7"/>
      <c r="E486" s="7"/>
      <c r="F486" s="8"/>
      <c r="G486" s="6"/>
      <c r="H486" s="8"/>
      <c r="I486" s="8"/>
      <c r="J486" s="8"/>
      <c r="K486" s="8"/>
      <c r="L486" s="3"/>
      <c r="M486" s="4"/>
      <c r="N486" s="4"/>
      <c r="O486" s="4"/>
      <c r="P486" s="4"/>
      <c r="Q486" s="4"/>
      <c r="R486" s="11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row>
    <row r="487" spans="1:42" ht="16" x14ac:dyDescent="0.2">
      <c r="A487" s="3"/>
      <c r="B487" s="6"/>
      <c r="C487" s="7"/>
      <c r="D487" s="7"/>
      <c r="E487" s="7"/>
      <c r="F487" s="8"/>
      <c r="G487" s="6"/>
      <c r="H487" s="8"/>
      <c r="I487" s="8"/>
      <c r="J487" s="8"/>
      <c r="K487" s="8"/>
      <c r="L487" s="3"/>
      <c r="M487" s="4"/>
      <c r="N487" s="4"/>
      <c r="O487" s="4"/>
      <c r="P487" s="4"/>
      <c r="Q487" s="4"/>
      <c r="R487" s="11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row>
    <row r="488" spans="1:42" ht="16" x14ac:dyDescent="0.2">
      <c r="A488" s="3"/>
      <c r="B488" s="6"/>
      <c r="C488" s="7"/>
      <c r="D488" s="7"/>
      <c r="E488" s="7"/>
      <c r="F488" s="8"/>
      <c r="G488" s="6"/>
      <c r="H488" s="8"/>
      <c r="I488" s="8"/>
      <c r="J488" s="8"/>
      <c r="K488" s="8"/>
      <c r="L488" s="3"/>
      <c r="M488" s="4"/>
      <c r="N488" s="4"/>
      <c r="O488" s="4"/>
      <c r="P488" s="4"/>
      <c r="Q488" s="4"/>
      <c r="R488" s="11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row>
    <row r="489" spans="1:42" ht="16" x14ac:dyDescent="0.2">
      <c r="A489" s="3"/>
      <c r="B489" s="6"/>
      <c r="C489" s="7"/>
      <c r="D489" s="7"/>
      <c r="E489" s="7"/>
      <c r="F489" s="8"/>
      <c r="G489" s="6"/>
      <c r="H489" s="8"/>
      <c r="I489" s="8"/>
      <c r="J489" s="8"/>
      <c r="K489" s="8"/>
      <c r="L489" s="3"/>
      <c r="M489" s="4"/>
      <c r="N489" s="4"/>
      <c r="O489" s="4"/>
      <c r="P489" s="4"/>
      <c r="Q489" s="4"/>
      <c r="R489" s="11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row>
    <row r="490" spans="1:42" ht="16" x14ac:dyDescent="0.2">
      <c r="A490" s="3"/>
      <c r="B490" s="6"/>
      <c r="C490" s="7"/>
      <c r="D490" s="7"/>
      <c r="E490" s="7"/>
      <c r="F490" s="8"/>
      <c r="G490" s="6"/>
      <c r="H490" s="8"/>
      <c r="I490" s="8"/>
      <c r="J490" s="8"/>
      <c r="K490" s="8"/>
      <c r="L490" s="3"/>
      <c r="M490" s="4"/>
      <c r="N490" s="4"/>
      <c r="O490" s="4"/>
      <c r="P490" s="4"/>
      <c r="Q490" s="4"/>
      <c r="R490" s="11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row>
    <row r="491" spans="1:42" ht="16" x14ac:dyDescent="0.2">
      <c r="A491" s="3"/>
      <c r="B491" s="6"/>
      <c r="C491" s="7"/>
      <c r="D491" s="7"/>
      <c r="E491" s="7"/>
      <c r="F491" s="8"/>
      <c r="G491" s="6"/>
      <c r="H491" s="8"/>
      <c r="I491" s="8"/>
      <c r="J491" s="8"/>
      <c r="K491" s="8"/>
      <c r="L491" s="3"/>
      <c r="M491" s="4"/>
      <c r="N491" s="4"/>
      <c r="O491" s="4"/>
      <c r="P491" s="4"/>
      <c r="Q491" s="4"/>
      <c r="R491" s="11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row>
    <row r="492" spans="1:42" ht="16" x14ac:dyDescent="0.2">
      <c r="A492" s="3"/>
      <c r="B492" s="6"/>
      <c r="C492" s="7"/>
      <c r="D492" s="7"/>
      <c r="E492" s="7"/>
      <c r="F492" s="8"/>
      <c r="G492" s="6"/>
      <c r="H492" s="8"/>
      <c r="I492" s="8"/>
      <c r="J492" s="8"/>
      <c r="K492" s="8"/>
      <c r="L492" s="3"/>
      <c r="M492" s="4"/>
      <c r="N492" s="4"/>
      <c r="O492" s="4"/>
      <c r="P492" s="4"/>
      <c r="Q492" s="4"/>
      <c r="R492" s="11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row>
    <row r="493" spans="1:42" ht="16" x14ac:dyDescent="0.2">
      <c r="A493" s="3"/>
      <c r="B493" s="6"/>
      <c r="C493" s="7"/>
      <c r="D493" s="7"/>
      <c r="E493" s="7"/>
      <c r="F493" s="8"/>
      <c r="G493" s="6"/>
      <c r="H493" s="8"/>
      <c r="I493" s="8"/>
      <c r="J493" s="8"/>
      <c r="K493" s="8"/>
      <c r="L493" s="3"/>
      <c r="M493" s="4"/>
      <c r="N493" s="4"/>
      <c r="O493" s="4"/>
      <c r="P493" s="4"/>
      <c r="Q493" s="4"/>
      <c r="R493" s="11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row>
    <row r="494" spans="1:42" ht="16" x14ac:dyDescent="0.2">
      <c r="A494" s="3"/>
      <c r="B494" s="6"/>
      <c r="C494" s="7"/>
      <c r="D494" s="7"/>
      <c r="E494" s="7"/>
      <c r="F494" s="8"/>
      <c r="G494" s="6"/>
      <c r="H494" s="8"/>
      <c r="I494" s="8"/>
      <c r="J494" s="8"/>
      <c r="K494" s="8"/>
      <c r="L494" s="3"/>
      <c r="M494" s="4"/>
      <c r="N494" s="4"/>
      <c r="O494" s="4"/>
      <c r="P494" s="4"/>
      <c r="Q494" s="4"/>
      <c r="R494" s="11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row>
    <row r="495" spans="1:42" ht="16" x14ac:dyDescent="0.2">
      <c r="A495" s="3"/>
      <c r="B495" s="6"/>
      <c r="C495" s="7"/>
      <c r="D495" s="7"/>
      <c r="E495" s="7"/>
      <c r="F495" s="8"/>
      <c r="G495" s="6"/>
      <c r="H495" s="8"/>
      <c r="I495" s="8"/>
      <c r="J495" s="8"/>
      <c r="K495" s="8"/>
      <c r="L495" s="3"/>
      <c r="M495" s="4"/>
      <c r="N495" s="4"/>
      <c r="O495" s="4"/>
      <c r="P495" s="4"/>
      <c r="Q495" s="4"/>
      <c r="R495" s="11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row>
    <row r="496" spans="1:42" ht="16" x14ac:dyDescent="0.2">
      <c r="A496" s="3"/>
      <c r="B496" s="6"/>
      <c r="C496" s="7"/>
      <c r="D496" s="7"/>
      <c r="E496" s="7"/>
      <c r="F496" s="8"/>
      <c r="G496" s="6"/>
      <c r="H496" s="8"/>
      <c r="I496" s="8"/>
      <c r="J496" s="8"/>
      <c r="K496" s="8"/>
      <c r="L496" s="3"/>
      <c r="M496" s="4"/>
      <c r="N496" s="4"/>
      <c r="O496" s="4"/>
      <c r="P496" s="4"/>
      <c r="Q496" s="4"/>
      <c r="R496" s="11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row>
    <row r="497" spans="1:42" ht="16" x14ac:dyDescent="0.2">
      <c r="A497" s="3"/>
      <c r="B497" s="6"/>
      <c r="C497" s="7"/>
      <c r="D497" s="7"/>
      <c r="E497" s="7"/>
      <c r="F497" s="8"/>
      <c r="G497" s="6"/>
      <c r="H497" s="8"/>
      <c r="I497" s="8"/>
      <c r="J497" s="8"/>
      <c r="K497" s="8"/>
      <c r="L497" s="3"/>
      <c r="M497" s="4"/>
      <c r="N497" s="4"/>
      <c r="O497" s="4"/>
      <c r="P497" s="4"/>
      <c r="Q497" s="4"/>
      <c r="R497" s="11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row>
    <row r="498" spans="1:42" ht="16" x14ac:dyDescent="0.2">
      <c r="A498" s="3"/>
      <c r="B498" s="6"/>
      <c r="C498" s="7"/>
      <c r="D498" s="7"/>
      <c r="E498" s="7"/>
      <c r="F498" s="8"/>
      <c r="G498" s="6"/>
      <c r="H498" s="8"/>
      <c r="I498" s="8"/>
      <c r="J498" s="8"/>
      <c r="K498" s="8"/>
      <c r="L498" s="3"/>
      <c r="M498" s="4"/>
      <c r="N498" s="4"/>
      <c r="O498" s="4"/>
      <c r="P498" s="4"/>
      <c r="Q498" s="4"/>
      <c r="R498" s="11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row>
    <row r="499" spans="1:42" ht="16" x14ac:dyDescent="0.2">
      <c r="A499" s="3"/>
      <c r="B499" s="6"/>
      <c r="C499" s="7"/>
      <c r="D499" s="7"/>
      <c r="E499" s="7"/>
      <c r="F499" s="8"/>
      <c r="G499" s="6"/>
      <c r="H499" s="8"/>
      <c r="I499" s="8"/>
      <c r="J499" s="8"/>
      <c r="K499" s="8"/>
      <c r="L499" s="3"/>
      <c r="M499" s="4"/>
      <c r="N499" s="4"/>
      <c r="O499" s="4"/>
      <c r="P499" s="4"/>
      <c r="Q499" s="4"/>
      <c r="R499" s="11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row>
    <row r="500" spans="1:42" ht="16" x14ac:dyDescent="0.2">
      <c r="A500" s="3"/>
      <c r="B500" s="6"/>
      <c r="C500" s="7"/>
      <c r="D500" s="7"/>
      <c r="E500" s="7"/>
      <c r="F500" s="8"/>
      <c r="G500" s="6"/>
      <c r="H500" s="8"/>
      <c r="I500" s="8"/>
      <c r="J500" s="8"/>
      <c r="K500" s="8"/>
      <c r="L500" s="3"/>
      <c r="M500" s="4"/>
      <c r="N500" s="4"/>
      <c r="O500" s="4"/>
      <c r="P500" s="4"/>
      <c r="Q500" s="4"/>
      <c r="R500" s="11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row>
    <row r="501" spans="1:42" ht="16" x14ac:dyDescent="0.2">
      <c r="A501" s="3"/>
      <c r="B501" s="6"/>
      <c r="C501" s="7"/>
      <c r="D501" s="7"/>
      <c r="E501" s="7"/>
      <c r="F501" s="8"/>
      <c r="G501" s="6"/>
      <c r="H501" s="8"/>
      <c r="I501" s="8"/>
      <c r="J501" s="8"/>
      <c r="K501" s="8"/>
      <c r="L501" s="3"/>
      <c r="M501" s="4"/>
      <c r="N501" s="4"/>
      <c r="O501" s="4"/>
      <c r="P501" s="4"/>
      <c r="Q501" s="4"/>
      <c r="R501" s="11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row>
    <row r="502" spans="1:42" ht="16" x14ac:dyDescent="0.2">
      <c r="A502" s="3"/>
      <c r="B502" s="6"/>
      <c r="C502" s="7"/>
      <c r="D502" s="7"/>
      <c r="E502" s="7"/>
      <c r="F502" s="8"/>
      <c r="G502" s="6"/>
      <c r="H502" s="8"/>
      <c r="I502" s="8"/>
      <c r="J502" s="8"/>
      <c r="K502" s="8"/>
      <c r="L502" s="3"/>
      <c r="M502" s="4"/>
      <c r="N502" s="4"/>
      <c r="O502" s="4"/>
      <c r="P502" s="4"/>
      <c r="Q502" s="4"/>
      <c r="R502" s="11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row>
    <row r="503" spans="1:42" ht="16" x14ac:dyDescent="0.2">
      <c r="A503" s="3"/>
      <c r="B503" s="6"/>
      <c r="C503" s="7"/>
      <c r="D503" s="7"/>
      <c r="E503" s="7"/>
      <c r="F503" s="8"/>
      <c r="G503" s="6"/>
      <c r="H503" s="8"/>
      <c r="I503" s="8"/>
      <c r="J503" s="8"/>
      <c r="K503" s="8"/>
      <c r="L503" s="3"/>
      <c r="M503" s="4"/>
      <c r="N503" s="4"/>
      <c r="O503" s="4"/>
      <c r="P503" s="4"/>
      <c r="Q503" s="4"/>
      <c r="R503" s="11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row>
    <row r="504" spans="1:42" ht="16" x14ac:dyDescent="0.2">
      <c r="A504" s="3"/>
      <c r="B504" s="6"/>
      <c r="C504" s="7"/>
      <c r="D504" s="7"/>
      <c r="E504" s="7"/>
      <c r="F504" s="8"/>
      <c r="G504" s="6"/>
      <c r="H504" s="8"/>
      <c r="I504" s="8"/>
      <c r="J504" s="8"/>
      <c r="K504" s="8"/>
      <c r="L504" s="3"/>
      <c r="M504" s="4"/>
      <c r="N504" s="4"/>
      <c r="O504" s="4"/>
      <c r="P504" s="4"/>
      <c r="Q504" s="4"/>
      <c r="R504" s="11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row>
    <row r="505" spans="1:42" ht="16" x14ac:dyDescent="0.2">
      <c r="A505" s="3"/>
      <c r="B505" s="6"/>
      <c r="C505" s="7"/>
      <c r="D505" s="7"/>
      <c r="E505" s="7"/>
      <c r="F505" s="8"/>
      <c r="G505" s="6"/>
      <c r="H505" s="8"/>
      <c r="I505" s="8"/>
      <c r="J505" s="8"/>
      <c r="K505" s="8"/>
      <c r="L505" s="3"/>
      <c r="M505" s="4"/>
      <c r="N505" s="4"/>
      <c r="O505" s="4"/>
      <c r="P505" s="4"/>
      <c r="Q505" s="4"/>
      <c r="R505" s="11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row>
    <row r="506" spans="1:42" ht="16" x14ac:dyDescent="0.2">
      <c r="A506" s="3"/>
      <c r="B506" s="6"/>
      <c r="C506" s="7"/>
      <c r="D506" s="7"/>
      <c r="E506" s="7"/>
      <c r="F506" s="8"/>
      <c r="G506" s="6"/>
      <c r="H506" s="8"/>
      <c r="I506" s="8"/>
      <c r="J506" s="8"/>
      <c r="K506" s="8"/>
      <c r="L506" s="3"/>
      <c r="M506" s="4"/>
      <c r="N506" s="4"/>
      <c r="O506" s="4"/>
      <c r="P506" s="4"/>
      <c r="Q506" s="4"/>
      <c r="R506" s="11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row>
    <row r="507" spans="1:42" ht="16" x14ac:dyDescent="0.2">
      <c r="A507" s="3"/>
      <c r="B507" s="6"/>
      <c r="C507" s="7"/>
      <c r="D507" s="7"/>
      <c r="E507" s="7"/>
      <c r="F507" s="8"/>
      <c r="G507" s="6"/>
      <c r="H507" s="8"/>
      <c r="I507" s="8"/>
      <c r="J507" s="8"/>
      <c r="K507" s="8"/>
      <c r="L507" s="3"/>
      <c r="M507" s="4"/>
      <c r="N507" s="4"/>
      <c r="O507" s="4"/>
      <c r="P507" s="4"/>
      <c r="Q507" s="4"/>
      <c r="R507" s="11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row>
    <row r="508" spans="1:42" ht="16" x14ac:dyDescent="0.2">
      <c r="A508" s="3"/>
      <c r="B508" s="6"/>
      <c r="C508" s="7"/>
      <c r="D508" s="7"/>
      <c r="E508" s="7"/>
      <c r="F508" s="8"/>
      <c r="G508" s="6"/>
      <c r="H508" s="8"/>
      <c r="I508" s="8"/>
      <c r="J508" s="8"/>
      <c r="K508" s="8"/>
      <c r="L508" s="3"/>
      <c r="M508" s="4"/>
      <c r="N508" s="4"/>
      <c r="O508" s="4"/>
      <c r="P508" s="4"/>
      <c r="Q508" s="4"/>
      <c r="R508" s="11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row>
    <row r="509" spans="1:42" ht="16" x14ac:dyDescent="0.2">
      <c r="A509" s="3"/>
      <c r="B509" s="6"/>
      <c r="C509" s="7"/>
      <c r="D509" s="7"/>
      <c r="E509" s="7"/>
      <c r="F509" s="8"/>
      <c r="G509" s="6"/>
      <c r="H509" s="8"/>
      <c r="I509" s="8"/>
      <c r="J509" s="8"/>
      <c r="K509" s="8"/>
      <c r="L509" s="3"/>
      <c r="M509" s="4"/>
      <c r="N509" s="4"/>
      <c r="O509" s="4"/>
      <c r="P509" s="4"/>
      <c r="Q509" s="4"/>
      <c r="R509" s="11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row>
    <row r="510" spans="1:42" ht="16" x14ac:dyDescent="0.2">
      <c r="A510" s="3"/>
      <c r="B510" s="6"/>
      <c r="C510" s="7"/>
      <c r="D510" s="7"/>
      <c r="E510" s="7"/>
      <c r="F510" s="8"/>
      <c r="G510" s="6"/>
      <c r="H510" s="8"/>
      <c r="I510" s="8"/>
      <c r="J510" s="8"/>
      <c r="K510" s="8"/>
      <c r="L510" s="3"/>
      <c r="M510" s="4"/>
      <c r="N510" s="4"/>
      <c r="O510" s="4"/>
      <c r="P510" s="4"/>
      <c r="Q510" s="4"/>
      <c r="R510" s="11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row>
    <row r="511" spans="1:42" ht="16" x14ac:dyDescent="0.2">
      <c r="A511" s="3"/>
      <c r="B511" s="6"/>
      <c r="C511" s="7"/>
      <c r="D511" s="7"/>
      <c r="E511" s="7"/>
      <c r="F511" s="8"/>
      <c r="G511" s="6"/>
      <c r="H511" s="8"/>
      <c r="I511" s="8"/>
      <c r="J511" s="8"/>
      <c r="K511" s="8"/>
      <c r="L511" s="3"/>
      <c r="M511" s="4"/>
      <c r="N511" s="4"/>
      <c r="O511" s="4"/>
      <c r="P511" s="4"/>
      <c r="Q511" s="4"/>
      <c r="R511" s="11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row>
    <row r="512" spans="1:42" ht="16" x14ac:dyDescent="0.2">
      <c r="A512" s="3"/>
      <c r="B512" s="6"/>
      <c r="C512" s="7"/>
      <c r="D512" s="7"/>
      <c r="E512" s="7"/>
      <c r="F512" s="8"/>
      <c r="G512" s="6"/>
      <c r="H512" s="8"/>
      <c r="I512" s="8"/>
      <c r="J512" s="8"/>
      <c r="K512" s="8"/>
      <c r="L512" s="3"/>
      <c r="M512" s="4"/>
      <c r="N512" s="4"/>
      <c r="O512" s="4"/>
      <c r="P512" s="4"/>
      <c r="Q512" s="4"/>
      <c r="R512" s="11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row>
    <row r="513" spans="1:42" ht="16" x14ac:dyDescent="0.2">
      <c r="A513" s="3"/>
      <c r="B513" s="6"/>
      <c r="C513" s="7"/>
      <c r="D513" s="7"/>
      <c r="E513" s="7"/>
      <c r="F513" s="8"/>
      <c r="G513" s="6"/>
      <c r="H513" s="8"/>
      <c r="I513" s="8"/>
      <c r="J513" s="8"/>
      <c r="K513" s="8"/>
      <c r="L513" s="3"/>
      <c r="M513" s="4"/>
      <c r="N513" s="4"/>
      <c r="O513" s="4"/>
      <c r="P513" s="4"/>
      <c r="Q513" s="4"/>
      <c r="R513" s="11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row>
    <row r="514" spans="1:42" ht="16" x14ac:dyDescent="0.2">
      <c r="A514" s="3"/>
      <c r="B514" s="6"/>
      <c r="C514" s="7"/>
      <c r="D514" s="7"/>
      <c r="E514" s="7"/>
      <c r="F514" s="8"/>
      <c r="G514" s="6"/>
      <c r="H514" s="8"/>
      <c r="I514" s="8"/>
      <c r="J514" s="8"/>
      <c r="K514" s="8"/>
      <c r="L514" s="3"/>
      <c r="M514" s="4"/>
      <c r="N514" s="4"/>
      <c r="O514" s="4"/>
      <c r="P514" s="4"/>
      <c r="Q514" s="4"/>
      <c r="R514" s="11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row>
    <row r="515" spans="1:42" ht="16" x14ac:dyDescent="0.2">
      <c r="A515" s="3"/>
      <c r="B515" s="6"/>
      <c r="C515" s="7"/>
      <c r="D515" s="7"/>
      <c r="E515" s="7"/>
      <c r="F515" s="8"/>
      <c r="G515" s="6"/>
      <c r="H515" s="8"/>
      <c r="I515" s="8"/>
      <c r="J515" s="8"/>
      <c r="K515" s="8"/>
      <c r="L515" s="3"/>
      <c r="M515" s="4"/>
      <c r="N515" s="4"/>
      <c r="O515" s="4"/>
      <c r="P515" s="4"/>
      <c r="Q515" s="4"/>
      <c r="R515" s="11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row>
    <row r="516" spans="1:42" ht="16" x14ac:dyDescent="0.2">
      <c r="A516" s="3"/>
      <c r="B516" s="6"/>
      <c r="C516" s="7"/>
      <c r="D516" s="7"/>
      <c r="E516" s="7"/>
      <c r="F516" s="8"/>
      <c r="G516" s="6"/>
      <c r="H516" s="8"/>
      <c r="I516" s="8"/>
      <c r="J516" s="8"/>
      <c r="K516" s="8"/>
      <c r="L516" s="3"/>
      <c r="M516" s="4"/>
      <c r="N516" s="4"/>
      <c r="O516" s="4"/>
      <c r="P516" s="4"/>
      <c r="Q516" s="4"/>
      <c r="R516" s="11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row>
    <row r="517" spans="1:42" ht="16" x14ac:dyDescent="0.2">
      <c r="A517" s="3"/>
      <c r="B517" s="6"/>
      <c r="C517" s="7"/>
      <c r="D517" s="7"/>
      <c r="E517" s="7"/>
      <c r="F517" s="8"/>
      <c r="G517" s="6"/>
      <c r="H517" s="8"/>
      <c r="I517" s="8"/>
      <c r="J517" s="8"/>
      <c r="K517" s="8"/>
      <c r="L517" s="3"/>
      <c r="M517" s="4"/>
      <c r="N517" s="4"/>
      <c r="O517" s="4"/>
      <c r="P517" s="4"/>
      <c r="Q517" s="4"/>
      <c r="R517" s="11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row>
    <row r="518" spans="1:42" ht="16" x14ac:dyDescent="0.2">
      <c r="A518" s="3"/>
      <c r="B518" s="6"/>
      <c r="C518" s="7"/>
      <c r="D518" s="7"/>
      <c r="E518" s="7"/>
      <c r="F518" s="8"/>
      <c r="G518" s="6"/>
      <c r="H518" s="8"/>
      <c r="I518" s="8"/>
      <c r="J518" s="8"/>
      <c r="K518" s="8"/>
      <c r="L518" s="3"/>
      <c r="M518" s="4"/>
      <c r="N518" s="4"/>
      <c r="O518" s="4"/>
      <c r="P518" s="4"/>
      <c r="Q518" s="4"/>
      <c r="R518" s="11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row>
    <row r="519" spans="1:42" ht="16" x14ac:dyDescent="0.2">
      <c r="A519" s="3"/>
      <c r="B519" s="6"/>
      <c r="C519" s="7"/>
      <c r="D519" s="7"/>
      <c r="E519" s="7"/>
      <c r="F519" s="8"/>
      <c r="G519" s="6"/>
      <c r="H519" s="8"/>
      <c r="I519" s="8"/>
      <c r="J519" s="8"/>
      <c r="K519" s="8"/>
      <c r="L519" s="3"/>
      <c r="M519" s="4"/>
      <c r="N519" s="4"/>
      <c r="O519" s="4"/>
      <c r="P519" s="4"/>
      <c r="Q519" s="4"/>
      <c r="R519" s="11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row>
    <row r="520" spans="1:42" ht="16" x14ac:dyDescent="0.2">
      <c r="A520" s="3"/>
      <c r="B520" s="6"/>
      <c r="C520" s="7"/>
      <c r="D520" s="7"/>
      <c r="E520" s="7"/>
      <c r="F520" s="8"/>
      <c r="G520" s="6"/>
      <c r="H520" s="8"/>
      <c r="I520" s="8"/>
      <c r="J520" s="8"/>
      <c r="K520" s="8"/>
      <c r="L520" s="3"/>
      <c r="M520" s="4"/>
      <c r="N520" s="4"/>
      <c r="O520" s="4"/>
      <c r="P520" s="4"/>
      <c r="Q520" s="4"/>
      <c r="R520" s="11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row>
    <row r="521" spans="1:42" ht="16" x14ac:dyDescent="0.2">
      <c r="A521" s="3"/>
      <c r="B521" s="6"/>
      <c r="C521" s="7"/>
      <c r="D521" s="7"/>
      <c r="E521" s="7"/>
      <c r="F521" s="8"/>
      <c r="G521" s="6"/>
      <c r="H521" s="8"/>
      <c r="I521" s="8"/>
      <c r="J521" s="8"/>
      <c r="K521" s="8"/>
      <c r="L521" s="3"/>
      <c r="M521" s="4"/>
      <c r="N521" s="4"/>
      <c r="O521" s="4"/>
      <c r="P521" s="4"/>
      <c r="Q521" s="4"/>
      <c r="R521" s="11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row>
    <row r="522" spans="1:42" ht="16" x14ac:dyDescent="0.2">
      <c r="A522" s="3"/>
      <c r="B522" s="6"/>
      <c r="C522" s="7"/>
      <c r="D522" s="7"/>
      <c r="E522" s="7"/>
      <c r="F522" s="8"/>
      <c r="G522" s="6"/>
      <c r="H522" s="8"/>
      <c r="I522" s="8"/>
      <c r="J522" s="8"/>
      <c r="K522" s="8"/>
      <c r="L522" s="3"/>
      <c r="M522" s="4"/>
      <c r="N522" s="4"/>
      <c r="O522" s="4"/>
      <c r="P522" s="4"/>
      <c r="Q522" s="4"/>
      <c r="R522" s="11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row>
    <row r="523" spans="1:42" ht="16" x14ac:dyDescent="0.2">
      <c r="A523" s="3"/>
      <c r="B523" s="6"/>
      <c r="C523" s="7"/>
      <c r="D523" s="7"/>
      <c r="E523" s="7"/>
      <c r="F523" s="8"/>
      <c r="G523" s="6"/>
      <c r="H523" s="8"/>
      <c r="I523" s="8"/>
      <c r="J523" s="8"/>
      <c r="K523" s="8"/>
      <c r="L523" s="3"/>
      <c r="M523" s="4"/>
      <c r="N523" s="4"/>
      <c r="O523" s="4"/>
      <c r="P523" s="4"/>
      <c r="Q523" s="4"/>
      <c r="R523" s="11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row>
    <row r="524" spans="1:42" ht="16" x14ac:dyDescent="0.2">
      <c r="A524" s="3"/>
      <c r="B524" s="6"/>
      <c r="C524" s="7"/>
      <c r="D524" s="7"/>
      <c r="E524" s="7"/>
      <c r="F524" s="8"/>
      <c r="G524" s="6"/>
      <c r="H524" s="8"/>
      <c r="I524" s="8"/>
      <c r="J524" s="8"/>
      <c r="K524" s="8"/>
      <c r="L524" s="3"/>
      <c r="M524" s="4"/>
      <c r="N524" s="4"/>
      <c r="O524" s="4"/>
      <c r="P524" s="4"/>
      <c r="Q524" s="4"/>
      <c r="R524" s="11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row>
    <row r="525" spans="1:42" ht="16" x14ac:dyDescent="0.2">
      <c r="A525" s="3"/>
      <c r="B525" s="6"/>
      <c r="C525" s="7"/>
      <c r="D525" s="7"/>
      <c r="E525" s="7"/>
      <c r="F525" s="8"/>
      <c r="G525" s="6"/>
      <c r="H525" s="8"/>
      <c r="I525" s="8"/>
      <c r="J525" s="8"/>
      <c r="K525" s="8"/>
      <c r="L525" s="3"/>
      <c r="M525" s="4"/>
      <c r="N525" s="4"/>
      <c r="O525" s="4"/>
      <c r="P525" s="4"/>
      <c r="Q525" s="4"/>
      <c r="R525" s="11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row>
    <row r="526" spans="1:42" ht="16" x14ac:dyDescent="0.2">
      <c r="A526" s="3"/>
      <c r="B526" s="6"/>
      <c r="C526" s="7"/>
      <c r="D526" s="7"/>
      <c r="E526" s="7"/>
      <c r="F526" s="8"/>
      <c r="G526" s="6"/>
      <c r="H526" s="8"/>
      <c r="I526" s="8"/>
      <c r="J526" s="8"/>
      <c r="K526" s="8"/>
      <c r="L526" s="3"/>
      <c r="M526" s="4"/>
      <c r="N526" s="4"/>
      <c r="O526" s="4"/>
      <c r="P526" s="4"/>
      <c r="Q526" s="4"/>
      <c r="R526" s="11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row>
    <row r="527" spans="1:42" ht="16" x14ac:dyDescent="0.2">
      <c r="A527" s="3"/>
      <c r="B527" s="6"/>
      <c r="C527" s="7"/>
      <c r="D527" s="7"/>
      <c r="E527" s="7"/>
      <c r="F527" s="8"/>
      <c r="G527" s="6"/>
      <c r="H527" s="8"/>
      <c r="I527" s="8"/>
      <c r="J527" s="8"/>
      <c r="K527" s="8"/>
      <c r="L527" s="3"/>
      <c r="M527" s="4"/>
      <c r="N527" s="4"/>
      <c r="O527" s="4"/>
      <c r="P527" s="4"/>
      <c r="Q527" s="4"/>
      <c r="R527" s="11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row>
    <row r="528" spans="1:42" ht="16" x14ac:dyDescent="0.2">
      <c r="A528" s="3"/>
      <c r="B528" s="6"/>
      <c r="C528" s="7"/>
      <c r="D528" s="7"/>
      <c r="E528" s="7"/>
      <c r="F528" s="8"/>
      <c r="G528" s="6"/>
      <c r="H528" s="8"/>
      <c r="I528" s="8"/>
      <c r="J528" s="8"/>
      <c r="K528" s="8"/>
      <c r="L528" s="3"/>
      <c r="M528" s="4"/>
      <c r="N528" s="4"/>
      <c r="O528" s="4"/>
      <c r="P528" s="4"/>
      <c r="Q528" s="4"/>
      <c r="R528" s="11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row>
    <row r="529" spans="1:42" ht="16" x14ac:dyDescent="0.2">
      <c r="A529" s="3"/>
      <c r="B529" s="6"/>
      <c r="C529" s="7"/>
      <c r="D529" s="7"/>
      <c r="E529" s="7"/>
      <c r="F529" s="8"/>
      <c r="G529" s="6"/>
      <c r="H529" s="8"/>
      <c r="I529" s="8"/>
      <c r="J529" s="8"/>
      <c r="K529" s="8"/>
      <c r="L529" s="3"/>
      <c r="M529" s="4"/>
      <c r="N529" s="4"/>
      <c r="O529" s="4"/>
      <c r="P529" s="4"/>
      <c r="Q529" s="4"/>
      <c r="R529" s="11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row>
    <row r="530" spans="1:42" ht="16" x14ac:dyDescent="0.2">
      <c r="A530" s="3"/>
      <c r="B530" s="6"/>
      <c r="C530" s="7"/>
      <c r="D530" s="7"/>
      <c r="E530" s="7"/>
      <c r="F530" s="8"/>
      <c r="G530" s="6"/>
      <c r="H530" s="8"/>
      <c r="I530" s="8"/>
      <c r="J530" s="8"/>
      <c r="K530" s="8"/>
      <c r="L530" s="3"/>
      <c r="M530" s="4"/>
      <c r="N530" s="4"/>
      <c r="O530" s="4"/>
      <c r="P530" s="4"/>
      <c r="Q530" s="4"/>
      <c r="R530" s="11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row>
    <row r="531" spans="1:42" ht="16" x14ac:dyDescent="0.2">
      <c r="A531" s="3"/>
      <c r="B531" s="6"/>
      <c r="C531" s="7"/>
      <c r="D531" s="7"/>
      <c r="E531" s="7"/>
      <c r="F531" s="8"/>
      <c r="G531" s="6"/>
      <c r="H531" s="8"/>
      <c r="I531" s="8"/>
      <c r="J531" s="8"/>
      <c r="K531" s="8"/>
      <c r="L531" s="3"/>
      <c r="M531" s="4"/>
      <c r="N531" s="4"/>
      <c r="O531" s="4"/>
      <c r="P531" s="4"/>
      <c r="Q531" s="4"/>
      <c r="R531" s="11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row>
    <row r="532" spans="1:42" ht="16" x14ac:dyDescent="0.2">
      <c r="A532" s="3"/>
      <c r="B532" s="6"/>
      <c r="C532" s="7"/>
      <c r="D532" s="7"/>
      <c r="E532" s="7"/>
      <c r="F532" s="8"/>
      <c r="G532" s="6"/>
      <c r="H532" s="8"/>
      <c r="I532" s="8"/>
      <c r="J532" s="8"/>
      <c r="K532" s="8"/>
      <c r="L532" s="3"/>
      <c r="M532" s="4"/>
      <c r="N532" s="4"/>
      <c r="O532" s="4"/>
      <c r="P532" s="4"/>
      <c r="Q532" s="4"/>
      <c r="R532" s="11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row>
    <row r="533" spans="1:42" ht="16" x14ac:dyDescent="0.2">
      <c r="A533" s="3"/>
      <c r="B533" s="6"/>
      <c r="C533" s="7"/>
      <c r="D533" s="7"/>
      <c r="E533" s="7"/>
      <c r="F533" s="8"/>
      <c r="G533" s="6"/>
      <c r="H533" s="8"/>
      <c r="I533" s="8"/>
      <c r="J533" s="8"/>
      <c r="K533" s="8"/>
      <c r="L533" s="3"/>
      <c r="M533" s="4"/>
      <c r="N533" s="4"/>
      <c r="O533" s="4"/>
      <c r="P533" s="4"/>
      <c r="Q533" s="4"/>
      <c r="R533" s="11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row>
    <row r="534" spans="1:42" ht="16" x14ac:dyDescent="0.2">
      <c r="A534" s="3"/>
      <c r="B534" s="6"/>
      <c r="C534" s="7"/>
      <c r="D534" s="7"/>
      <c r="E534" s="7"/>
      <c r="F534" s="8"/>
      <c r="G534" s="6"/>
      <c r="H534" s="8"/>
      <c r="I534" s="8"/>
      <c r="J534" s="8"/>
      <c r="K534" s="8"/>
      <c r="L534" s="3"/>
      <c r="M534" s="4"/>
      <c r="N534" s="4"/>
      <c r="O534" s="4"/>
      <c r="P534" s="4"/>
      <c r="Q534" s="4"/>
      <c r="R534" s="11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row>
    <row r="535" spans="1:42" ht="16" x14ac:dyDescent="0.2">
      <c r="A535" s="3"/>
      <c r="B535" s="6"/>
      <c r="C535" s="7"/>
      <c r="D535" s="7"/>
      <c r="E535" s="7"/>
      <c r="F535" s="8"/>
      <c r="G535" s="6"/>
      <c r="H535" s="8"/>
      <c r="I535" s="8"/>
      <c r="J535" s="8"/>
      <c r="K535" s="8"/>
      <c r="L535" s="3"/>
      <c r="M535" s="4"/>
      <c r="N535" s="4"/>
      <c r="O535" s="4"/>
      <c r="P535" s="4"/>
      <c r="Q535" s="4"/>
      <c r="R535" s="11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row>
    <row r="536" spans="1:42" ht="16" x14ac:dyDescent="0.2">
      <c r="A536" s="3"/>
      <c r="B536" s="6"/>
      <c r="C536" s="7"/>
      <c r="D536" s="7"/>
      <c r="E536" s="7"/>
      <c r="F536" s="8"/>
      <c r="G536" s="6"/>
      <c r="H536" s="8"/>
      <c r="I536" s="8"/>
      <c r="J536" s="8"/>
      <c r="K536" s="8"/>
      <c r="L536" s="3"/>
      <c r="M536" s="4"/>
      <c r="N536" s="4"/>
      <c r="O536" s="4"/>
      <c r="P536" s="4"/>
      <c r="Q536" s="4"/>
      <c r="R536" s="11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row>
    <row r="537" spans="1:42" ht="16" x14ac:dyDescent="0.2">
      <c r="A537" s="3"/>
      <c r="B537" s="6"/>
      <c r="C537" s="7"/>
      <c r="D537" s="7"/>
      <c r="E537" s="7"/>
      <c r="F537" s="8"/>
      <c r="G537" s="6"/>
      <c r="H537" s="8"/>
      <c r="I537" s="8"/>
      <c r="J537" s="8"/>
      <c r="K537" s="8"/>
      <c r="L537" s="3"/>
      <c r="M537" s="4"/>
      <c r="N537" s="4"/>
      <c r="O537" s="4"/>
      <c r="P537" s="4"/>
      <c r="Q537" s="4"/>
      <c r="R537" s="11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row>
    <row r="538" spans="1:42" ht="16" x14ac:dyDescent="0.2">
      <c r="A538" s="3"/>
      <c r="B538" s="6"/>
      <c r="C538" s="7"/>
      <c r="D538" s="7"/>
      <c r="E538" s="7"/>
      <c r="F538" s="8"/>
      <c r="G538" s="6"/>
      <c r="H538" s="8"/>
      <c r="I538" s="8"/>
      <c r="J538" s="8"/>
      <c r="K538" s="8"/>
      <c r="L538" s="3"/>
      <c r="M538" s="4"/>
      <c r="N538" s="4"/>
      <c r="O538" s="4"/>
      <c r="P538" s="4"/>
      <c r="Q538" s="4"/>
      <c r="R538" s="11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row>
    <row r="539" spans="1:42" ht="16" x14ac:dyDescent="0.2">
      <c r="A539" s="3"/>
      <c r="B539" s="6"/>
      <c r="C539" s="7"/>
      <c r="D539" s="7"/>
      <c r="E539" s="7"/>
      <c r="F539" s="8"/>
      <c r="G539" s="6"/>
      <c r="H539" s="8"/>
      <c r="I539" s="8"/>
      <c r="J539" s="8"/>
      <c r="K539" s="8"/>
      <c r="L539" s="3"/>
      <c r="M539" s="4"/>
      <c r="N539" s="4"/>
      <c r="O539" s="4"/>
      <c r="P539" s="4"/>
      <c r="Q539" s="4"/>
      <c r="R539" s="11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row>
    <row r="540" spans="1:42" ht="16" x14ac:dyDescent="0.2">
      <c r="A540" s="3"/>
      <c r="B540" s="6"/>
      <c r="C540" s="7"/>
      <c r="D540" s="7"/>
      <c r="E540" s="7"/>
      <c r="F540" s="8"/>
      <c r="G540" s="6"/>
      <c r="H540" s="8"/>
      <c r="I540" s="8"/>
      <c r="J540" s="8"/>
      <c r="K540" s="8"/>
      <c r="L540" s="3"/>
      <c r="M540" s="4"/>
      <c r="N540" s="4"/>
      <c r="O540" s="4"/>
      <c r="P540" s="4"/>
      <c r="Q540" s="4"/>
      <c r="R540" s="11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row>
    <row r="541" spans="1:42" ht="16" x14ac:dyDescent="0.2">
      <c r="A541" s="3"/>
      <c r="B541" s="6"/>
      <c r="C541" s="7"/>
      <c r="D541" s="7"/>
      <c r="E541" s="7"/>
      <c r="F541" s="8"/>
      <c r="G541" s="6"/>
      <c r="H541" s="8"/>
      <c r="I541" s="8"/>
      <c r="J541" s="8"/>
      <c r="K541" s="8"/>
      <c r="L541" s="3"/>
      <c r="M541" s="4"/>
      <c r="N541" s="4"/>
      <c r="O541" s="4"/>
      <c r="P541" s="4"/>
      <c r="Q541" s="4"/>
      <c r="R541" s="11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row>
    <row r="542" spans="1:42" ht="16" x14ac:dyDescent="0.2">
      <c r="A542" s="3"/>
      <c r="B542" s="6"/>
      <c r="C542" s="7"/>
      <c r="D542" s="7"/>
      <c r="E542" s="7"/>
      <c r="F542" s="8"/>
      <c r="G542" s="6"/>
      <c r="H542" s="8"/>
      <c r="I542" s="8"/>
      <c r="J542" s="8"/>
      <c r="K542" s="8"/>
      <c r="L542" s="3"/>
      <c r="M542" s="4"/>
      <c r="N542" s="4"/>
      <c r="O542" s="4"/>
      <c r="P542" s="4"/>
      <c r="Q542" s="4"/>
      <c r="R542" s="11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row>
    <row r="543" spans="1:42" ht="16" x14ac:dyDescent="0.2">
      <c r="A543" s="3"/>
      <c r="B543" s="6"/>
      <c r="C543" s="7"/>
      <c r="D543" s="7"/>
      <c r="E543" s="7"/>
      <c r="F543" s="8"/>
      <c r="G543" s="6"/>
      <c r="H543" s="8"/>
      <c r="I543" s="8"/>
      <c r="J543" s="8"/>
      <c r="K543" s="8"/>
      <c r="L543" s="3"/>
      <c r="M543" s="4"/>
      <c r="N543" s="4"/>
      <c r="O543" s="4"/>
      <c r="P543" s="4"/>
      <c r="Q543" s="4"/>
      <c r="R543" s="11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row>
    <row r="544" spans="1:42" ht="16" x14ac:dyDescent="0.2">
      <c r="A544" s="3"/>
      <c r="B544" s="6"/>
      <c r="C544" s="7"/>
      <c r="D544" s="7"/>
      <c r="E544" s="7"/>
      <c r="F544" s="8"/>
      <c r="G544" s="6"/>
      <c r="H544" s="8"/>
      <c r="I544" s="8"/>
      <c r="J544" s="8"/>
      <c r="K544" s="8"/>
      <c r="L544" s="3"/>
      <c r="M544" s="4"/>
      <c r="N544" s="4"/>
      <c r="O544" s="4"/>
      <c r="P544" s="4"/>
      <c r="Q544" s="4"/>
      <c r="R544" s="11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row>
    <row r="545" spans="1:42" ht="16" x14ac:dyDescent="0.2">
      <c r="A545" s="3"/>
      <c r="B545" s="6"/>
      <c r="C545" s="7"/>
      <c r="D545" s="7"/>
      <c r="E545" s="7"/>
      <c r="F545" s="8"/>
      <c r="G545" s="6"/>
      <c r="H545" s="8"/>
      <c r="I545" s="8"/>
      <c r="J545" s="8"/>
      <c r="K545" s="8"/>
      <c r="L545" s="3"/>
      <c r="M545" s="4"/>
      <c r="N545" s="4"/>
      <c r="O545" s="4"/>
      <c r="P545" s="4"/>
      <c r="Q545" s="4"/>
      <c r="R545" s="11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row>
    <row r="546" spans="1:42" ht="16" x14ac:dyDescent="0.2">
      <c r="A546" s="3"/>
      <c r="B546" s="6"/>
      <c r="C546" s="7"/>
      <c r="D546" s="7"/>
      <c r="E546" s="7"/>
      <c r="F546" s="8"/>
      <c r="G546" s="6"/>
      <c r="H546" s="8"/>
      <c r="I546" s="8"/>
      <c r="J546" s="8"/>
      <c r="K546" s="8"/>
      <c r="L546" s="3"/>
      <c r="M546" s="4"/>
      <c r="N546" s="4"/>
      <c r="O546" s="4"/>
      <c r="P546" s="4"/>
      <c r="Q546" s="4"/>
      <c r="R546" s="11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row>
    <row r="547" spans="1:42" ht="16" x14ac:dyDescent="0.2">
      <c r="A547" s="3"/>
      <c r="B547" s="6"/>
      <c r="C547" s="7"/>
      <c r="D547" s="7"/>
      <c r="E547" s="7"/>
      <c r="F547" s="8"/>
      <c r="G547" s="6"/>
      <c r="H547" s="8"/>
      <c r="I547" s="8"/>
      <c r="J547" s="8"/>
      <c r="K547" s="8"/>
      <c r="L547" s="3"/>
      <c r="M547" s="4"/>
      <c r="N547" s="4"/>
      <c r="O547" s="4"/>
      <c r="P547" s="4"/>
      <c r="Q547" s="4"/>
      <c r="R547" s="11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row>
    <row r="548" spans="1:42" ht="16" x14ac:dyDescent="0.2">
      <c r="A548" s="3"/>
      <c r="B548" s="6"/>
      <c r="C548" s="7"/>
      <c r="D548" s="7"/>
      <c r="E548" s="7"/>
      <c r="F548" s="8"/>
      <c r="G548" s="6"/>
      <c r="H548" s="8"/>
      <c r="I548" s="8"/>
      <c r="J548" s="8"/>
      <c r="K548" s="8"/>
      <c r="L548" s="3"/>
      <c r="M548" s="4"/>
      <c r="N548" s="4"/>
      <c r="O548" s="4"/>
      <c r="P548" s="4"/>
      <c r="Q548" s="4"/>
      <c r="R548" s="11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row>
    <row r="549" spans="1:42" ht="16" x14ac:dyDescent="0.2">
      <c r="A549" s="3"/>
      <c r="B549" s="6"/>
      <c r="C549" s="7"/>
      <c r="D549" s="7"/>
      <c r="E549" s="7"/>
      <c r="F549" s="8"/>
      <c r="G549" s="6"/>
      <c r="H549" s="8"/>
      <c r="I549" s="8"/>
      <c r="J549" s="8"/>
      <c r="K549" s="8"/>
      <c r="L549" s="3"/>
      <c r="M549" s="4"/>
      <c r="N549" s="4"/>
      <c r="O549" s="4"/>
      <c r="P549" s="4"/>
      <c r="Q549" s="4"/>
      <c r="R549" s="11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row>
    <row r="550" spans="1:42" ht="16" x14ac:dyDescent="0.2">
      <c r="A550" s="3"/>
      <c r="B550" s="6"/>
      <c r="C550" s="7"/>
      <c r="D550" s="7"/>
      <c r="E550" s="7"/>
      <c r="F550" s="8"/>
      <c r="G550" s="6"/>
      <c r="H550" s="8"/>
      <c r="I550" s="8"/>
      <c r="J550" s="8"/>
      <c r="K550" s="8"/>
      <c r="L550" s="3"/>
      <c r="M550" s="4"/>
      <c r="N550" s="4"/>
      <c r="O550" s="4"/>
      <c r="P550" s="4"/>
      <c r="Q550" s="4"/>
      <c r="R550" s="11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row>
    <row r="551" spans="1:42" ht="16" x14ac:dyDescent="0.2">
      <c r="A551" s="3"/>
      <c r="B551" s="6"/>
      <c r="C551" s="7"/>
      <c r="D551" s="7"/>
      <c r="E551" s="7"/>
      <c r="F551" s="8"/>
      <c r="G551" s="6"/>
      <c r="H551" s="8"/>
      <c r="I551" s="8"/>
      <c r="J551" s="8"/>
      <c r="K551" s="8"/>
      <c r="L551" s="3"/>
      <c r="M551" s="4"/>
      <c r="N551" s="4"/>
      <c r="O551" s="4"/>
      <c r="P551" s="4"/>
      <c r="Q551" s="4"/>
      <c r="R551" s="11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row>
    <row r="552" spans="1:42" ht="16" x14ac:dyDescent="0.2">
      <c r="A552" s="3"/>
      <c r="B552" s="6"/>
      <c r="C552" s="7"/>
      <c r="D552" s="7"/>
      <c r="E552" s="7"/>
      <c r="F552" s="8"/>
      <c r="G552" s="6"/>
      <c r="H552" s="8"/>
      <c r="I552" s="8"/>
      <c r="J552" s="8"/>
      <c r="K552" s="8"/>
      <c r="L552" s="3"/>
      <c r="M552" s="4"/>
      <c r="N552" s="4"/>
      <c r="O552" s="4"/>
      <c r="P552" s="4"/>
      <c r="Q552" s="4"/>
      <c r="R552" s="11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row>
    <row r="553" spans="1:42" ht="16" x14ac:dyDescent="0.2">
      <c r="A553" s="3"/>
      <c r="B553" s="6"/>
      <c r="C553" s="7"/>
      <c r="D553" s="7"/>
      <c r="E553" s="7"/>
      <c r="F553" s="8"/>
      <c r="G553" s="6"/>
      <c r="H553" s="8"/>
      <c r="I553" s="8"/>
      <c r="J553" s="8"/>
      <c r="K553" s="8"/>
      <c r="L553" s="3"/>
      <c r="M553" s="4"/>
      <c r="N553" s="4"/>
      <c r="O553" s="4"/>
      <c r="P553" s="4"/>
      <c r="Q553" s="4"/>
      <c r="R553" s="11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row>
    <row r="554" spans="1:42" ht="16" x14ac:dyDescent="0.2">
      <c r="A554" s="3"/>
      <c r="B554" s="6"/>
      <c r="C554" s="7"/>
      <c r="D554" s="7"/>
      <c r="E554" s="7"/>
      <c r="F554" s="8"/>
      <c r="G554" s="6"/>
      <c r="H554" s="8"/>
      <c r="I554" s="8"/>
      <c r="J554" s="8"/>
      <c r="K554" s="8"/>
      <c r="L554" s="3"/>
      <c r="M554" s="4"/>
      <c r="N554" s="4"/>
      <c r="O554" s="4"/>
      <c r="P554" s="4"/>
      <c r="Q554" s="4"/>
      <c r="R554" s="11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row>
    <row r="555" spans="1:42" ht="16" x14ac:dyDescent="0.2">
      <c r="A555" s="3"/>
      <c r="B555" s="6"/>
      <c r="C555" s="7"/>
      <c r="D555" s="7"/>
      <c r="E555" s="7"/>
      <c r="F555" s="8"/>
      <c r="G555" s="6"/>
      <c r="H555" s="8"/>
      <c r="I555" s="8"/>
      <c r="J555" s="8"/>
      <c r="K555" s="8"/>
      <c r="L555" s="3"/>
      <c r="M555" s="4"/>
      <c r="N555" s="4"/>
      <c r="O555" s="4"/>
      <c r="P555" s="4"/>
      <c r="Q555" s="4"/>
      <c r="R555" s="11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row>
    <row r="556" spans="1:42" ht="16" x14ac:dyDescent="0.2">
      <c r="A556" s="3"/>
      <c r="B556" s="6"/>
      <c r="C556" s="7"/>
      <c r="D556" s="7"/>
      <c r="E556" s="7"/>
      <c r="F556" s="8"/>
      <c r="G556" s="6"/>
      <c r="H556" s="8"/>
      <c r="I556" s="8"/>
      <c r="J556" s="8"/>
      <c r="K556" s="8"/>
      <c r="L556" s="3"/>
      <c r="M556" s="4"/>
      <c r="N556" s="4"/>
      <c r="O556" s="4"/>
      <c r="P556" s="4"/>
      <c r="Q556" s="4"/>
      <c r="R556" s="11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row>
    <row r="557" spans="1:42" ht="16" x14ac:dyDescent="0.2">
      <c r="A557" s="3"/>
      <c r="B557" s="6"/>
      <c r="C557" s="7"/>
      <c r="D557" s="7"/>
      <c r="E557" s="7"/>
      <c r="F557" s="8"/>
      <c r="G557" s="6"/>
      <c r="H557" s="8"/>
      <c r="I557" s="8"/>
      <c r="J557" s="8"/>
      <c r="K557" s="8"/>
      <c r="L557" s="3"/>
      <c r="M557" s="4"/>
      <c r="N557" s="4"/>
      <c r="O557" s="4"/>
      <c r="P557" s="4"/>
      <c r="Q557" s="4"/>
      <c r="R557" s="11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row>
    <row r="558" spans="1:42" ht="16" x14ac:dyDescent="0.2">
      <c r="A558" s="3"/>
      <c r="B558" s="6"/>
      <c r="C558" s="7"/>
      <c r="D558" s="7"/>
      <c r="E558" s="7"/>
      <c r="F558" s="8"/>
      <c r="G558" s="6"/>
      <c r="H558" s="8"/>
      <c r="I558" s="8"/>
      <c r="J558" s="8"/>
      <c r="K558" s="8"/>
      <c r="L558" s="3"/>
      <c r="M558" s="4"/>
      <c r="N558" s="4"/>
      <c r="O558" s="4"/>
      <c r="P558" s="4"/>
      <c r="Q558" s="4"/>
      <c r="R558" s="11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row>
    <row r="559" spans="1:42" ht="16" x14ac:dyDescent="0.2">
      <c r="A559" s="3"/>
      <c r="B559" s="6"/>
      <c r="C559" s="7"/>
      <c r="D559" s="7"/>
      <c r="E559" s="7"/>
      <c r="F559" s="8"/>
      <c r="G559" s="6"/>
      <c r="H559" s="8"/>
      <c r="I559" s="8"/>
      <c r="J559" s="8"/>
      <c r="K559" s="8"/>
      <c r="L559" s="3"/>
      <c r="M559" s="4"/>
      <c r="N559" s="4"/>
      <c r="O559" s="4"/>
      <c r="P559" s="4"/>
      <c r="Q559" s="4"/>
      <c r="R559" s="11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row>
    <row r="560" spans="1:42" ht="16" x14ac:dyDescent="0.2">
      <c r="A560" s="3"/>
      <c r="B560" s="6"/>
      <c r="C560" s="7"/>
      <c r="D560" s="7"/>
      <c r="E560" s="7"/>
      <c r="F560" s="8"/>
      <c r="G560" s="6"/>
      <c r="H560" s="8"/>
      <c r="I560" s="8"/>
      <c r="J560" s="8"/>
      <c r="K560" s="8"/>
      <c r="L560" s="3"/>
      <c r="M560" s="4"/>
      <c r="N560" s="4"/>
      <c r="O560" s="4"/>
      <c r="P560" s="4"/>
      <c r="Q560" s="4"/>
      <c r="R560" s="11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row>
    <row r="561" spans="1:42" ht="16" x14ac:dyDescent="0.2">
      <c r="A561" s="3"/>
      <c r="B561" s="6"/>
      <c r="C561" s="7"/>
      <c r="D561" s="7"/>
      <c r="E561" s="7"/>
      <c r="F561" s="8"/>
      <c r="G561" s="6"/>
      <c r="H561" s="8"/>
      <c r="I561" s="8"/>
      <c r="J561" s="8"/>
      <c r="K561" s="8"/>
      <c r="L561" s="3"/>
      <c r="M561" s="4"/>
      <c r="N561" s="4"/>
      <c r="O561" s="4"/>
      <c r="P561" s="4"/>
      <c r="Q561" s="4"/>
      <c r="R561" s="11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row>
    <row r="562" spans="1:42" ht="16" x14ac:dyDescent="0.2">
      <c r="A562" s="3"/>
      <c r="B562" s="6"/>
      <c r="C562" s="7"/>
      <c r="D562" s="7"/>
      <c r="E562" s="7"/>
      <c r="F562" s="8"/>
      <c r="G562" s="6"/>
      <c r="H562" s="8"/>
      <c r="I562" s="8"/>
      <c r="J562" s="8"/>
      <c r="K562" s="8"/>
      <c r="L562" s="3"/>
      <c r="M562" s="4"/>
      <c r="N562" s="4"/>
      <c r="O562" s="4"/>
      <c r="P562" s="4"/>
      <c r="Q562" s="4"/>
      <c r="R562" s="11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row>
    <row r="563" spans="1:42" ht="16" x14ac:dyDescent="0.2">
      <c r="A563" s="3"/>
      <c r="B563" s="6"/>
      <c r="C563" s="7"/>
      <c r="D563" s="7"/>
      <c r="E563" s="7"/>
      <c r="F563" s="8"/>
      <c r="G563" s="6"/>
      <c r="H563" s="8"/>
      <c r="I563" s="8"/>
      <c r="J563" s="8"/>
      <c r="K563" s="8"/>
      <c r="L563" s="3"/>
      <c r="M563" s="4"/>
      <c r="N563" s="4"/>
      <c r="O563" s="4"/>
      <c r="P563" s="4"/>
      <c r="Q563" s="4"/>
      <c r="R563" s="11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row>
    <row r="564" spans="1:42" ht="16" x14ac:dyDescent="0.2">
      <c r="A564" s="3"/>
      <c r="B564" s="6"/>
      <c r="C564" s="7"/>
      <c r="D564" s="7"/>
      <c r="E564" s="7"/>
      <c r="F564" s="8"/>
      <c r="G564" s="6"/>
      <c r="H564" s="8"/>
      <c r="I564" s="8"/>
      <c r="J564" s="8"/>
      <c r="K564" s="8"/>
      <c r="L564" s="3"/>
      <c r="M564" s="4"/>
      <c r="N564" s="4"/>
      <c r="O564" s="4"/>
      <c r="P564" s="4"/>
      <c r="Q564" s="4"/>
      <c r="R564" s="11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row>
    <row r="565" spans="1:42" ht="16" x14ac:dyDescent="0.2">
      <c r="A565" s="3"/>
      <c r="B565" s="6"/>
      <c r="C565" s="7"/>
      <c r="D565" s="7"/>
      <c r="E565" s="7"/>
      <c r="F565" s="8"/>
      <c r="G565" s="6"/>
      <c r="H565" s="8"/>
      <c r="I565" s="8"/>
      <c r="J565" s="8"/>
      <c r="K565" s="8"/>
      <c r="L565" s="3"/>
      <c r="M565" s="4"/>
      <c r="N565" s="4"/>
      <c r="O565" s="4"/>
      <c r="P565" s="4"/>
      <c r="Q565" s="4"/>
      <c r="R565" s="11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row>
    <row r="566" spans="1:42" ht="16" x14ac:dyDescent="0.2">
      <c r="A566" s="3"/>
      <c r="B566" s="6"/>
      <c r="C566" s="7"/>
      <c r="D566" s="7"/>
      <c r="E566" s="7"/>
      <c r="F566" s="8"/>
      <c r="G566" s="6"/>
      <c r="H566" s="8"/>
      <c r="I566" s="8"/>
      <c r="J566" s="8"/>
      <c r="K566" s="8"/>
      <c r="L566" s="3"/>
      <c r="M566" s="4"/>
      <c r="N566" s="4"/>
      <c r="O566" s="4"/>
      <c r="P566" s="4"/>
      <c r="Q566" s="4"/>
      <c r="R566" s="11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row>
    <row r="567" spans="1:42" ht="16" x14ac:dyDescent="0.2">
      <c r="A567" s="3"/>
      <c r="B567" s="6"/>
      <c r="C567" s="7"/>
      <c r="D567" s="7"/>
      <c r="E567" s="7"/>
      <c r="F567" s="8"/>
      <c r="G567" s="6"/>
      <c r="H567" s="8"/>
      <c r="I567" s="8"/>
      <c r="J567" s="8"/>
      <c r="K567" s="8"/>
      <c r="L567" s="3"/>
      <c r="M567" s="4"/>
      <c r="N567" s="4"/>
      <c r="O567" s="4"/>
      <c r="P567" s="4"/>
      <c r="Q567" s="4"/>
      <c r="R567" s="11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row>
    <row r="568" spans="1:42" ht="16" x14ac:dyDescent="0.2">
      <c r="A568" s="3"/>
      <c r="B568" s="6"/>
      <c r="C568" s="7"/>
      <c r="D568" s="7"/>
      <c r="E568" s="7"/>
      <c r="F568" s="8"/>
      <c r="G568" s="6"/>
      <c r="H568" s="8"/>
      <c r="I568" s="8"/>
      <c r="J568" s="8"/>
      <c r="K568" s="8"/>
      <c r="L568" s="3"/>
      <c r="M568" s="4"/>
      <c r="N568" s="4"/>
      <c r="O568" s="4"/>
      <c r="P568" s="4"/>
      <c r="Q568" s="4"/>
      <c r="R568" s="11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row>
    <row r="569" spans="1:42" ht="16" x14ac:dyDescent="0.2">
      <c r="A569" s="3"/>
      <c r="B569" s="6"/>
      <c r="C569" s="7"/>
      <c r="D569" s="7"/>
      <c r="E569" s="7"/>
      <c r="F569" s="8"/>
      <c r="G569" s="6"/>
      <c r="H569" s="8"/>
      <c r="I569" s="8"/>
      <c r="J569" s="8"/>
      <c r="K569" s="8"/>
      <c r="L569" s="3"/>
      <c r="M569" s="4"/>
      <c r="N569" s="4"/>
      <c r="O569" s="4"/>
      <c r="P569" s="4"/>
      <c r="Q569" s="4"/>
      <c r="R569" s="11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row>
    <row r="570" spans="1:42" ht="16" x14ac:dyDescent="0.2">
      <c r="A570" s="3"/>
      <c r="B570" s="6"/>
      <c r="C570" s="7"/>
      <c r="D570" s="7"/>
      <c r="E570" s="7"/>
      <c r="F570" s="8"/>
      <c r="G570" s="6"/>
      <c r="H570" s="8"/>
      <c r="I570" s="8"/>
      <c r="J570" s="8"/>
      <c r="K570" s="8"/>
      <c r="L570" s="3"/>
      <c r="M570" s="4"/>
      <c r="N570" s="4"/>
      <c r="O570" s="4"/>
      <c r="P570" s="4"/>
      <c r="Q570" s="4"/>
      <c r="R570" s="11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row>
    <row r="571" spans="1:42" ht="16" x14ac:dyDescent="0.2">
      <c r="A571" s="3"/>
      <c r="B571" s="6"/>
      <c r="C571" s="7"/>
      <c r="D571" s="7"/>
      <c r="E571" s="7"/>
      <c r="F571" s="8"/>
      <c r="G571" s="6"/>
      <c r="H571" s="8"/>
      <c r="I571" s="8"/>
      <c r="J571" s="8"/>
      <c r="K571" s="8"/>
      <c r="L571" s="3"/>
      <c r="M571" s="4"/>
      <c r="N571" s="4"/>
      <c r="O571" s="4"/>
      <c r="P571" s="4"/>
      <c r="Q571" s="4"/>
      <c r="R571" s="11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row>
    <row r="572" spans="1:42" ht="16" x14ac:dyDescent="0.2">
      <c r="A572" s="3"/>
      <c r="B572" s="6"/>
      <c r="C572" s="7"/>
      <c r="D572" s="7"/>
      <c r="E572" s="7"/>
      <c r="F572" s="8"/>
      <c r="G572" s="6"/>
      <c r="H572" s="8"/>
      <c r="I572" s="8"/>
      <c r="J572" s="8"/>
      <c r="K572" s="8"/>
      <c r="L572" s="3"/>
      <c r="M572" s="4"/>
      <c r="N572" s="4"/>
      <c r="O572" s="4"/>
      <c r="P572" s="4"/>
      <c r="Q572" s="4"/>
      <c r="R572" s="11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row>
    <row r="573" spans="1:42" ht="16" x14ac:dyDescent="0.2">
      <c r="A573" s="3"/>
      <c r="B573" s="6"/>
      <c r="C573" s="7"/>
      <c r="D573" s="7"/>
      <c r="E573" s="7"/>
      <c r="F573" s="8"/>
      <c r="G573" s="6"/>
      <c r="H573" s="8"/>
      <c r="I573" s="8"/>
      <c r="J573" s="8"/>
      <c r="K573" s="8"/>
      <c r="L573" s="3"/>
      <c r="M573" s="4"/>
      <c r="N573" s="4"/>
      <c r="O573" s="4"/>
      <c r="P573" s="4"/>
      <c r="Q573" s="4"/>
      <c r="R573" s="11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row>
    <row r="574" spans="1:42" ht="16" x14ac:dyDescent="0.2">
      <c r="A574" s="3"/>
      <c r="B574" s="6"/>
      <c r="C574" s="7"/>
      <c r="D574" s="7"/>
      <c r="E574" s="7"/>
      <c r="F574" s="8"/>
      <c r="G574" s="6"/>
      <c r="H574" s="8"/>
      <c r="I574" s="8"/>
      <c r="J574" s="8"/>
      <c r="K574" s="8"/>
      <c r="L574" s="3"/>
      <c r="M574" s="4"/>
      <c r="N574" s="4"/>
      <c r="O574" s="4"/>
      <c r="P574" s="4"/>
      <c r="Q574" s="4"/>
      <c r="R574" s="11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row>
    <row r="575" spans="1:42" ht="16" x14ac:dyDescent="0.2">
      <c r="A575" s="3"/>
      <c r="B575" s="6"/>
      <c r="C575" s="7"/>
      <c r="D575" s="7"/>
      <c r="E575" s="7"/>
      <c r="F575" s="8"/>
      <c r="G575" s="6"/>
      <c r="H575" s="8"/>
      <c r="I575" s="8"/>
      <c r="J575" s="8"/>
      <c r="K575" s="8"/>
      <c r="L575" s="3"/>
      <c r="M575" s="4"/>
      <c r="N575" s="4"/>
      <c r="O575" s="4"/>
      <c r="P575" s="4"/>
      <c r="Q575" s="4"/>
      <c r="R575" s="11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row>
    <row r="576" spans="1:42" ht="16" x14ac:dyDescent="0.2">
      <c r="A576" s="3"/>
      <c r="B576" s="6"/>
      <c r="C576" s="7"/>
      <c r="D576" s="7"/>
      <c r="E576" s="7"/>
      <c r="F576" s="8"/>
      <c r="G576" s="6"/>
      <c r="H576" s="8"/>
      <c r="I576" s="8"/>
      <c r="J576" s="8"/>
      <c r="K576" s="8"/>
      <c r="L576" s="3"/>
      <c r="M576" s="4"/>
      <c r="N576" s="4"/>
      <c r="O576" s="4"/>
      <c r="P576" s="4"/>
      <c r="Q576" s="4"/>
      <c r="R576" s="11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row>
    <row r="577" spans="1:42" ht="16" x14ac:dyDescent="0.2">
      <c r="A577" s="3"/>
      <c r="B577" s="6"/>
      <c r="C577" s="7"/>
      <c r="D577" s="7"/>
      <c r="E577" s="7"/>
      <c r="F577" s="8"/>
      <c r="G577" s="6"/>
      <c r="H577" s="8"/>
      <c r="I577" s="8"/>
      <c r="J577" s="8"/>
      <c r="K577" s="8"/>
      <c r="L577" s="3"/>
      <c r="M577" s="4"/>
      <c r="N577" s="4"/>
      <c r="O577" s="4"/>
      <c r="P577" s="4"/>
      <c r="Q577" s="4"/>
      <c r="R577" s="11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row>
    <row r="578" spans="1:42" ht="16" x14ac:dyDescent="0.2">
      <c r="A578" s="3"/>
      <c r="B578" s="6"/>
      <c r="C578" s="7"/>
      <c r="D578" s="7"/>
      <c r="E578" s="7"/>
      <c r="F578" s="8"/>
      <c r="G578" s="6"/>
      <c r="H578" s="8"/>
      <c r="I578" s="8"/>
      <c r="J578" s="8"/>
      <c r="K578" s="8"/>
      <c r="L578" s="3"/>
      <c r="M578" s="4"/>
      <c r="N578" s="4"/>
      <c r="O578" s="4"/>
      <c r="P578" s="4"/>
      <c r="Q578" s="4"/>
      <c r="R578" s="11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row>
    <row r="579" spans="1:42" ht="16" x14ac:dyDescent="0.2">
      <c r="A579" s="3"/>
      <c r="B579" s="6"/>
      <c r="C579" s="7"/>
      <c r="D579" s="7"/>
      <c r="E579" s="7"/>
      <c r="F579" s="8"/>
      <c r="G579" s="6"/>
      <c r="H579" s="8"/>
      <c r="I579" s="8"/>
      <c r="J579" s="8"/>
      <c r="K579" s="8"/>
      <c r="L579" s="3"/>
      <c r="M579" s="4"/>
      <c r="N579" s="4"/>
      <c r="O579" s="4"/>
      <c r="P579" s="4"/>
      <c r="Q579" s="4"/>
      <c r="R579" s="11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row>
    <row r="580" spans="1:42" ht="16" x14ac:dyDescent="0.2">
      <c r="A580" s="3"/>
      <c r="B580" s="6"/>
      <c r="C580" s="7"/>
      <c r="D580" s="7"/>
      <c r="E580" s="7"/>
      <c r="F580" s="8"/>
      <c r="G580" s="6"/>
      <c r="H580" s="8"/>
      <c r="I580" s="8"/>
      <c r="J580" s="8"/>
      <c r="K580" s="8"/>
      <c r="L580" s="3"/>
      <c r="M580" s="4"/>
      <c r="N580" s="4"/>
      <c r="O580" s="4"/>
      <c r="P580" s="4"/>
      <c r="Q580" s="4"/>
      <c r="R580" s="11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row>
    <row r="581" spans="1:42" ht="16" x14ac:dyDescent="0.2">
      <c r="A581" s="3"/>
      <c r="B581" s="6"/>
      <c r="C581" s="7"/>
      <c r="D581" s="7"/>
      <c r="E581" s="7"/>
      <c r="F581" s="8"/>
      <c r="G581" s="6"/>
      <c r="H581" s="8"/>
      <c r="I581" s="8"/>
      <c r="J581" s="8"/>
      <c r="K581" s="8"/>
      <c r="L581" s="3"/>
      <c r="M581" s="4"/>
      <c r="N581" s="4"/>
      <c r="O581" s="4"/>
      <c r="P581" s="4"/>
      <c r="Q581" s="4"/>
      <c r="R581" s="11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row>
    <row r="582" spans="1:42" ht="16" x14ac:dyDescent="0.2">
      <c r="A582" s="3"/>
      <c r="B582" s="6"/>
      <c r="C582" s="7"/>
      <c r="D582" s="7"/>
      <c r="E582" s="7"/>
      <c r="F582" s="8"/>
      <c r="G582" s="6"/>
      <c r="H582" s="8"/>
      <c r="I582" s="8"/>
      <c r="J582" s="8"/>
      <c r="K582" s="8"/>
      <c r="L582" s="3"/>
      <c r="M582" s="4"/>
      <c r="N582" s="4"/>
      <c r="O582" s="4"/>
      <c r="P582" s="4"/>
      <c r="Q582" s="4"/>
      <c r="R582" s="11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row>
    <row r="583" spans="1:42" ht="16" x14ac:dyDescent="0.2">
      <c r="A583" s="3"/>
      <c r="B583" s="6"/>
      <c r="C583" s="7"/>
      <c r="D583" s="7"/>
      <c r="E583" s="7"/>
      <c r="F583" s="8"/>
      <c r="G583" s="6"/>
      <c r="H583" s="8"/>
      <c r="I583" s="8"/>
      <c r="J583" s="8"/>
      <c r="K583" s="8"/>
      <c r="L583" s="3"/>
      <c r="M583" s="4"/>
      <c r="N583" s="4"/>
      <c r="O583" s="4"/>
      <c r="P583" s="4"/>
      <c r="Q583" s="4"/>
      <c r="R583" s="11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row>
    <row r="584" spans="1:42" ht="16" x14ac:dyDescent="0.2">
      <c r="A584" s="3"/>
      <c r="B584" s="6"/>
      <c r="C584" s="7"/>
      <c r="D584" s="7"/>
      <c r="E584" s="7"/>
      <c r="F584" s="8"/>
      <c r="G584" s="6"/>
      <c r="H584" s="8"/>
      <c r="I584" s="8"/>
      <c r="J584" s="8"/>
      <c r="K584" s="8"/>
      <c r="L584" s="3"/>
      <c r="M584" s="4"/>
      <c r="N584" s="4"/>
      <c r="O584" s="4"/>
      <c r="P584" s="4"/>
      <c r="Q584" s="4"/>
      <c r="R584" s="11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row>
    <row r="585" spans="1:42" ht="16" x14ac:dyDescent="0.2">
      <c r="A585" s="3"/>
      <c r="B585" s="6"/>
      <c r="C585" s="7"/>
      <c r="D585" s="7"/>
      <c r="E585" s="7"/>
      <c r="F585" s="8"/>
      <c r="G585" s="6"/>
      <c r="H585" s="8"/>
      <c r="I585" s="8"/>
      <c r="J585" s="8"/>
      <c r="K585" s="8"/>
      <c r="L585" s="3"/>
      <c r="M585" s="4"/>
      <c r="N585" s="4"/>
      <c r="O585" s="4"/>
      <c r="P585" s="4"/>
      <c r="Q585" s="4"/>
      <c r="R585" s="11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row>
    <row r="586" spans="1:42" ht="16" x14ac:dyDescent="0.2">
      <c r="A586" s="3"/>
      <c r="B586" s="6"/>
      <c r="C586" s="7"/>
      <c r="D586" s="7"/>
      <c r="E586" s="7"/>
      <c r="F586" s="8"/>
      <c r="G586" s="6"/>
      <c r="H586" s="8"/>
      <c r="I586" s="8"/>
      <c r="J586" s="8"/>
      <c r="K586" s="8"/>
      <c r="L586" s="3"/>
      <c r="M586" s="4"/>
      <c r="N586" s="4"/>
      <c r="O586" s="4"/>
      <c r="P586" s="4"/>
      <c r="Q586" s="4"/>
      <c r="R586" s="11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row>
    <row r="587" spans="1:42" ht="16" x14ac:dyDescent="0.2">
      <c r="A587" s="3"/>
      <c r="B587" s="6"/>
      <c r="C587" s="7"/>
      <c r="D587" s="7"/>
      <c r="E587" s="7"/>
      <c r="F587" s="8"/>
      <c r="G587" s="6"/>
      <c r="H587" s="8"/>
      <c r="I587" s="8"/>
      <c r="J587" s="8"/>
      <c r="K587" s="8"/>
      <c r="L587" s="3"/>
      <c r="M587" s="4"/>
      <c r="N587" s="4"/>
      <c r="O587" s="4"/>
      <c r="P587" s="4"/>
      <c r="Q587" s="4"/>
      <c r="R587" s="11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row>
    <row r="588" spans="1:42" ht="16" x14ac:dyDescent="0.2">
      <c r="A588" s="3"/>
      <c r="B588" s="6"/>
      <c r="C588" s="7"/>
      <c r="D588" s="7"/>
      <c r="E588" s="7"/>
      <c r="F588" s="8"/>
      <c r="G588" s="6"/>
      <c r="H588" s="8"/>
      <c r="I588" s="8"/>
      <c r="J588" s="8"/>
      <c r="K588" s="8"/>
      <c r="L588" s="3"/>
      <c r="M588" s="4"/>
      <c r="N588" s="4"/>
      <c r="O588" s="4"/>
      <c r="P588" s="4"/>
      <c r="Q588" s="4"/>
      <c r="R588" s="11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row>
    <row r="589" spans="1:42" ht="16" x14ac:dyDescent="0.2">
      <c r="A589" s="3"/>
      <c r="B589" s="6"/>
      <c r="C589" s="7"/>
      <c r="D589" s="7"/>
      <c r="E589" s="7"/>
      <c r="F589" s="8"/>
      <c r="G589" s="6"/>
      <c r="H589" s="8"/>
      <c r="I589" s="8"/>
      <c r="J589" s="8"/>
      <c r="K589" s="8"/>
      <c r="L589" s="3"/>
      <c r="M589" s="4"/>
      <c r="N589" s="4"/>
      <c r="O589" s="4"/>
      <c r="P589" s="4"/>
      <c r="Q589" s="4"/>
      <c r="R589" s="11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row>
    <row r="590" spans="1:42" ht="16" x14ac:dyDescent="0.2">
      <c r="A590" s="3"/>
      <c r="B590" s="6"/>
      <c r="C590" s="7"/>
      <c r="D590" s="7"/>
      <c r="E590" s="7"/>
      <c r="F590" s="8"/>
      <c r="G590" s="6"/>
      <c r="H590" s="8"/>
      <c r="I590" s="8"/>
      <c r="J590" s="8"/>
      <c r="K590" s="8"/>
      <c r="L590" s="3"/>
      <c r="M590" s="4"/>
      <c r="N590" s="4"/>
      <c r="O590" s="4"/>
      <c r="P590" s="4"/>
      <c r="Q590" s="4"/>
      <c r="R590" s="11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row>
    <row r="591" spans="1:42" ht="16" x14ac:dyDescent="0.2">
      <c r="A591" s="3"/>
      <c r="B591" s="6"/>
      <c r="C591" s="7"/>
      <c r="D591" s="7"/>
      <c r="E591" s="7"/>
      <c r="F591" s="8"/>
      <c r="G591" s="6"/>
      <c r="H591" s="8"/>
      <c r="I591" s="8"/>
      <c r="J591" s="8"/>
      <c r="K591" s="8"/>
      <c r="L591" s="3"/>
      <c r="M591" s="4"/>
      <c r="N591" s="4"/>
      <c r="O591" s="4"/>
      <c r="P591" s="4"/>
      <c r="Q591" s="4"/>
      <c r="R591" s="11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row>
    <row r="592" spans="1:42" ht="16" x14ac:dyDescent="0.2">
      <c r="A592" s="3"/>
      <c r="B592" s="6"/>
      <c r="C592" s="7"/>
      <c r="D592" s="7"/>
      <c r="E592" s="7"/>
      <c r="F592" s="8"/>
      <c r="G592" s="6"/>
      <c r="H592" s="8"/>
      <c r="I592" s="8"/>
      <c r="J592" s="8"/>
      <c r="K592" s="8"/>
      <c r="L592" s="3"/>
      <c r="M592" s="4"/>
      <c r="N592" s="4"/>
      <c r="O592" s="4"/>
      <c r="P592" s="4"/>
      <c r="Q592" s="4"/>
      <c r="R592" s="11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row>
    <row r="593" spans="1:42" ht="16" x14ac:dyDescent="0.2">
      <c r="A593" s="3"/>
      <c r="B593" s="6"/>
      <c r="C593" s="7"/>
      <c r="D593" s="7"/>
      <c r="E593" s="7"/>
      <c r="F593" s="8"/>
      <c r="G593" s="6"/>
      <c r="H593" s="8"/>
      <c r="I593" s="8"/>
      <c r="J593" s="8"/>
      <c r="K593" s="8"/>
      <c r="L593" s="3"/>
      <c r="M593" s="4"/>
      <c r="N593" s="4"/>
      <c r="O593" s="4"/>
      <c r="P593" s="4"/>
      <c r="Q593" s="4"/>
      <c r="R593" s="11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row>
    <row r="594" spans="1:42" ht="16" x14ac:dyDescent="0.2">
      <c r="A594" s="3"/>
      <c r="B594" s="6"/>
      <c r="C594" s="7"/>
      <c r="D594" s="7"/>
      <c r="E594" s="7"/>
      <c r="F594" s="8"/>
      <c r="G594" s="6"/>
      <c r="H594" s="8"/>
      <c r="I594" s="8"/>
      <c r="J594" s="8"/>
      <c r="K594" s="8"/>
      <c r="L594" s="3"/>
      <c r="M594" s="4"/>
      <c r="N594" s="4"/>
      <c r="O594" s="4"/>
      <c r="P594" s="4"/>
      <c r="Q594" s="4"/>
      <c r="R594" s="11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row>
    <row r="595" spans="1:42" ht="16" x14ac:dyDescent="0.2">
      <c r="A595" s="3"/>
      <c r="B595" s="6"/>
      <c r="C595" s="7"/>
      <c r="D595" s="7"/>
      <c r="E595" s="7"/>
      <c r="F595" s="8"/>
      <c r="G595" s="6"/>
      <c r="H595" s="8"/>
      <c r="I595" s="8"/>
      <c r="J595" s="8"/>
      <c r="K595" s="8"/>
      <c r="L595" s="3"/>
      <c r="M595" s="4"/>
      <c r="N595" s="4"/>
      <c r="O595" s="4"/>
      <c r="P595" s="4"/>
      <c r="Q595" s="4"/>
      <c r="R595" s="11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row>
    <row r="596" spans="1:42" ht="16" x14ac:dyDescent="0.2">
      <c r="A596" s="3"/>
      <c r="B596" s="6"/>
      <c r="C596" s="7"/>
      <c r="D596" s="7"/>
      <c r="E596" s="7"/>
      <c r="F596" s="8"/>
      <c r="G596" s="6"/>
      <c r="H596" s="8"/>
      <c r="I596" s="8"/>
      <c r="J596" s="8"/>
      <c r="K596" s="8"/>
      <c r="L596" s="3"/>
      <c r="M596" s="4"/>
      <c r="N596" s="4"/>
      <c r="O596" s="4"/>
      <c r="P596" s="4"/>
      <c r="Q596" s="4"/>
      <c r="R596" s="11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row>
    <row r="597" spans="1:42" ht="16" x14ac:dyDescent="0.2">
      <c r="A597" s="3"/>
      <c r="B597" s="6"/>
      <c r="C597" s="7"/>
      <c r="D597" s="7"/>
      <c r="E597" s="7"/>
      <c r="F597" s="8"/>
      <c r="G597" s="6"/>
      <c r="H597" s="8"/>
      <c r="I597" s="8"/>
      <c r="J597" s="8"/>
      <c r="K597" s="8"/>
      <c r="L597" s="3"/>
      <c r="M597" s="4"/>
      <c r="N597" s="4"/>
      <c r="O597" s="4"/>
      <c r="P597" s="4"/>
      <c r="Q597" s="4"/>
      <c r="R597" s="11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row>
    <row r="598" spans="1:42" ht="16" x14ac:dyDescent="0.2">
      <c r="A598" s="3"/>
      <c r="B598" s="6"/>
      <c r="C598" s="7"/>
      <c r="D598" s="7"/>
      <c r="E598" s="7"/>
      <c r="F598" s="8"/>
      <c r="G598" s="6"/>
      <c r="H598" s="8"/>
      <c r="I598" s="8"/>
      <c r="J598" s="8"/>
      <c r="K598" s="8"/>
      <c r="L598" s="3"/>
      <c r="M598" s="4"/>
      <c r="N598" s="4"/>
      <c r="O598" s="4"/>
      <c r="P598" s="4"/>
      <c r="Q598" s="4"/>
      <c r="R598" s="11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row>
    <row r="599" spans="1:42" ht="16" x14ac:dyDescent="0.2">
      <c r="A599" s="3"/>
      <c r="B599" s="6"/>
      <c r="C599" s="7"/>
      <c r="D599" s="7"/>
      <c r="E599" s="7"/>
      <c r="F599" s="8"/>
      <c r="G599" s="6"/>
      <c r="H599" s="8"/>
      <c r="I599" s="8"/>
      <c r="J599" s="8"/>
      <c r="K599" s="8"/>
      <c r="L599" s="3"/>
      <c r="M599" s="4"/>
      <c r="N599" s="4"/>
      <c r="O599" s="4"/>
      <c r="P599" s="4"/>
      <c r="Q599" s="4"/>
      <c r="R599" s="11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row>
    <row r="600" spans="1:42" ht="16" x14ac:dyDescent="0.2">
      <c r="A600" s="3"/>
      <c r="B600" s="6"/>
      <c r="C600" s="7"/>
      <c r="D600" s="7"/>
      <c r="E600" s="7"/>
      <c r="F600" s="8"/>
      <c r="G600" s="6"/>
      <c r="H600" s="8"/>
      <c r="I600" s="8"/>
      <c r="J600" s="8"/>
      <c r="K600" s="8"/>
      <c r="L600" s="3"/>
      <c r="M600" s="4"/>
      <c r="N600" s="4"/>
      <c r="O600" s="4"/>
      <c r="P600" s="4"/>
      <c r="Q600" s="4"/>
      <c r="R600" s="11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row>
    <row r="601" spans="1:42" ht="16" x14ac:dyDescent="0.2">
      <c r="A601" s="3"/>
      <c r="B601" s="6"/>
      <c r="C601" s="7"/>
      <c r="D601" s="7"/>
      <c r="E601" s="7"/>
      <c r="F601" s="8"/>
      <c r="G601" s="6"/>
      <c r="H601" s="8"/>
      <c r="I601" s="8"/>
      <c r="J601" s="8"/>
      <c r="K601" s="8"/>
      <c r="L601" s="3"/>
      <c r="M601" s="4"/>
      <c r="N601" s="4"/>
      <c r="O601" s="4"/>
      <c r="P601" s="4"/>
      <c r="Q601" s="4"/>
      <c r="R601" s="11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row>
    <row r="602" spans="1:42" ht="16" x14ac:dyDescent="0.2">
      <c r="A602" s="3"/>
      <c r="B602" s="6"/>
      <c r="C602" s="7"/>
      <c r="D602" s="7"/>
      <c r="E602" s="7"/>
      <c r="F602" s="8"/>
      <c r="G602" s="6"/>
      <c r="H602" s="8"/>
      <c r="I602" s="8"/>
      <c r="J602" s="8"/>
      <c r="K602" s="8"/>
      <c r="L602" s="3"/>
      <c r="M602" s="4"/>
      <c r="N602" s="4"/>
      <c r="O602" s="4"/>
      <c r="P602" s="4"/>
      <c r="Q602" s="4"/>
      <c r="R602" s="11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row>
    <row r="603" spans="1:42" ht="16" x14ac:dyDescent="0.2">
      <c r="A603" s="3"/>
      <c r="B603" s="6"/>
      <c r="C603" s="7"/>
      <c r="D603" s="7"/>
      <c r="E603" s="7"/>
      <c r="F603" s="8"/>
      <c r="G603" s="6"/>
      <c r="H603" s="8"/>
      <c r="I603" s="8"/>
      <c r="J603" s="8"/>
      <c r="K603" s="8"/>
      <c r="L603" s="3"/>
      <c r="M603" s="4"/>
      <c r="N603" s="4"/>
      <c r="O603" s="4"/>
      <c r="P603" s="4"/>
      <c r="Q603" s="4"/>
      <c r="R603" s="11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row>
    <row r="604" spans="1:42" ht="16" x14ac:dyDescent="0.2">
      <c r="A604" s="3"/>
      <c r="B604" s="6"/>
      <c r="C604" s="7"/>
      <c r="D604" s="7"/>
      <c r="E604" s="7"/>
      <c r="F604" s="8"/>
      <c r="G604" s="6"/>
      <c r="H604" s="8"/>
      <c r="I604" s="8"/>
      <c r="J604" s="8"/>
      <c r="K604" s="8"/>
      <c r="L604" s="3"/>
      <c r="M604" s="4"/>
      <c r="N604" s="4"/>
      <c r="O604" s="4"/>
      <c r="P604" s="4"/>
      <c r="Q604" s="4"/>
      <c r="R604" s="11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row>
    <row r="605" spans="1:42" ht="16" x14ac:dyDescent="0.2">
      <c r="A605" s="3"/>
      <c r="B605" s="6"/>
      <c r="C605" s="7"/>
      <c r="D605" s="7"/>
      <c r="E605" s="7"/>
      <c r="F605" s="8"/>
      <c r="G605" s="6"/>
      <c r="H605" s="8"/>
      <c r="I605" s="8"/>
      <c r="J605" s="8"/>
      <c r="K605" s="8"/>
      <c r="L605" s="3"/>
      <c r="M605" s="4"/>
      <c r="N605" s="4"/>
      <c r="O605" s="4"/>
      <c r="P605" s="4"/>
      <c r="Q605" s="4"/>
      <c r="R605" s="11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row>
    <row r="606" spans="1:42" ht="16" x14ac:dyDescent="0.2">
      <c r="A606" s="3"/>
      <c r="B606" s="6"/>
      <c r="C606" s="7"/>
      <c r="D606" s="7"/>
      <c r="E606" s="7"/>
      <c r="F606" s="8"/>
      <c r="G606" s="6"/>
      <c r="H606" s="8"/>
      <c r="I606" s="8"/>
      <c r="J606" s="8"/>
      <c r="K606" s="8"/>
      <c r="L606" s="3"/>
      <c r="M606" s="4"/>
      <c r="N606" s="4"/>
      <c r="O606" s="4"/>
      <c r="P606" s="4"/>
      <c r="Q606" s="4"/>
      <c r="R606" s="11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row>
    <row r="607" spans="1:42" ht="16" x14ac:dyDescent="0.2">
      <c r="A607" s="3"/>
      <c r="B607" s="6"/>
      <c r="C607" s="7"/>
      <c r="D607" s="7"/>
      <c r="E607" s="7"/>
      <c r="F607" s="8"/>
      <c r="G607" s="6"/>
      <c r="H607" s="8"/>
      <c r="I607" s="8"/>
      <c r="J607" s="8"/>
      <c r="K607" s="8"/>
      <c r="L607" s="3"/>
      <c r="M607" s="4"/>
      <c r="N607" s="4"/>
      <c r="O607" s="4"/>
      <c r="P607" s="4"/>
      <c r="Q607" s="4"/>
      <c r="R607" s="11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row>
    <row r="608" spans="1:42" ht="16" x14ac:dyDescent="0.2">
      <c r="A608" s="3"/>
      <c r="B608" s="6"/>
      <c r="C608" s="7"/>
      <c r="D608" s="7"/>
      <c r="E608" s="7"/>
      <c r="F608" s="8"/>
      <c r="G608" s="6"/>
      <c r="H608" s="8"/>
      <c r="I608" s="8"/>
      <c r="J608" s="8"/>
      <c r="K608" s="8"/>
      <c r="L608" s="3"/>
      <c r="M608" s="4"/>
      <c r="N608" s="4"/>
      <c r="O608" s="4"/>
      <c r="P608" s="4"/>
      <c r="Q608" s="4"/>
      <c r="R608" s="11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row>
    <row r="609" spans="1:42" ht="16" x14ac:dyDescent="0.2">
      <c r="A609" s="3"/>
      <c r="B609" s="6"/>
      <c r="C609" s="7"/>
      <c r="D609" s="7"/>
      <c r="E609" s="7"/>
      <c r="F609" s="8"/>
      <c r="G609" s="6"/>
      <c r="H609" s="8"/>
      <c r="I609" s="8"/>
      <c r="J609" s="8"/>
      <c r="K609" s="8"/>
      <c r="L609" s="3"/>
      <c r="M609" s="4"/>
      <c r="N609" s="4"/>
      <c r="O609" s="4"/>
      <c r="P609" s="4"/>
      <c r="Q609" s="4"/>
      <c r="R609" s="11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row>
    <row r="610" spans="1:42" ht="16" x14ac:dyDescent="0.2">
      <c r="A610" s="3"/>
      <c r="B610" s="6"/>
      <c r="C610" s="7"/>
      <c r="D610" s="7"/>
      <c r="E610" s="7"/>
      <c r="F610" s="8"/>
      <c r="G610" s="6"/>
      <c r="H610" s="8"/>
      <c r="I610" s="8"/>
      <c r="J610" s="8"/>
      <c r="K610" s="8"/>
      <c r="L610" s="3"/>
      <c r="M610" s="4"/>
      <c r="N610" s="4"/>
      <c r="O610" s="4"/>
      <c r="P610" s="4"/>
      <c r="Q610" s="4"/>
      <c r="R610" s="11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row>
    <row r="611" spans="1:42" ht="16" x14ac:dyDescent="0.2">
      <c r="A611" s="3"/>
      <c r="B611" s="6"/>
      <c r="C611" s="7"/>
      <c r="D611" s="7"/>
      <c r="E611" s="7"/>
      <c r="F611" s="8"/>
      <c r="G611" s="6"/>
      <c r="H611" s="8"/>
      <c r="I611" s="8"/>
      <c r="J611" s="8"/>
      <c r="K611" s="8"/>
      <c r="L611" s="3"/>
      <c r="M611" s="4"/>
      <c r="N611" s="4"/>
      <c r="O611" s="4"/>
      <c r="P611" s="4"/>
      <c r="Q611" s="4"/>
      <c r="R611" s="11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row>
    <row r="612" spans="1:42" ht="16" x14ac:dyDescent="0.2">
      <c r="A612" s="3"/>
      <c r="B612" s="6"/>
      <c r="C612" s="7"/>
      <c r="D612" s="7"/>
      <c r="E612" s="7"/>
      <c r="F612" s="8"/>
      <c r="G612" s="6"/>
      <c r="H612" s="8"/>
      <c r="I612" s="8"/>
      <c r="J612" s="8"/>
      <c r="K612" s="8"/>
      <c r="L612" s="3"/>
      <c r="M612" s="4"/>
      <c r="N612" s="4"/>
      <c r="O612" s="4"/>
      <c r="P612" s="4"/>
      <c r="Q612" s="4"/>
      <c r="R612" s="11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row>
    <row r="613" spans="1:42" ht="16" x14ac:dyDescent="0.2">
      <c r="A613" s="3"/>
      <c r="B613" s="6"/>
      <c r="C613" s="7"/>
      <c r="D613" s="7"/>
      <c r="E613" s="7"/>
      <c r="F613" s="8"/>
      <c r="G613" s="6"/>
      <c r="H613" s="8"/>
      <c r="I613" s="8"/>
      <c r="J613" s="8"/>
      <c r="K613" s="8"/>
      <c r="L613" s="3"/>
      <c r="M613" s="4"/>
      <c r="N613" s="4"/>
      <c r="O613" s="4"/>
      <c r="P613" s="4"/>
      <c r="Q613" s="4"/>
      <c r="R613" s="11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row>
    <row r="614" spans="1:42" ht="16" x14ac:dyDescent="0.2">
      <c r="A614" s="3"/>
      <c r="B614" s="6"/>
      <c r="C614" s="7"/>
      <c r="D614" s="7"/>
      <c r="E614" s="7"/>
      <c r="F614" s="8"/>
      <c r="G614" s="6"/>
      <c r="H614" s="8"/>
      <c r="I614" s="8"/>
      <c r="J614" s="8"/>
      <c r="K614" s="8"/>
      <c r="L614" s="3"/>
      <c r="M614" s="4"/>
      <c r="N614" s="4"/>
      <c r="O614" s="4"/>
      <c r="P614" s="4"/>
      <c r="Q614" s="4"/>
      <c r="R614" s="11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row>
    <row r="615" spans="1:42" ht="16" x14ac:dyDescent="0.2">
      <c r="A615" s="3"/>
      <c r="B615" s="6"/>
      <c r="C615" s="7"/>
      <c r="D615" s="7"/>
      <c r="E615" s="7"/>
      <c r="F615" s="8"/>
      <c r="G615" s="6"/>
      <c r="H615" s="8"/>
      <c r="I615" s="8"/>
      <c r="J615" s="8"/>
      <c r="K615" s="8"/>
      <c r="L615" s="3"/>
      <c r="M615" s="4"/>
      <c r="N615" s="4"/>
      <c r="O615" s="4"/>
      <c r="P615" s="4"/>
      <c r="Q615" s="4"/>
      <c r="R615" s="11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row>
    <row r="616" spans="1:42" ht="16" x14ac:dyDescent="0.2">
      <c r="A616" s="3"/>
      <c r="B616" s="6"/>
      <c r="C616" s="7"/>
      <c r="D616" s="7"/>
      <c r="E616" s="7"/>
      <c r="F616" s="8"/>
      <c r="G616" s="6"/>
      <c r="H616" s="8"/>
      <c r="I616" s="8"/>
      <c r="J616" s="8"/>
      <c r="K616" s="8"/>
      <c r="L616" s="3"/>
      <c r="M616" s="4"/>
      <c r="N616" s="4"/>
      <c r="O616" s="4"/>
      <c r="P616" s="4"/>
      <c r="Q616" s="4"/>
      <c r="R616" s="11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row>
    <row r="617" spans="1:42" ht="16" x14ac:dyDescent="0.2">
      <c r="A617" s="3"/>
      <c r="B617" s="6"/>
      <c r="C617" s="7"/>
      <c r="D617" s="7"/>
      <c r="E617" s="7"/>
      <c r="F617" s="8"/>
      <c r="G617" s="6"/>
      <c r="H617" s="8"/>
      <c r="I617" s="8"/>
      <c r="J617" s="8"/>
      <c r="K617" s="8"/>
      <c r="L617" s="3"/>
      <c r="M617" s="4"/>
      <c r="N617" s="4"/>
      <c r="O617" s="4"/>
      <c r="P617" s="4"/>
      <c r="Q617" s="4"/>
      <c r="R617" s="11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row>
    <row r="618" spans="1:42" ht="16" x14ac:dyDescent="0.2">
      <c r="A618" s="3"/>
      <c r="B618" s="6"/>
      <c r="C618" s="7"/>
      <c r="D618" s="7"/>
      <c r="E618" s="7"/>
      <c r="F618" s="8"/>
      <c r="G618" s="6"/>
      <c r="H618" s="8"/>
      <c r="I618" s="8"/>
      <c r="J618" s="8"/>
      <c r="K618" s="8"/>
      <c r="L618" s="3"/>
      <c r="M618" s="4"/>
      <c r="N618" s="4"/>
      <c r="O618" s="4"/>
      <c r="P618" s="4"/>
      <c r="Q618" s="4"/>
      <c r="R618" s="11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row>
    <row r="619" spans="1:42" ht="16" x14ac:dyDescent="0.2">
      <c r="A619" s="3"/>
      <c r="B619" s="6"/>
      <c r="C619" s="7"/>
      <c r="D619" s="7"/>
      <c r="E619" s="7"/>
      <c r="F619" s="8"/>
      <c r="G619" s="6"/>
      <c r="H619" s="8"/>
      <c r="I619" s="8"/>
      <c r="J619" s="8"/>
      <c r="K619" s="8"/>
      <c r="L619" s="3"/>
      <c r="M619" s="4"/>
      <c r="N619" s="4"/>
      <c r="O619" s="4"/>
      <c r="P619" s="4"/>
      <c r="Q619" s="4"/>
      <c r="R619" s="11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row>
    <row r="620" spans="1:42" ht="16" x14ac:dyDescent="0.2">
      <c r="A620" s="3"/>
      <c r="B620" s="6"/>
      <c r="C620" s="7"/>
      <c r="D620" s="7"/>
      <c r="E620" s="7"/>
      <c r="F620" s="8"/>
      <c r="G620" s="6"/>
      <c r="H620" s="8"/>
      <c r="I620" s="8"/>
      <c r="J620" s="8"/>
      <c r="K620" s="8"/>
      <c r="L620" s="3"/>
      <c r="M620" s="4"/>
      <c r="N620" s="4"/>
      <c r="O620" s="4"/>
      <c r="P620" s="4"/>
      <c r="Q620" s="4"/>
      <c r="R620" s="11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row>
    <row r="621" spans="1:42" ht="16" x14ac:dyDescent="0.2">
      <c r="A621" s="3"/>
      <c r="B621" s="6"/>
      <c r="C621" s="7"/>
      <c r="D621" s="7"/>
      <c r="E621" s="7"/>
      <c r="F621" s="8"/>
      <c r="G621" s="6"/>
      <c r="H621" s="8"/>
      <c r="I621" s="8"/>
      <c r="J621" s="8"/>
      <c r="K621" s="8"/>
      <c r="L621" s="3"/>
      <c r="M621" s="4"/>
      <c r="N621" s="4"/>
      <c r="O621" s="4"/>
      <c r="P621" s="4"/>
      <c r="Q621" s="4"/>
      <c r="R621" s="11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row>
    <row r="622" spans="1:42" ht="16" x14ac:dyDescent="0.2">
      <c r="A622" s="3"/>
      <c r="B622" s="6"/>
      <c r="C622" s="7"/>
      <c r="D622" s="7"/>
      <c r="E622" s="7"/>
      <c r="F622" s="8"/>
      <c r="G622" s="6"/>
      <c r="H622" s="8"/>
      <c r="I622" s="8"/>
      <c r="J622" s="8"/>
      <c r="K622" s="8"/>
      <c r="L622" s="3"/>
      <c r="M622" s="4"/>
      <c r="N622" s="4"/>
      <c r="O622" s="4"/>
      <c r="P622" s="4"/>
      <c r="Q622" s="4"/>
      <c r="R622" s="11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row>
    <row r="623" spans="1:42" ht="16" x14ac:dyDescent="0.2">
      <c r="A623" s="3"/>
      <c r="B623" s="6"/>
      <c r="C623" s="7"/>
      <c r="D623" s="7"/>
      <c r="E623" s="7"/>
      <c r="F623" s="8"/>
      <c r="G623" s="6"/>
      <c r="H623" s="8"/>
      <c r="I623" s="8"/>
      <c r="J623" s="8"/>
      <c r="K623" s="8"/>
      <c r="L623" s="3"/>
      <c r="M623" s="4"/>
      <c r="N623" s="4"/>
      <c r="O623" s="4"/>
      <c r="P623" s="4"/>
      <c r="Q623" s="4"/>
      <c r="R623" s="11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row>
    <row r="624" spans="1:42" ht="16" x14ac:dyDescent="0.2">
      <c r="A624" s="3"/>
      <c r="B624" s="6"/>
      <c r="C624" s="7"/>
      <c r="D624" s="7"/>
      <c r="E624" s="7"/>
      <c r="F624" s="8"/>
      <c r="G624" s="6"/>
      <c r="H624" s="8"/>
      <c r="I624" s="8"/>
      <c r="J624" s="8"/>
      <c r="K624" s="8"/>
      <c r="L624" s="3"/>
      <c r="M624" s="4"/>
      <c r="N624" s="4"/>
      <c r="O624" s="4"/>
      <c r="P624" s="4"/>
      <c r="Q624" s="4"/>
      <c r="R624" s="11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row>
    <row r="625" spans="1:42" ht="16" x14ac:dyDescent="0.2">
      <c r="A625" s="3"/>
      <c r="B625" s="6"/>
      <c r="C625" s="7"/>
      <c r="D625" s="7"/>
      <c r="E625" s="7"/>
      <c r="F625" s="8"/>
      <c r="G625" s="6"/>
      <c r="H625" s="8"/>
      <c r="I625" s="8"/>
      <c r="J625" s="8"/>
      <c r="K625" s="8"/>
      <c r="L625" s="3"/>
      <c r="M625" s="4"/>
      <c r="N625" s="4"/>
      <c r="O625" s="4"/>
      <c r="P625" s="4"/>
      <c r="Q625" s="4"/>
      <c r="R625" s="11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row>
    <row r="626" spans="1:42" ht="16" x14ac:dyDescent="0.2">
      <c r="A626" s="3"/>
      <c r="B626" s="6"/>
      <c r="C626" s="7"/>
      <c r="D626" s="7"/>
      <c r="E626" s="7"/>
      <c r="F626" s="8"/>
      <c r="G626" s="6"/>
      <c r="H626" s="8"/>
      <c r="I626" s="8"/>
      <c r="J626" s="8"/>
      <c r="K626" s="8"/>
      <c r="L626" s="3"/>
      <c r="M626" s="4"/>
      <c r="N626" s="4"/>
      <c r="O626" s="4"/>
      <c r="P626" s="4"/>
      <c r="Q626" s="4"/>
      <c r="R626" s="11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row>
    <row r="627" spans="1:42" ht="16" x14ac:dyDescent="0.2">
      <c r="A627" s="3"/>
      <c r="B627" s="6"/>
      <c r="C627" s="7"/>
      <c r="D627" s="7"/>
      <c r="E627" s="7"/>
      <c r="F627" s="8"/>
      <c r="G627" s="6"/>
      <c r="H627" s="8"/>
      <c r="I627" s="8"/>
      <c r="J627" s="8"/>
      <c r="K627" s="8"/>
      <c r="L627" s="3"/>
      <c r="M627" s="4"/>
      <c r="N627" s="4"/>
      <c r="O627" s="4"/>
      <c r="P627" s="4"/>
      <c r="Q627" s="4"/>
      <c r="R627" s="11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row>
    <row r="628" spans="1:42" ht="16" x14ac:dyDescent="0.2">
      <c r="A628" s="3"/>
      <c r="B628" s="6"/>
      <c r="C628" s="7"/>
      <c r="D628" s="7"/>
      <c r="E628" s="7"/>
      <c r="F628" s="8"/>
      <c r="G628" s="6"/>
      <c r="H628" s="8"/>
      <c r="I628" s="8"/>
      <c r="J628" s="8"/>
      <c r="K628" s="8"/>
      <c r="L628" s="3"/>
      <c r="M628" s="4"/>
      <c r="N628" s="4"/>
      <c r="O628" s="4"/>
      <c r="P628" s="4"/>
      <c r="Q628" s="4"/>
      <c r="R628" s="11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row>
    <row r="629" spans="1:42" ht="16" x14ac:dyDescent="0.2">
      <c r="A629" s="3"/>
      <c r="B629" s="6"/>
      <c r="C629" s="7"/>
      <c r="D629" s="7"/>
      <c r="E629" s="7"/>
      <c r="F629" s="8"/>
      <c r="G629" s="6"/>
      <c r="H629" s="8"/>
      <c r="I629" s="8"/>
      <c r="J629" s="8"/>
      <c r="K629" s="8"/>
      <c r="L629" s="3"/>
      <c r="M629" s="4"/>
      <c r="N629" s="4"/>
      <c r="O629" s="4"/>
      <c r="P629" s="4"/>
      <c r="Q629" s="4"/>
      <c r="R629" s="11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row>
    <row r="630" spans="1:42" ht="16" x14ac:dyDescent="0.2">
      <c r="A630" s="3"/>
      <c r="B630" s="6"/>
      <c r="C630" s="7"/>
      <c r="D630" s="7"/>
      <c r="E630" s="7"/>
      <c r="F630" s="8"/>
      <c r="G630" s="6"/>
      <c r="H630" s="8"/>
      <c r="I630" s="8"/>
      <c r="J630" s="8"/>
      <c r="K630" s="8"/>
      <c r="L630" s="3"/>
      <c r="M630" s="4"/>
      <c r="N630" s="4"/>
      <c r="O630" s="4"/>
      <c r="P630" s="4"/>
      <c r="Q630" s="4"/>
      <c r="R630" s="11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row>
    <row r="631" spans="1:42" ht="16" x14ac:dyDescent="0.2">
      <c r="A631" s="3"/>
      <c r="B631" s="6"/>
      <c r="C631" s="7"/>
      <c r="D631" s="7"/>
      <c r="E631" s="7"/>
      <c r="F631" s="8"/>
      <c r="G631" s="6"/>
      <c r="H631" s="8"/>
      <c r="I631" s="8"/>
      <c r="J631" s="8"/>
      <c r="K631" s="8"/>
      <c r="L631" s="3"/>
      <c r="M631" s="4"/>
      <c r="N631" s="4"/>
      <c r="O631" s="4"/>
      <c r="P631" s="4"/>
      <c r="Q631" s="4"/>
      <c r="R631" s="11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row>
    <row r="632" spans="1:42" ht="16" x14ac:dyDescent="0.2">
      <c r="A632" s="3"/>
      <c r="B632" s="6"/>
      <c r="C632" s="7"/>
      <c r="D632" s="7"/>
      <c r="E632" s="7"/>
      <c r="F632" s="8"/>
      <c r="G632" s="6"/>
      <c r="H632" s="8"/>
      <c r="I632" s="8"/>
      <c r="J632" s="8"/>
      <c r="K632" s="8"/>
      <c r="L632" s="3"/>
      <c r="M632" s="4"/>
      <c r="N632" s="4"/>
      <c r="O632" s="4"/>
      <c r="P632" s="4"/>
      <c r="Q632" s="4"/>
      <c r="R632" s="11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row>
    <row r="633" spans="1:42" ht="16" x14ac:dyDescent="0.2">
      <c r="A633" s="3"/>
      <c r="B633" s="6"/>
      <c r="C633" s="7"/>
      <c r="D633" s="7"/>
      <c r="E633" s="7"/>
      <c r="F633" s="8"/>
      <c r="G633" s="6"/>
      <c r="H633" s="8"/>
      <c r="I633" s="8"/>
      <c r="J633" s="8"/>
      <c r="K633" s="8"/>
      <c r="L633" s="3"/>
      <c r="M633" s="4"/>
      <c r="N633" s="4"/>
      <c r="O633" s="4"/>
      <c r="P633" s="4"/>
      <c r="Q633" s="4"/>
      <c r="R633" s="11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row>
    <row r="634" spans="1:42" ht="16" x14ac:dyDescent="0.2">
      <c r="A634" s="3"/>
      <c r="B634" s="6"/>
      <c r="C634" s="7"/>
      <c r="D634" s="7"/>
      <c r="E634" s="7"/>
      <c r="F634" s="8"/>
      <c r="G634" s="6"/>
      <c r="H634" s="8"/>
      <c r="I634" s="8"/>
      <c r="J634" s="8"/>
      <c r="K634" s="8"/>
      <c r="L634" s="3"/>
      <c r="M634" s="4"/>
      <c r="N634" s="4"/>
      <c r="O634" s="4"/>
      <c r="P634" s="4"/>
      <c r="Q634" s="4"/>
      <c r="R634" s="11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row>
    <row r="635" spans="1:42" ht="16" x14ac:dyDescent="0.2">
      <c r="A635" s="3"/>
      <c r="B635" s="6"/>
      <c r="C635" s="7"/>
      <c r="D635" s="7"/>
      <c r="E635" s="7"/>
      <c r="F635" s="8"/>
      <c r="G635" s="6"/>
      <c r="H635" s="8"/>
      <c r="I635" s="8"/>
      <c r="J635" s="8"/>
      <c r="K635" s="8"/>
      <c r="L635" s="3"/>
      <c r="M635" s="4"/>
      <c r="N635" s="4"/>
      <c r="O635" s="4"/>
      <c r="P635" s="4"/>
      <c r="Q635" s="4"/>
      <c r="R635" s="11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row>
    <row r="636" spans="1:42" ht="16" x14ac:dyDescent="0.2">
      <c r="A636" s="3"/>
      <c r="B636" s="6"/>
      <c r="C636" s="7"/>
      <c r="D636" s="7"/>
      <c r="E636" s="7"/>
      <c r="F636" s="8"/>
      <c r="G636" s="6"/>
      <c r="H636" s="8"/>
      <c r="I636" s="8"/>
      <c r="J636" s="8"/>
      <c r="K636" s="8"/>
      <c r="L636" s="3"/>
      <c r="M636" s="4"/>
      <c r="N636" s="4"/>
      <c r="O636" s="4"/>
      <c r="P636" s="4"/>
      <c r="Q636" s="4"/>
      <c r="R636" s="11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row>
    <row r="637" spans="1:42" ht="16" x14ac:dyDescent="0.2">
      <c r="A637" s="3"/>
      <c r="B637" s="6"/>
      <c r="C637" s="7"/>
      <c r="D637" s="7"/>
      <c r="E637" s="7"/>
      <c r="F637" s="8"/>
      <c r="G637" s="6"/>
      <c r="H637" s="8"/>
      <c r="I637" s="8"/>
      <c r="J637" s="8"/>
      <c r="K637" s="8"/>
      <c r="L637" s="3"/>
      <c r="M637" s="4"/>
      <c r="N637" s="4"/>
      <c r="O637" s="4"/>
      <c r="P637" s="4"/>
      <c r="Q637" s="4"/>
      <c r="R637" s="11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row>
    <row r="638" spans="1:42" ht="16" x14ac:dyDescent="0.2">
      <c r="A638" s="3"/>
      <c r="B638" s="6"/>
      <c r="C638" s="7"/>
      <c r="D638" s="7"/>
      <c r="E638" s="7"/>
      <c r="F638" s="8"/>
      <c r="G638" s="6"/>
      <c r="H638" s="8"/>
      <c r="I638" s="8"/>
      <c r="J638" s="8"/>
      <c r="K638" s="8"/>
      <c r="L638" s="3"/>
      <c r="M638" s="4"/>
      <c r="N638" s="4"/>
      <c r="O638" s="4"/>
      <c r="P638" s="4"/>
      <c r="Q638" s="4"/>
      <c r="R638" s="11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row>
    <row r="639" spans="1:42" ht="16" x14ac:dyDescent="0.2">
      <c r="A639" s="3"/>
      <c r="B639" s="6"/>
      <c r="C639" s="7"/>
      <c r="D639" s="7"/>
      <c r="E639" s="7"/>
      <c r="F639" s="8"/>
      <c r="G639" s="6"/>
      <c r="H639" s="8"/>
      <c r="I639" s="8"/>
      <c r="J639" s="8"/>
      <c r="K639" s="8"/>
      <c r="L639" s="3"/>
      <c r="M639" s="4"/>
      <c r="N639" s="4"/>
      <c r="O639" s="4"/>
      <c r="P639" s="4"/>
      <c r="Q639" s="4"/>
      <c r="R639" s="11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row>
    <row r="640" spans="1:42" ht="16" x14ac:dyDescent="0.2">
      <c r="A640" s="3"/>
      <c r="B640" s="6"/>
      <c r="C640" s="7"/>
      <c r="D640" s="7"/>
      <c r="E640" s="7"/>
      <c r="F640" s="8"/>
      <c r="G640" s="6"/>
      <c r="H640" s="8"/>
      <c r="I640" s="8"/>
      <c r="J640" s="8"/>
      <c r="K640" s="8"/>
      <c r="L640" s="3"/>
      <c r="M640" s="4"/>
      <c r="N640" s="4"/>
      <c r="O640" s="4"/>
      <c r="P640" s="4"/>
      <c r="Q640" s="4"/>
      <c r="R640" s="11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row>
    <row r="641" spans="1:42" ht="16" x14ac:dyDescent="0.2">
      <c r="A641" s="3"/>
      <c r="B641" s="6"/>
      <c r="C641" s="7"/>
      <c r="D641" s="7"/>
      <c r="E641" s="7"/>
      <c r="F641" s="8"/>
      <c r="G641" s="6"/>
      <c r="H641" s="8"/>
      <c r="I641" s="8"/>
      <c r="J641" s="8"/>
      <c r="K641" s="8"/>
      <c r="L641" s="3"/>
      <c r="M641" s="4"/>
      <c r="N641" s="4"/>
      <c r="O641" s="4"/>
      <c r="P641" s="4"/>
      <c r="Q641" s="4"/>
      <c r="R641" s="11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row>
    <row r="642" spans="1:42" ht="16" x14ac:dyDescent="0.2">
      <c r="A642" s="3"/>
      <c r="B642" s="6"/>
      <c r="C642" s="7"/>
      <c r="D642" s="7"/>
      <c r="E642" s="7"/>
      <c r="F642" s="8"/>
      <c r="G642" s="6"/>
      <c r="H642" s="8"/>
      <c r="I642" s="8"/>
      <c r="J642" s="8"/>
      <c r="K642" s="8"/>
      <c r="L642" s="3"/>
      <c r="M642" s="4"/>
      <c r="N642" s="4"/>
      <c r="O642" s="4"/>
      <c r="P642" s="4"/>
      <c r="Q642" s="4"/>
      <c r="R642" s="11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row>
    <row r="643" spans="1:42" ht="16" x14ac:dyDescent="0.2">
      <c r="A643" s="3"/>
      <c r="B643" s="6"/>
      <c r="C643" s="7"/>
      <c r="D643" s="7"/>
      <c r="E643" s="7"/>
      <c r="F643" s="8"/>
      <c r="G643" s="6"/>
      <c r="H643" s="8"/>
      <c r="I643" s="8"/>
      <c r="J643" s="8"/>
      <c r="K643" s="8"/>
      <c r="L643" s="3"/>
      <c r="M643" s="4"/>
      <c r="N643" s="4"/>
      <c r="O643" s="4"/>
      <c r="P643" s="4"/>
      <c r="Q643" s="4"/>
      <c r="R643" s="11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row>
    <row r="644" spans="1:42" ht="16" x14ac:dyDescent="0.2">
      <c r="A644" s="3"/>
      <c r="B644" s="6"/>
      <c r="C644" s="7"/>
      <c r="D644" s="7"/>
      <c r="E644" s="7"/>
      <c r="F644" s="8"/>
      <c r="G644" s="6"/>
      <c r="H644" s="8"/>
      <c r="I644" s="8"/>
      <c r="J644" s="8"/>
      <c r="K644" s="8"/>
      <c r="L644" s="3"/>
      <c r="M644" s="4"/>
      <c r="N644" s="4"/>
      <c r="O644" s="4"/>
      <c r="P644" s="4"/>
      <c r="Q644" s="4"/>
      <c r="R644" s="11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row>
    <row r="645" spans="1:42" ht="16" x14ac:dyDescent="0.2">
      <c r="A645" s="3"/>
      <c r="B645" s="6"/>
      <c r="C645" s="7"/>
      <c r="D645" s="7"/>
      <c r="E645" s="7"/>
      <c r="F645" s="8"/>
      <c r="G645" s="6"/>
      <c r="H645" s="8"/>
      <c r="I645" s="8"/>
      <c r="J645" s="8"/>
      <c r="K645" s="8"/>
      <c r="L645" s="3"/>
      <c r="M645" s="4"/>
      <c r="N645" s="4"/>
      <c r="O645" s="4"/>
      <c r="P645" s="4"/>
      <c r="Q645" s="4"/>
      <c r="R645" s="11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row>
    <row r="646" spans="1:42" ht="16" x14ac:dyDescent="0.2">
      <c r="A646" s="3"/>
      <c r="B646" s="6"/>
      <c r="C646" s="7"/>
      <c r="D646" s="7"/>
      <c r="E646" s="7"/>
      <c r="F646" s="8"/>
      <c r="G646" s="6"/>
      <c r="H646" s="8"/>
      <c r="I646" s="8"/>
      <c r="J646" s="8"/>
      <c r="K646" s="8"/>
      <c r="L646" s="3"/>
      <c r="M646" s="4"/>
      <c r="N646" s="4"/>
      <c r="O646" s="4"/>
      <c r="P646" s="4"/>
      <c r="Q646" s="4"/>
      <c r="R646" s="11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row>
    <row r="647" spans="1:42" ht="16" x14ac:dyDescent="0.2">
      <c r="A647" s="3"/>
      <c r="B647" s="6"/>
      <c r="C647" s="7"/>
      <c r="D647" s="7"/>
      <c r="E647" s="7"/>
      <c r="F647" s="8"/>
      <c r="G647" s="6"/>
      <c r="H647" s="8"/>
      <c r="I647" s="8"/>
      <c r="J647" s="8"/>
      <c r="K647" s="8"/>
      <c r="L647" s="3"/>
      <c r="M647" s="4"/>
      <c r="N647" s="4"/>
      <c r="O647" s="4"/>
      <c r="P647" s="4"/>
      <c r="Q647" s="4"/>
      <c r="R647" s="11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row>
    <row r="648" spans="1:42" ht="16" x14ac:dyDescent="0.2">
      <c r="A648" s="3"/>
      <c r="B648" s="6"/>
      <c r="C648" s="7"/>
      <c r="D648" s="7"/>
      <c r="E648" s="7"/>
      <c r="F648" s="8"/>
      <c r="G648" s="6"/>
      <c r="H648" s="8"/>
      <c r="I648" s="8"/>
      <c r="J648" s="8"/>
      <c r="K648" s="8"/>
      <c r="L648" s="3"/>
      <c r="M648" s="4"/>
      <c r="N648" s="4"/>
      <c r="O648" s="4"/>
      <c r="P648" s="4"/>
      <c r="Q648" s="4"/>
      <c r="R648" s="11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row>
    <row r="649" spans="1:42" ht="16" x14ac:dyDescent="0.2">
      <c r="A649" s="3"/>
      <c r="B649" s="6"/>
      <c r="C649" s="7"/>
      <c r="D649" s="7"/>
      <c r="E649" s="7"/>
      <c r="F649" s="8"/>
      <c r="G649" s="6"/>
      <c r="H649" s="8"/>
      <c r="I649" s="8"/>
      <c r="J649" s="8"/>
      <c r="K649" s="8"/>
      <c r="L649" s="3"/>
      <c r="M649" s="4"/>
      <c r="N649" s="4"/>
      <c r="O649" s="4"/>
      <c r="P649" s="4"/>
      <c r="Q649" s="4"/>
      <c r="R649" s="11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row>
    <row r="650" spans="1:42" ht="16" x14ac:dyDescent="0.2">
      <c r="A650" s="3"/>
      <c r="B650" s="6"/>
      <c r="C650" s="7"/>
      <c r="D650" s="7"/>
      <c r="E650" s="7"/>
      <c r="F650" s="8"/>
      <c r="G650" s="6"/>
      <c r="H650" s="8"/>
      <c r="I650" s="8"/>
      <c r="J650" s="8"/>
      <c r="K650" s="8"/>
      <c r="L650" s="3"/>
      <c r="M650" s="4"/>
      <c r="N650" s="4"/>
      <c r="O650" s="4"/>
      <c r="P650" s="4"/>
      <c r="Q650" s="4"/>
      <c r="R650" s="11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row>
    <row r="651" spans="1:42" ht="16" x14ac:dyDescent="0.2">
      <c r="A651" s="3"/>
      <c r="B651" s="6"/>
      <c r="C651" s="7"/>
      <c r="D651" s="7"/>
      <c r="E651" s="7"/>
      <c r="F651" s="8"/>
      <c r="G651" s="6"/>
      <c r="H651" s="8"/>
      <c r="I651" s="8"/>
      <c r="J651" s="8"/>
      <c r="K651" s="8"/>
      <c r="L651" s="3"/>
      <c r="M651" s="4"/>
      <c r="N651" s="4"/>
      <c r="O651" s="4"/>
      <c r="P651" s="4"/>
      <c r="Q651" s="4"/>
      <c r="R651" s="11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row>
    <row r="652" spans="1:42" ht="16" x14ac:dyDescent="0.2">
      <c r="A652" s="3"/>
      <c r="B652" s="6"/>
      <c r="C652" s="7"/>
      <c r="D652" s="7"/>
      <c r="E652" s="7"/>
      <c r="F652" s="8"/>
      <c r="G652" s="6"/>
      <c r="H652" s="8"/>
      <c r="I652" s="8"/>
      <c r="J652" s="8"/>
      <c r="K652" s="8"/>
      <c r="L652" s="3"/>
      <c r="M652" s="4"/>
      <c r="N652" s="4"/>
      <c r="O652" s="4"/>
      <c r="P652" s="4"/>
      <c r="Q652" s="4"/>
      <c r="R652" s="11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row>
    <row r="653" spans="1:42" ht="16" x14ac:dyDescent="0.2">
      <c r="A653" s="3"/>
      <c r="B653" s="6"/>
      <c r="C653" s="7"/>
      <c r="D653" s="7"/>
      <c r="E653" s="7"/>
      <c r="F653" s="8"/>
      <c r="G653" s="6"/>
      <c r="H653" s="8"/>
      <c r="I653" s="8"/>
      <c r="J653" s="8"/>
      <c r="K653" s="8"/>
      <c r="L653" s="3"/>
      <c r="M653" s="4"/>
      <c r="N653" s="4"/>
      <c r="O653" s="4"/>
      <c r="P653" s="4"/>
      <c r="Q653" s="4"/>
      <c r="R653" s="11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row>
    <row r="654" spans="1:42" ht="16" x14ac:dyDescent="0.2">
      <c r="A654" s="3"/>
      <c r="B654" s="6"/>
      <c r="C654" s="7"/>
      <c r="D654" s="7"/>
      <c r="E654" s="7"/>
      <c r="F654" s="8"/>
      <c r="G654" s="6"/>
      <c r="H654" s="8"/>
      <c r="I654" s="8"/>
      <c r="J654" s="8"/>
      <c r="K654" s="8"/>
      <c r="L654" s="3"/>
      <c r="M654" s="4"/>
      <c r="N654" s="4"/>
      <c r="O654" s="4"/>
      <c r="P654" s="4"/>
      <c r="Q654" s="4"/>
      <c r="R654" s="11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row>
    <row r="655" spans="1:42" ht="16" x14ac:dyDescent="0.2">
      <c r="A655" s="3"/>
      <c r="B655" s="6"/>
      <c r="C655" s="7"/>
      <c r="D655" s="7"/>
      <c r="E655" s="7"/>
      <c r="F655" s="8"/>
      <c r="G655" s="6"/>
      <c r="H655" s="8"/>
      <c r="I655" s="8"/>
      <c r="J655" s="8"/>
      <c r="K655" s="8"/>
      <c r="L655" s="3"/>
      <c r="M655" s="4"/>
      <c r="N655" s="4"/>
      <c r="O655" s="4"/>
      <c r="P655" s="4"/>
      <c r="Q655" s="4"/>
      <c r="R655" s="11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row>
    <row r="656" spans="1:42" ht="16" x14ac:dyDescent="0.2">
      <c r="A656" s="3"/>
      <c r="B656" s="6"/>
      <c r="C656" s="7"/>
      <c r="D656" s="7"/>
      <c r="E656" s="7"/>
      <c r="F656" s="8"/>
      <c r="G656" s="6"/>
      <c r="H656" s="8"/>
      <c r="I656" s="8"/>
      <c r="J656" s="8"/>
      <c r="K656" s="8"/>
      <c r="L656" s="3"/>
      <c r="M656" s="4"/>
      <c r="N656" s="4"/>
      <c r="O656" s="4"/>
      <c r="P656" s="4"/>
      <c r="Q656" s="4"/>
      <c r="R656" s="11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row>
    <row r="657" spans="1:42" ht="16" x14ac:dyDescent="0.2">
      <c r="A657" s="3"/>
      <c r="B657" s="6"/>
      <c r="C657" s="7"/>
      <c r="D657" s="7"/>
      <c r="E657" s="7"/>
      <c r="F657" s="8"/>
      <c r="G657" s="6"/>
      <c r="H657" s="8"/>
      <c r="I657" s="8"/>
      <c r="J657" s="8"/>
      <c r="K657" s="8"/>
      <c r="L657" s="3"/>
      <c r="M657" s="4"/>
      <c r="N657" s="4"/>
      <c r="O657" s="4"/>
      <c r="P657" s="4"/>
      <c r="Q657" s="4"/>
      <c r="R657" s="11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row>
    <row r="658" spans="1:42" ht="16" x14ac:dyDescent="0.2">
      <c r="A658" s="3"/>
      <c r="B658" s="6"/>
      <c r="C658" s="7"/>
      <c r="D658" s="7"/>
      <c r="E658" s="7"/>
      <c r="F658" s="8"/>
      <c r="G658" s="6"/>
      <c r="H658" s="8"/>
      <c r="I658" s="8"/>
      <c r="J658" s="8"/>
      <c r="K658" s="8"/>
      <c r="L658" s="3"/>
      <c r="M658" s="4"/>
      <c r="N658" s="4"/>
      <c r="O658" s="4"/>
      <c r="P658" s="4"/>
      <c r="Q658" s="4"/>
      <c r="R658" s="11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row>
    <row r="659" spans="1:42" ht="16" x14ac:dyDescent="0.2">
      <c r="A659" s="3"/>
      <c r="B659" s="6"/>
      <c r="C659" s="7"/>
      <c r="D659" s="7"/>
      <c r="E659" s="7"/>
      <c r="F659" s="8"/>
      <c r="G659" s="6"/>
      <c r="H659" s="8"/>
      <c r="I659" s="8"/>
      <c r="J659" s="8"/>
      <c r="K659" s="8"/>
      <c r="L659" s="3"/>
      <c r="M659" s="4"/>
      <c r="N659" s="4"/>
      <c r="O659" s="4"/>
      <c r="P659" s="4"/>
      <c r="Q659" s="4"/>
      <c r="R659" s="11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row>
    <row r="660" spans="1:42" ht="16" x14ac:dyDescent="0.2">
      <c r="A660" s="3"/>
      <c r="B660" s="6"/>
      <c r="C660" s="7"/>
      <c r="D660" s="7"/>
      <c r="E660" s="7"/>
      <c r="F660" s="8"/>
      <c r="G660" s="6"/>
      <c r="H660" s="8"/>
      <c r="I660" s="8"/>
      <c r="J660" s="8"/>
      <c r="K660" s="8"/>
      <c r="L660" s="3"/>
      <c r="M660" s="4"/>
      <c r="N660" s="4"/>
      <c r="O660" s="4"/>
      <c r="P660" s="4"/>
      <c r="Q660" s="4"/>
      <c r="R660" s="11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row>
    <row r="661" spans="1:42" ht="16" x14ac:dyDescent="0.2">
      <c r="A661" s="3"/>
      <c r="B661" s="6"/>
      <c r="C661" s="7"/>
      <c r="D661" s="7"/>
      <c r="E661" s="7"/>
      <c r="F661" s="8"/>
      <c r="G661" s="6"/>
      <c r="H661" s="8"/>
      <c r="I661" s="8"/>
      <c r="J661" s="8"/>
      <c r="K661" s="8"/>
      <c r="L661" s="3"/>
      <c r="M661" s="4"/>
      <c r="N661" s="4"/>
      <c r="O661" s="4"/>
      <c r="P661" s="4"/>
      <c r="Q661" s="4"/>
      <c r="R661" s="11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row>
    <row r="662" spans="1:42" ht="16" x14ac:dyDescent="0.2">
      <c r="A662" s="3"/>
      <c r="B662" s="6"/>
      <c r="C662" s="7"/>
      <c r="D662" s="7"/>
      <c r="E662" s="7"/>
      <c r="F662" s="8"/>
      <c r="G662" s="6"/>
      <c r="H662" s="8"/>
      <c r="I662" s="8"/>
      <c r="J662" s="8"/>
      <c r="K662" s="8"/>
      <c r="L662" s="3"/>
      <c r="M662" s="4"/>
      <c r="N662" s="4"/>
      <c r="O662" s="4"/>
      <c r="P662" s="4"/>
      <c r="Q662" s="4"/>
      <c r="R662" s="11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row>
    <row r="663" spans="1:42" ht="16" x14ac:dyDescent="0.2">
      <c r="A663" s="3"/>
      <c r="B663" s="6"/>
      <c r="C663" s="7"/>
      <c r="D663" s="7"/>
      <c r="E663" s="7"/>
      <c r="F663" s="8"/>
      <c r="G663" s="6"/>
      <c r="H663" s="8"/>
      <c r="I663" s="8"/>
      <c r="J663" s="8"/>
      <c r="K663" s="8"/>
      <c r="L663" s="3"/>
      <c r="M663" s="4"/>
      <c r="N663" s="4"/>
      <c r="O663" s="4"/>
      <c r="P663" s="4"/>
      <c r="Q663" s="4"/>
      <c r="R663" s="11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row>
    <row r="664" spans="1:42" ht="16" x14ac:dyDescent="0.2">
      <c r="A664" s="3"/>
      <c r="B664" s="6"/>
      <c r="C664" s="7"/>
      <c r="D664" s="7"/>
      <c r="E664" s="7"/>
      <c r="F664" s="8"/>
      <c r="G664" s="6"/>
      <c r="H664" s="8"/>
      <c r="I664" s="8"/>
      <c r="J664" s="8"/>
      <c r="K664" s="8"/>
      <c r="L664" s="3"/>
      <c r="M664" s="4"/>
      <c r="N664" s="4"/>
      <c r="O664" s="4"/>
      <c r="P664" s="4"/>
      <c r="Q664" s="4"/>
      <c r="R664" s="11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row>
    <row r="665" spans="1:42" ht="16" x14ac:dyDescent="0.2">
      <c r="A665" s="3"/>
      <c r="B665" s="6"/>
      <c r="C665" s="7"/>
      <c r="D665" s="7"/>
      <c r="E665" s="7"/>
      <c r="F665" s="8"/>
      <c r="G665" s="6"/>
      <c r="H665" s="8"/>
      <c r="I665" s="8"/>
      <c r="J665" s="8"/>
      <c r="K665" s="8"/>
      <c r="L665" s="3"/>
      <c r="M665" s="4"/>
      <c r="N665" s="4"/>
      <c r="O665" s="4"/>
      <c r="P665" s="4"/>
      <c r="Q665" s="4"/>
      <c r="R665" s="11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row>
    <row r="666" spans="1:42" ht="16" x14ac:dyDescent="0.2">
      <c r="A666" s="3"/>
      <c r="B666" s="6"/>
      <c r="C666" s="7"/>
      <c r="D666" s="7"/>
      <c r="E666" s="7"/>
      <c r="F666" s="8"/>
      <c r="G666" s="6"/>
      <c r="H666" s="8"/>
      <c r="I666" s="8"/>
      <c r="J666" s="8"/>
      <c r="K666" s="8"/>
      <c r="L666" s="3"/>
      <c r="M666" s="4"/>
      <c r="N666" s="4"/>
      <c r="O666" s="4"/>
      <c r="P666" s="4"/>
      <c r="Q666" s="4"/>
      <c r="R666" s="11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row>
    <row r="667" spans="1:42" ht="16" x14ac:dyDescent="0.2">
      <c r="A667" s="3"/>
      <c r="B667" s="6"/>
      <c r="C667" s="7"/>
      <c r="D667" s="7"/>
      <c r="E667" s="7"/>
      <c r="F667" s="8"/>
      <c r="G667" s="6"/>
      <c r="H667" s="8"/>
      <c r="I667" s="8"/>
      <c r="J667" s="8"/>
      <c r="K667" s="8"/>
      <c r="L667" s="3"/>
      <c r="M667" s="4"/>
      <c r="N667" s="4"/>
      <c r="O667" s="4"/>
      <c r="P667" s="4"/>
      <c r="Q667" s="4"/>
      <c r="R667" s="11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row>
    <row r="668" spans="1:42" ht="16" x14ac:dyDescent="0.2">
      <c r="A668" s="3"/>
      <c r="B668" s="6"/>
      <c r="C668" s="7"/>
      <c r="D668" s="7"/>
      <c r="E668" s="7"/>
      <c r="F668" s="8"/>
      <c r="G668" s="6"/>
      <c r="H668" s="8"/>
      <c r="I668" s="8"/>
      <c r="J668" s="8"/>
      <c r="K668" s="8"/>
      <c r="L668" s="3"/>
      <c r="M668" s="4"/>
      <c r="N668" s="4"/>
      <c r="O668" s="4"/>
      <c r="P668" s="4"/>
      <c r="Q668" s="4"/>
      <c r="R668" s="11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row>
    <row r="669" spans="1:42" ht="16" x14ac:dyDescent="0.2">
      <c r="A669" s="3"/>
      <c r="B669" s="6"/>
      <c r="C669" s="7"/>
      <c r="D669" s="7"/>
      <c r="E669" s="7"/>
      <c r="F669" s="8"/>
      <c r="G669" s="6"/>
      <c r="H669" s="8"/>
      <c r="I669" s="8"/>
      <c r="J669" s="8"/>
      <c r="K669" s="8"/>
      <c r="L669" s="3"/>
      <c r="M669" s="4"/>
      <c r="N669" s="4"/>
      <c r="O669" s="4"/>
      <c r="P669" s="4"/>
      <c r="Q669" s="4"/>
      <c r="R669" s="11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row>
    <row r="670" spans="1:42" ht="16" x14ac:dyDescent="0.2">
      <c r="A670" s="3"/>
      <c r="B670" s="6"/>
      <c r="C670" s="7"/>
      <c r="D670" s="7"/>
      <c r="E670" s="7"/>
      <c r="F670" s="8"/>
      <c r="G670" s="6"/>
      <c r="H670" s="8"/>
      <c r="I670" s="8"/>
      <c r="J670" s="8"/>
      <c r="K670" s="8"/>
      <c r="L670" s="3"/>
      <c r="M670" s="4"/>
      <c r="N670" s="4"/>
      <c r="O670" s="4"/>
      <c r="P670" s="4"/>
      <c r="Q670" s="4"/>
      <c r="R670" s="11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row>
    <row r="671" spans="1:42" ht="16" x14ac:dyDescent="0.2">
      <c r="A671" s="3"/>
      <c r="B671" s="6"/>
      <c r="C671" s="7"/>
      <c r="D671" s="7"/>
      <c r="E671" s="7"/>
      <c r="F671" s="8"/>
      <c r="G671" s="6"/>
      <c r="H671" s="8"/>
      <c r="I671" s="8"/>
      <c r="J671" s="8"/>
      <c r="K671" s="8"/>
      <c r="L671" s="3"/>
      <c r="M671" s="4"/>
      <c r="N671" s="4"/>
      <c r="O671" s="4"/>
      <c r="P671" s="4"/>
      <c r="Q671" s="4"/>
      <c r="R671" s="11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row>
    <row r="672" spans="1:42" ht="16" x14ac:dyDescent="0.2">
      <c r="A672" s="3"/>
      <c r="B672" s="6"/>
      <c r="C672" s="7"/>
      <c r="D672" s="7"/>
      <c r="E672" s="7"/>
      <c r="F672" s="8"/>
      <c r="G672" s="6"/>
      <c r="H672" s="8"/>
      <c r="I672" s="8"/>
      <c r="J672" s="8"/>
      <c r="K672" s="8"/>
      <c r="L672" s="3"/>
      <c r="M672" s="4"/>
      <c r="N672" s="4"/>
      <c r="O672" s="4"/>
      <c r="P672" s="4"/>
      <c r="Q672" s="4"/>
      <c r="R672" s="11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row>
    <row r="673" spans="1:42" ht="16" x14ac:dyDescent="0.2">
      <c r="A673" s="3"/>
      <c r="B673" s="6"/>
      <c r="C673" s="7"/>
      <c r="D673" s="7"/>
      <c r="E673" s="7"/>
      <c r="F673" s="8"/>
      <c r="G673" s="6"/>
      <c r="H673" s="8"/>
      <c r="I673" s="8"/>
      <c r="J673" s="8"/>
      <c r="K673" s="8"/>
      <c r="L673" s="3"/>
      <c r="M673" s="4"/>
      <c r="N673" s="4"/>
      <c r="O673" s="4"/>
      <c r="P673" s="4"/>
      <c r="Q673" s="4"/>
      <c r="R673" s="11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row>
    <row r="674" spans="1:42" ht="16" x14ac:dyDescent="0.2">
      <c r="A674" s="3"/>
      <c r="B674" s="6"/>
      <c r="C674" s="7"/>
      <c r="D674" s="7"/>
      <c r="E674" s="7"/>
      <c r="F674" s="8"/>
      <c r="G674" s="6"/>
      <c r="H674" s="8"/>
      <c r="I674" s="8"/>
      <c r="J674" s="8"/>
      <c r="K674" s="8"/>
      <c r="L674" s="3"/>
      <c r="M674" s="4"/>
      <c r="N674" s="4"/>
      <c r="O674" s="4"/>
      <c r="P674" s="4"/>
      <c r="Q674" s="4"/>
      <c r="R674" s="11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row>
    <row r="675" spans="1:42" ht="16" x14ac:dyDescent="0.2">
      <c r="A675" s="3"/>
      <c r="B675" s="6"/>
      <c r="C675" s="7"/>
      <c r="D675" s="7"/>
      <c r="E675" s="7"/>
      <c r="F675" s="8"/>
      <c r="G675" s="6"/>
      <c r="H675" s="8"/>
      <c r="I675" s="8"/>
      <c r="J675" s="8"/>
      <c r="K675" s="8"/>
      <c r="L675" s="3"/>
      <c r="M675" s="4"/>
      <c r="N675" s="4"/>
      <c r="O675" s="4"/>
      <c r="P675" s="4"/>
      <c r="Q675" s="4"/>
      <c r="R675" s="11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row>
    <row r="676" spans="1:42" ht="16" x14ac:dyDescent="0.2">
      <c r="A676" s="3"/>
      <c r="B676" s="6"/>
      <c r="C676" s="7"/>
      <c r="D676" s="7"/>
      <c r="E676" s="7"/>
      <c r="F676" s="8"/>
      <c r="G676" s="6"/>
      <c r="H676" s="8"/>
      <c r="I676" s="8"/>
      <c r="J676" s="8"/>
      <c r="K676" s="8"/>
      <c r="L676" s="3"/>
      <c r="M676" s="4"/>
      <c r="N676" s="4"/>
      <c r="O676" s="4"/>
      <c r="P676" s="4"/>
      <c r="Q676" s="4"/>
      <c r="R676" s="11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row>
    <row r="677" spans="1:42" ht="16" x14ac:dyDescent="0.2">
      <c r="A677" s="3"/>
      <c r="B677" s="6"/>
      <c r="C677" s="7"/>
      <c r="D677" s="7"/>
      <c r="E677" s="7"/>
      <c r="F677" s="8"/>
      <c r="G677" s="6"/>
      <c r="H677" s="8"/>
      <c r="I677" s="8"/>
      <c r="J677" s="8"/>
      <c r="K677" s="8"/>
      <c r="L677" s="3"/>
      <c r="M677" s="4"/>
      <c r="N677" s="4"/>
      <c r="O677" s="4"/>
      <c r="P677" s="4"/>
      <c r="Q677" s="4"/>
      <c r="R677" s="11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row>
    <row r="678" spans="1:42" ht="16" x14ac:dyDescent="0.2">
      <c r="A678" s="3"/>
      <c r="B678" s="6"/>
      <c r="C678" s="7"/>
      <c r="D678" s="7"/>
      <c r="E678" s="7"/>
      <c r="F678" s="8"/>
      <c r="G678" s="6"/>
      <c r="H678" s="8"/>
      <c r="I678" s="8"/>
      <c r="J678" s="8"/>
      <c r="K678" s="8"/>
      <c r="L678" s="3"/>
      <c r="M678" s="4"/>
      <c r="N678" s="4"/>
      <c r="O678" s="4"/>
      <c r="P678" s="4"/>
      <c r="Q678" s="4"/>
      <c r="R678" s="11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row>
    <row r="679" spans="1:42" ht="16" x14ac:dyDescent="0.2">
      <c r="A679" s="3"/>
      <c r="B679" s="6"/>
      <c r="C679" s="7"/>
      <c r="D679" s="7"/>
      <c r="E679" s="7"/>
      <c r="F679" s="8"/>
      <c r="G679" s="6"/>
      <c r="H679" s="8"/>
      <c r="I679" s="8"/>
      <c r="J679" s="8"/>
      <c r="K679" s="8"/>
      <c r="L679" s="3"/>
      <c r="M679" s="4"/>
      <c r="N679" s="4"/>
      <c r="O679" s="4"/>
      <c r="P679" s="4"/>
      <c r="Q679" s="4"/>
      <c r="R679" s="11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row>
    <row r="680" spans="1:42" ht="16" x14ac:dyDescent="0.2">
      <c r="A680" s="3"/>
      <c r="B680" s="6"/>
      <c r="C680" s="7"/>
      <c r="D680" s="7"/>
      <c r="E680" s="7"/>
      <c r="F680" s="8"/>
      <c r="G680" s="6"/>
      <c r="H680" s="8"/>
      <c r="I680" s="8"/>
      <c r="J680" s="8"/>
      <c r="K680" s="8"/>
      <c r="L680" s="3"/>
      <c r="M680" s="4"/>
      <c r="N680" s="4"/>
      <c r="O680" s="4"/>
      <c r="P680" s="4"/>
      <c r="Q680" s="4"/>
      <c r="R680" s="11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row>
    <row r="681" spans="1:42" ht="16" x14ac:dyDescent="0.2">
      <c r="A681" s="3"/>
      <c r="B681" s="6"/>
      <c r="C681" s="7"/>
      <c r="D681" s="7"/>
      <c r="E681" s="7"/>
      <c r="F681" s="8"/>
      <c r="G681" s="6"/>
      <c r="H681" s="8"/>
      <c r="I681" s="8"/>
      <c r="J681" s="8"/>
      <c r="K681" s="8"/>
      <c r="L681" s="3"/>
      <c r="M681" s="4"/>
      <c r="N681" s="4"/>
      <c r="O681" s="4"/>
      <c r="P681" s="4"/>
      <c r="Q681" s="4"/>
      <c r="R681" s="11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row>
    <row r="682" spans="1:42" ht="16" x14ac:dyDescent="0.2">
      <c r="A682" s="3"/>
      <c r="B682" s="6"/>
      <c r="C682" s="7"/>
      <c r="D682" s="7"/>
      <c r="E682" s="7"/>
      <c r="F682" s="8"/>
      <c r="G682" s="6"/>
      <c r="H682" s="8"/>
      <c r="I682" s="8"/>
      <c r="J682" s="8"/>
      <c r="K682" s="8"/>
      <c r="L682" s="3"/>
      <c r="M682" s="4"/>
      <c r="N682" s="4"/>
      <c r="O682" s="4"/>
      <c r="P682" s="4"/>
      <c r="Q682" s="4"/>
      <c r="R682" s="11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row>
    <row r="683" spans="1:42" ht="16" x14ac:dyDescent="0.2">
      <c r="A683" s="3"/>
      <c r="B683" s="6"/>
      <c r="C683" s="7"/>
      <c r="D683" s="7"/>
      <c r="E683" s="7"/>
      <c r="F683" s="8"/>
      <c r="G683" s="6"/>
      <c r="H683" s="8"/>
      <c r="I683" s="8"/>
      <c r="J683" s="8"/>
      <c r="K683" s="8"/>
      <c r="L683" s="3"/>
      <c r="M683" s="4"/>
      <c r="N683" s="4"/>
      <c r="O683" s="4"/>
      <c r="P683" s="4"/>
      <c r="Q683" s="4"/>
      <c r="R683" s="11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row>
    <row r="684" spans="1:42" ht="16" x14ac:dyDescent="0.2">
      <c r="A684" s="3"/>
      <c r="B684" s="6"/>
      <c r="C684" s="7"/>
      <c r="D684" s="7"/>
      <c r="E684" s="7"/>
      <c r="F684" s="8"/>
      <c r="G684" s="6"/>
      <c r="H684" s="8"/>
      <c r="I684" s="8"/>
      <c r="J684" s="8"/>
      <c r="K684" s="8"/>
      <c r="L684" s="3"/>
      <c r="M684" s="4"/>
      <c r="N684" s="4"/>
      <c r="O684" s="4"/>
      <c r="P684" s="4"/>
      <c r="Q684" s="4"/>
      <c r="R684" s="11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row>
    <row r="685" spans="1:42" ht="16" x14ac:dyDescent="0.2">
      <c r="A685" s="3"/>
      <c r="B685" s="6"/>
      <c r="C685" s="7"/>
      <c r="D685" s="7"/>
      <c r="E685" s="7"/>
      <c r="F685" s="8"/>
      <c r="G685" s="6"/>
      <c r="H685" s="8"/>
      <c r="I685" s="8"/>
      <c r="J685" s="8"/>
      <c r="K685" s="8"/>
      <c r="L685" s="3"/>
      <c r="M685" s="4"/>
      <c r="N685" s="4"/>
      <c r="O685" s="4"/>
      <c r="P685" s="4"/>
      <c r="Q685" s="4"/>
      <c r="R685" s="11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row>
    <row r="686" spans="1:42" ht="16" x14ac:dyDescent="0.2">
      <c r="A686" s="3"/>
      <c r="B686" s="6"/>
      <c r="C686" s="7"/>
      <c r="D686" s="7"/>
      <c r="E686" s="7"/>
      <c r="F686" s="8"/>
      <c r="G686" s="6"/>
      <c r="H686" s="8"/>
      <c r="I686" s="8"/>
      <c r="J686" s="8"/>
      <c r="K686" s="8"/>
      <c r="L686" s="3"/>
      <c r="M686" s="4"/>
      <c r="N686" s="4"/>
      <c r="O686" s="4"/>
      <c r="P686" s="4"/>
      <c r="Q686" s="4"/>
      <c r="R686" s="11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row>
    <row r="687" spans="1:42" ht="16" x14ac:dyDescent="0.2">
      <c r="A687" s="3"/>
      <c r="B687" s="6"/>
      <c r="C687" s="7"/>
      <c r="D687" s="7"/>
      <c r="E687" s="7"/>
      <c r="F687" s="8"/>
      <c r="G687" s="6"/>
      <c r="H687" s="8"/>
      <c r="I687" s="8"/>
      <c r="J687" s="8"/>
      <c r="K687" s="8"/>
      <c r="L687" s="3"/>
      <c r="M687" s="4"/>
      <c r="N687" s="4"/>
      <c r="O687" s="4"/>
      <c r="P687" s="4"/>
      <c r="Q687" s="4"/>
      <c r="R687" s="11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row>
    <row r="688" spans="1:42" ht="16" x14ac:dyDescent="0.2">
      <c r="A688" s="3"/>
      <c r="B688" s="6"/>
      <c r="C688" s="7"/>
      <c r="D688" s="7"/>
      <c r="E688" s="7"/>
      <c r="F688" s="8"/>
      <c r="G688" s="6"/>
      <c r="H688" s="8"/>
      <c r="I688" s="8"/>
      <c r="J688" s="8"/>
      <c r="K688" s="8"/>
      <c r="L688" s="3"/>
      <c r="M688" s="4"/>
      <c r="N688" s="4"/>
      <c r="O688" s="4"/>
      <c r="P688" s="4"/>
      <c r="Q688" s="4"/>
      <c r="R688" s="11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row>
    <row r="689" spans="1:42" ht="16" x14ac:dyDescent="0.2">
      <c r="A689" s="3"/>
      <c r="B689" s="6"/>
      <c r="C689" s="7"/>
      <c r="D689" s="7"/>
      <c r="E689" s="7"/>
      <c r="F689" s="8"/>
      <c r="G689" s="6"/>
      <c r="H689" s="8"/>
      <c r="I689" s="8"/>
      <c r="J689" s="8"/>
      <c r="K689" s="8"/>
      <c r="L689" s="3"/>
      <c r="M689" s="4"/>
      <c r="N689" s="4"/>
      <c r="O689" s="4"/>
      <c r="P689" s="4"/>
      <c r="Q689" s="4"/>
      <c r="R689" s="11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row>
    <row r="690" spans="1:42" ht="16" x14ac:dyDescent="0.2">
      <c r="A690" s="3"/>
      <c r="B690" s="6"/>
      <c r="C690" s="7"/>
      <c r="D690" s="7"/>
      <c r="E690" s="7"/>
      <c r="F690" s="8"/>
      <c r="G690" s="6"/>
      <c r="H690" s="8"/>
      <c r="I690" s="8"/>
      <c r="J690" s="8"/>
      <c r="K690" s="8"/>
      <c r="L690" s="3"/>
      <c r="M690" s="4"/>
      <c r="N690" s="4"/>
      <c r="O690" s="4"/>
      <c r="P690" s="4"/>
      <c r="Q690" s="4"/>
      <c r="R690" s="11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row>
    <row r="691" spans="1:42" ht="16" x14ac:dyDescent="0.2">
      <c r="A691" s="3"/>
      <c r="B691" s="6"/>
      <c r="C691" s="7"/>
      <c r="D691" s="7"/>
      <c r="E691" s="7"/>
      <c r="F691" s="8"/>
      <c r="G691" s="6"/>
      <c r="H691" s="8"/>
      <c r="I691" s="8"/>
      <c r="J691" s="8"/>
      <c r="K691" s="8"/>
      <c r="L691" s="3"/>
      <c r="M691" s="4"/>
      <c r="N691" s="4"/>
      <c r="O691" s="4"/>
      <c r="P691" s="4"/>
      <c r="Q691" s="4"/>
      <c r="R691" s="11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row>
    <row r="692" spans="1:42" ht="16" x14ac:dyDescent="0.2">
      <c r="A692" s="3"/>
      <c r="B692" s="6"/>
      <c r="C692" s="7"/>
      <c r="D692" s="7"/>
      <c r="E692" s="7"/>
      <c r="F692" s="8"/>
      <c r="G692" s="6"/>
      <c r="H692" s="8"/>
      <c r="I692" s="8"/>
      <c r="J692" s="8"/>
      <c r="K692" s="8"/>
      <c r="L692" s="3"/>
      <c r="M692" s="4"/>
      <c r="N692" s="4"/>
      <c r="O692" s="4"/>
      <c r="P692" s="4"/>
      <c r="Q692" s="4"/>
      <c r="R692" s="11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row>
    <row r="693" spans="1:42" ht="16" x14ac:dyDescent="0.2">
      <c r="A693" s="3"/>
      <c r="B693" s="6"/>
      <c r="C693" s="7"/>
      <c r="D693" s="7"/>
      <c r="E693" s="7"/>
      <c r="F693" s="8"/>
      <c r="G693" s="6"/>
      <c r="H693" s="8"/>
      <c r="I693" s="8"/>
      <c r="J693" s="8"/>
      <c r="K693" s="8"/>
      <c r="L693" s="3"/>
      <c r="M693" s="4"/>
      <c r="N693" s="4"/>
      <c r="O693" s="4"/>
      <c r="P693" s="4"/>
      <c r="Q693" s="4"/>
      <c r="R693" s="11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row>
    <row r="694" spans="1:42" ht="16" x14ac:dyDescent="0.2">
      <c r="A694" s="3"/>
      <c r="B694" s="6"/>
      <c r="C694" s="7"/>
      <c r="D694" s="7"/>
      <c r="E694" s="7"/>
      <c r="F694" s="8"/>
      <c r="G694" s="6"/>
      <c r="H694" s="8"/>
      <c r="I694" s="8"/>
      <c r="J694" s="8"/>
      <c r="K694" s="8"/>
      <c r="L694" s="3"/>
      <c r="M694" s="4"/>
      <c r="N694" s="4"/>
      <c r="O694" s="4"/>
      <c r="P694" s="4"/>
      <c r="Q694" s="4"/>
      <c r="R694" s="11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row>
    <row r="695" spans="1:42" ht="16" x14ac:dyDescent="0.2">
      <c r="A695" s="3"/>
      <c r="B695" s="6"/>
      <c r="C695" s="7"/>
      <c r="D695" s="7"/>
      <c r="E695" s="7"/>
      <c r="F695" s="8"/>
      <c r="G695" s="6"/>
      <c r="H695" s="8"/>
      <c r="I695" s="8"/>
      <c r="J695" s="8"/>
      <c r="K695" s="8"/>
      <c r="L695" s="3"/>
      <c r="M695" s="4"/>
      <c r="N695" s="4"/>
      <c r="O695" s="4"/>
      <c r="P695" s="4"/>
      <c r="Q695" s="4"/>
      <c r="R695" s="11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row>
    <row r="696" spans="1:42" ht="16" x14ac:dyDescent="0.2">
      <c r="A696" s="3"/>
      <c r="B696" s="6"/>
      <c r="C696" s="7"/>
      <c r="D696" s="7"/>
      <c r="E696" s="7"/>
      <c r="F696" s="8"/>
      <c r="G696" s="6"/>
      <c r="H696" s="8"/>
      <c r="I696" s="8"/>
      <c r="J696" s="8"/>
      <c r="K696" s="8"/>
      <c r="L696" s="3"/>
      <c r="M696" s="4"/>
      <c r="N696" s="4"/>
      <c r="O696" s="4"/>
      <c r="P696" s="4"/>
      <c r="Q696" s="4"/>
      <c r="R696" s="11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row>
    <row r="697" spans="1:42" ht="16" x14ac:dyDescent="0.2">
      <c r="A697" s="3"/>
      <c r="B697" s="6"/>
      <c r="C697" s="7"/>
      <c r="D697" s="7"/>
      <c r="E697" s="7"/>
      <c r="F697" s="8"/>
      <c r="G697" s="6"/>
      <c r="H697" s="8"/>
      <c r="I697" s="8"/>
      <c r="J697" s="8"/>
      <c r="K697" s="8"/>
      <c r="L697" s="3"/>
      <c r="M697" s="4"/>
      <c r="N697" s="4"/>
      <c r="O697" s="4"/>
      <c r="P697" s="4"/>
      <c r="Q697" s="4"/>
      <c r="R697" s="11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row>
    <row r="698" spans="1:42" ht="16" x14ac:dyDescent="0.2">
      <c r="A698" s="3"/>
      <c r="B698" s="6"/>
      <c r="C698" s="7"/>
      <c r="D698" s="7"/>
      <c r="E698" s="7"/>
      <c r="F698" s="8"/>
      <c r="G698" s="6"/>
      <c r="H698" s="8"/>
      <c r="I698" s="8"/>
      <c r="J698" s="8"/>
      <c r="K698" s="8"/>
      <c r="L698" s="3"/>
      <c r="M698" s="4"/>
      <c r="N698" s="4"/>
      <c r="O698" s="4"/>
      <c r="P698" s="4"/>
      <c r="Q698" s="4"/>
      <c r="R698" s="11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row>
    <row r="699" spans="1:42" ht="16" x14ac:dyDescent="0.2">
      <c r="A699" s="3"/>
      <c r="B699" s="6"/>
      <c r="C699" s="7"/>
      <c r="D699" s="7"/>
      <c r="E699" s="7"/>
      <c r="F699" s="8"/>
      <c r="G699" s="6"/>
      <c r="H699" s="8"/>
      <c r="I699" s="8"/>
      <c r="J699" s="8"/>
      <c r="K699" s="8"/>
      <c r="L699" s="3"/>
      <c r="M699" s="4"/>
      <c r="N699" s="4"/>
      <c r="O699" s="4"/>
      <c r="P699" s="4"/>
      <c r="Q699" s="4"/>
      <c r="R699" s="11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row>
    <row r="700" spans="1:42" ht="16" x14ac:dyDescent="0.2">
      <c r="A700" s="3"/>
      <c r="B700" s="6"/>
      <c r="C700" s="7"/>
      <c r="D700" s="7"/>
      <c r="E700" s="7"/>
      <c r="F700" s="8"/>
      <c r="G700" s="6"/>
      <c r="H700" s="8"/>
      <c r="I700" s="8"/>
      <c r="J700" s="8"/>
      <c r="K700" s="8"/>
      <c r="L700" s="3"/>
      <c r="M700" s="4"/>
      <c r="N700" s="4"/>
      <c r="O700" s="4"/>
      <c r="P700" s="4"/>
      <c r="Q700" s="4"/>
      <c r="R700" s="11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row>
    <row r="701" spans="1:42" ht="16" x14ac:dyDescent="0.2">
      <c r="A701" s="3"/>
      <c r="B701" s="6"/>
      <c r="C701" s="7"/>
      <c r="D701" s="7"/>
      <c r="E701" s="7"/>
      <c r="F701" s="8"/>
      <c r="G701" s="6"/>
      <c r="H701" s="8"/>
      <c r="I701" s="8"/>
      <c r="J701" s="8"/>
      <c r="K701" s="8"/>
      <c r="L701" s="3"/>
      <c r="M701" s="4"/>
      <c r="N701" s="4"/>
      <c r="O701" s="4"/>
      <c r="P701" s="4"/>
      <c r="Q701" s="4"/>
      <c r="R701" s="11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row>
    <row r="702" spans="1:42" ht="16" x14ac:dyDescent="0.2">
      <c r="A702" s="3"/>
      <c r="B702" s="6"/>
      <c r="C702" s="7"/>
      <c r="D702" s="7"/>
      <c r="E702" s="7"/>
      <c r="F702" s="8"/>
      <c r="G702" s="6"/>
      <c r="H702" s="8"/>
      <c r="I702" s="8"/>
      <c r="J702" s="8"/>
      <c r="K702" s="8"/>
      <c r="L702" s="3"/>
      <c r="M702" s="4"/>
      <c r="N702" s="4"/>
      <c r="O702" s="4"/>
      <c r="P702" s="4"/>
      <c r="Q702" s="4"/>
      <c r="R702" s="11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row>
    <row r="703" spans="1:42" ht="16" x14ac:dyDescent="0.2">
      <c r="A703" s="3"/>
      <c r="B703" s="6"/>
      <c r="C703" s="7"/>
      <c r="D703" s="7"/>
      <c r="E703" s="7"/>
      <c r="F703" s="8"/>
      <c r="G703" s="6"/>
      <c r="H703" s="8"/>
      <c r="I703" s="8"/>
      <c r="J703" s="8"/>
      <c r="K703" s="8"/>
      <c r="L703" s="3"/>
      <c r="M703" s="4"/>
      <c r="N703" s="4"/>
      <c r="O703" s="4"/>
      <c r="P703" s="4"/>
      <c r="Q703" s="4"/>
      <c r="R703" s="11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row>
    <row r="704" spans="1:42" ht="16" x14ac:dyDescent="0.2">
      <c r="A704" s="3"/>
      <c r="B704" s="6"/>
      <c r="C704" s="7"/>
      <c r="D704" s="7"/>
      <c r="E704" s="7"/>
      <c r="F704" s="8"/>
      <c r="G704" s="6"/>
      <c r="H704" s="8"/>
      <c r="I704" s="8"/>
      <c r="J704" s="8"/>
      <c r="K704" s="8"/>
      <c r="L704" s="3"/>
      <c r="M704" s="4"/>
      <c r="N704" s="4"/>
      <c r="O704" s="4"/>
      <c r="P704" s="4"/>
      <c r="Q704" s="4"/>
      <c r="R704" s="11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row>
    <row r="705" spans="1:42" ht="16" x14ac:dyDescent="0.2">
      <c r="A705" s="3"/>
      <c r="B705" s="6"/>
      <c r="C705" s="7"/>
      <c r="D705" s="7"/>
      <c r="E705" s="7"/>
      <c r="F705" s="8"/>
      <c r="G705" s="6"/>
      <c r="H705" s="8"/>
      <c r="I705" s="8"/>
      <c r="J705" s="8"/>
      <c r="K705" s="8"/>
      <c r="L705" s="3"/>
      <c r="M705" s="4"/>
      <c r="N705" s="4"/>
      <c r="O705" s="4"/>
      <c r="P705" s="4"/>
      <c r="Q705" s="4"/>
      <c r="R705" s="11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row>
    <row r="706" spans="1:42" ht="16" x14ac:dyDescent="0.2">
      <c r="A706" s="3"/>
      <c r="B706" s="6"/>
      <c r="C706" s="7"/>
      <c r="D706" s="7"/>
      <c r="E706" s="7"/>
      <c r="F706" s="8"/>
      <c r="G706" s="6"/>
      <c r="H706" s="8"/>
      <c r="I706" s="8"/>
      <c r="J706" s="8"/>
      <c r="K706" s="8"/>
      <c r="L706" s="3"/>
      <c r="M706" s="4"/>
      <c r="N706" s="4"/>
      <c r="O706" s="4"/>
      <c r="P706" s="4"/>
      <c r="Q706" s="4"/>
      <c r="R706" s="11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row>
    <row r="707" spans="1:42" ht="16" x14ac:dyDescent="0.2">
      <c r="A707" s="3"/>
      <c r="B707" s="6"/>
      <c r="C707" s="7"/>
      <c r="D707" s="7"/>
      <c r="E707" s="7"/>
      <c r="F707" s="8"/>
      <c r="G707" s="6"/>
      <c r="H707" s="8"/>
      <c r="I707" s="8"/>
      <c r="J707" s="8"/>
      <c r="K707" s="8"/>
      <c r="L707" s="3"/>
      <c r="M707" s="4"/>
      <c r="N707" s="4"/>
      <c r="O707" s="4"/>
      <c r="P707" s="4"/>
      <c r="Q707" s="4"/>
      <c r="R707" s="11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row>
    <row r="708" spans="1:42" ht="16" x14ac:dyDescent="0.2">
      <c r="A708" s="3"/>
      <c r="B708" s="6"/>
      <c r="C708" s="7"/>
      <c r="D708" s="7"/>
      <c r="E708" s="7"/>
      <c r="F708" s="8"/>
      <c r="G708" s="6"/>
      <c r="H708" s="8"/>
      <c r="I708" s="8"/>
      <c r="J708" s="8"/>
      <c r="K708" s="8"/>
      <c r="L708" s="3"/>
      <c r="M708" s="4"/>
      <c r="N708" s="4"/>
      <c r="O708" s="4"/>
      <c r="P708" s="4"/>
      <c r="Q708" s="4"/>
      <c r="R708" s="11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row>
    <row r="709" spans="1:42" ht="16" x14ac:dyDescent="0.2">
      <c r="A709" s="3"/>
      <c r="B709" s="6"/>
      <c r="C709" s="7"/>
      <c r="D709" s="7"/>
      <c r="E709" s="7"/>
      <c r="F709" s="8"/>
      <c r="G709" s="6"/>
      <c r="H709" s="8"/>
      <c r="I709" s="8"/>
      <c r="J709" s="8"/>
      <c r="K709" s="8"/>
      <c r="L709" s="3"/>
      <c r="M709" s="4"/>
      <c r="N709" s="4"/>
      <c r="O709" s="4"/>
      <c r="P709" s="4"/>
      <c r="Q709" s="4"/>
      <c r="R709" s="11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row>
    <row r="710" spans="1:42" ht="16" x14ac:dyDescent="0.2">
      <c r="A710" s="3"/>
      <c r="B710" s="6"/>
      <c r="C710" s="7"/>
      <c r="D710" s="7"/>
      <c r="E710" s="7"/>
      <c r="F710" s="8"/>
      <c r="G710" s="6"/>
      <c r="H710" s="8"/>
      <c r="I710" s="8"/>
      <c r="J710" s="8"/>
      <c r="K710" s="8"/>
      <c r="L710" s="3"/>
      <c r="M710" s="4"/>
      <c r="N710" s="4"/>
      <c r="O710" s="4"/>
      <c r="P710" s="4"/>
      <c r="Q710" s="4"/>
      <c r="R710" s="11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row>
    <row r="711" spans="1:42" ht="16" x14ac:dyDescent="0.2">
      <c r="A711" s="3"/>
      <c r="B711" s="6"/>
      <c r="C711" s="7"/>
      <c r="D711" s="7"/>
      <c r="E711" s="7"/>
      <c r="F711" s="8"/>
      <c r="G711" s="6"/>
      <c r="H711" s="8"/>
      <c r="I711" s="8"/>
      <c r="J711" s="8"/>
      <c r="K711" s="8"/>
      <c r="L711" s="3"/>
      <c r="M711" s="4"/>
      <c r="N711" s="4"/>
      <c r="O711" s="4"/>
      <c r="P711" s="4"/>
      <c r="Q711" s="4"/>
      <c r="R711" s="11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row>
    <row r="712" spans="1:42" ht="16" x14ac:dyDescent="0.2">
      <c r="A712" s="3"/>
      <c r="B712" s="6"/>
      <c r="C712" s="7"/>
      <c r="D712" s="7"/>
      <c r="E712" s="7"/>
      <c r="F712" s="8"/>
      <c r="G712" s="6"/>
      <c r="H712" s="8"/>
      <c r="I712" s="8"/>
      <c r="J712" s="8"/>
      <c r="K712" s="8"/>
      <c r="L712" s="3"/>
      <c r="M712" s="4"/>
      <c r="N712" s="4"/>
      <c r="O712" s="4"/>
      <c r="P712" s="4"/>
      <c r="Q712" s="4"/>
      <c r="R712" s="11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row>
    <row r="713" spans="1:42" ht="16" x14ac:dyDescent="0.2">
      <c r="A713" s="3"/>
      <c r="B713" s="6"/>
      <c r="C713" s="7"/>
      <c r="D713" s="7"/>
      <c r="E713" s="7"/>
      <c r="F713" s="8"/>
      <c r="G713" s="6"/>
      <c r="H713" s="8"/>
      <c r="I713" s="8"/>
      <c r="J713" s="8"/>
      <c r="K713" s="8"/>
      <c r="L713" s="3"/>
      <c r="M713" s="4"/>
      <c r="N713" s="4"/>
      <c r="O713" s="4"/>
      <c r="P713" s="4"/>
      <c r="Q713" s="4"/>
      <c r="R713" s="11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row>
    <row r="714" spans="1:42" ht="16" x14ac:dyDescent="0.2">
      <c r="A714" s="3"/>
      <c r="B714" s="6"/>
      <c r="C714" s="7"/>
      <c r="D714" s="7"/>
      <c r="E714" s="7"/>
      <c r="F714" s="8"/>
      <c r="G714" s="6"/>
      <c r="H714" s="8"/>
      <c r="I714" s="8"/>
      <c r="J714" s="8"/>
      <c r="K714" s="8"/>
      <c r="L714" s="3"/>
      <c r="M714" s="4"/>
      <c r="N714" s="4"/>
      <c r="O714" s="4"/>
      <c r="P714" s="4"/>
      <c r="Q714" s="4"/>
      <c r="R714" s="11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row>
    <row r="715" spans="1:42" ht="16" x14ac:dyDescent="0.2">
      <c r="A715" s="3"/>
      <c r="B715" s="6"/>
      <c r="C715" s="7"/>
      <c r="D715" s="7"/>
      <c r="E715" s="7"/>
      <c r="F715" s="8"/>
      <c r="G715" s="6"/>
      <c r="H715" s="8"/>
      <c r="I715" s="8"/>
      <c r="J715" s="8"/>
      <c r="K715" s="8"/>
      <c r="L715" s="3"/>
      <c r="M715" s="4"/>
      <c r="N715" s="4"/>
      <c r="O715" s="4"/>
      <c r="P715" s="4"/>
      <c r="Q715" s="4"/>
      <c r="R715" s="11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row>
    <row r="716" spans="1:42" ht="16" x14ac:dyDescent="0.2">
      <c r="A716" s="3"/>
      <c r="B716" s="6"/>
      <c r="C716" s="7"/>
      <c r="D716" s="7"/>
      <c r="E716" s="7"/>
      <c r="F716" s="8"/>
      <c r="G716" s="6"/>
      <c r="H716" s="8"/>
      <c r="I716" s="8"/>
      <c r="J716" s="8"/>
      <c r="K716" s="8"/>
      <c r="L716" s="3"/>
      <c r="M716" s="4"/>
      <c r="N716" s="4"/>
      <c r="O716" s="4"/>
      <c r="P716" s="4"/>
      <c r="Q716" s="4"/>
      <c r="R716" s="11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row>
    <row r="717" spans="1:42" ht="16" x14ac:dyDescent="0.2">
      <c r="A717" s="3"/>
      <c r="B717" s="6"/>
      <c r="C717" s="7"/>
      <c r="D717" s="7"/>
      <c r="E717" s="7"/>
      <c r="F717" s="8"/>
      <c r="G717" s="6"/>
      <c r="H717" s="8"/>
      <c r="I717" s="8"/>
      <c r="J717" s="8"/>
      <c r="K717" s="8"/>
      <c r="L717" s="3"/>
      <c r="M717" s="4"/>
      <c r="N717" s="4"/>
      <c r="O717" s="4"/>
      <c r="P717" s="4"/>
      <c r="Q717" s="4"/>
      <c r="R717" s="11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row>
    <row r="718" spans="1:42" ht="16" x14ac:dyDescent="0.2">
      <c r="A718" s="3"/>
      <c r="B718" s="6"/>
      <c r="C718" s="7"/>
      <c r="D718" s="7"/>
      <c r="E718" s="7"/>
      <c r="F718" s="8"/>
      <c r="G718" s="6"/>
      <c r="H718" s="8"/>
      <c r="I718" s="8"/>
      <c r="J718" s="8"/>
      <c r="K718" s="8"/>
      <c r="L718" s="3"/>
      <c r="M718" s="4"/>
      <c r="N718" s="4"/>
      <c r="O718" s="4"/>
      <c r="P718" s="4"/>
      <c r="Q718" s="4"/>
      <c r="R718" s="11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row>
    <row r="719" spans="1:42" ht="16" x14ac:dyDescent="0.2">
      <c r="A719" s="3"/>
      <c r="B719" s="6"/>
      <c r="C719" s="7"/>
      <c r="D719" s="7"/>
      <c r="E719" s="7"/>
      <c r="F719" s="8"/>
      <c r="G719" s="6"/>
      <c r="H719" s="8"/>
      <c r="I719" s="8"/>
      <c r="J719" s="8"/>
      <c r="K719" s="8"/>
      <c r="L719" s="3"/>
      <c r="M719" s="4"/>
      <c r="N719" s="4"/>
      <c r="O719" s="4"/>
      <c r="P719" s="4"/>
      <c r="Q719" s="4"/>
      <c r="R719" s="11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row>
    <row r="720" spans="1:42" ht="16" x14ac:dyDescent="0.2">
      <c r="A720" s="3"/>
      <c r="B720" s="6"/>
      <c r="C720" s="7"/>
      <c r="D720" s="7"/>
      <c r="E720" s="7"/>
      <c r="F720" s="8"/>
      <c r="G720" s="6"/>
      <c r="H720" s="8"/>
      <c r="I720" s="8"/>
      <c r="J720" s="8"/>
      <c r="K720" s="8"/>
      <c r="L720" s="3"/>
      <c r="M720" s="4"/>
      <c r="N720" s="4"/>
      <c r="O720" s="4"/>
      <c r="P720" s="4"/>
      <c r="Q720" s="4"/>
      <c r="R720" s="11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row>
    <row r="721" spans="1:42" ht="16" x14ac:dyDescent="0.2">
      <c r="A721" s="3"/>
      <c r="B721" s="6"/>
      <c r="C721" s="7"/>
      <c r="D721" s="7"/>
      <c r="E721" s="7"/>
      <c r="F721" s="8"/>
      <c r="G721" s="6"/>
      <c r="H721" s="8"/>
      <c r="I721" s="8"/>
      <c r="J721" s="8"/>
      <c r="K721" s="8"/>
      <c r="L721" s="3"/>
      <c r="M721" s="4"/>
      <c r="N721" s="4"/>
      <c r="O721" s="4"/>
      <c r="P721" s="4"/>
      <c r="Q721" s="4"/>
      <c r="R721" s="11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row>
    <row r="722" spans="1:42" ht="16" x14ac:dyDescent="0.2">
      <c r="A722" s="3"/>
      <c r="B722" s="6"/>
      <c r="C722" s="7"/>
      <c r="D722" s="7"/>
      <c r="E722" s="7"/>
      <c r="F722" s="8"/>
      <c r="G722" s="6"/>
      <c r="H722" s="8"/>
      <c r="I722" s="8"/>
      <c r="J722" s="8"/>
      <c r="K722" s="8"/>
      <c r="L722" s="3"/>
      <c r="M722" s="4"/>
      <c r="N722" s="4"/>
      <c r="O722" s="4"/>
      <c r="P722" s="4"/>
      <c r="Q722" s="4"/>
      <c r="R722" s="11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row>
    <row r="723" spans="1:42" ht="16" x14ac:dyDescent="0.2">
      <c r="A723" s="3"/>
      <c r="B723" s="6"/>
      <c r="C723" s="7"/>
      <c r="D723" s="7"/>
      <c r="E723" s="7"/>
      <c r="F723" s="8"/>
      <c r="G723" s="6"/>
      <c r="H723" s="8"/>
      <c r="I723" s="8"/>
      <c r="J723" s="8"/>
      <c r="K723" s="8"/>
      <c r="L723" s="3"/>
      <c r="M723" s="4"/>
      <c r="N723" s="4"/>
      <c r="O723" s="4"/>
      <c r="P723" s="4"/>
      <c r="Q723" s="4"/>
      <c r="R723" s="11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row>
    <row r="724" spans="1:42" ht="16" x14ac:dyDescent="0.2">
      <c r="A724" s="3"/>
      <c r="B724" s="6"/>
      <c r="C724" s="7"/>
      <c r="D724" s="7"/>
      <c r="E724" s="7"/>
      <c r="F724" s="8"/>
      <c r="G724" s="6"/>
      <c r="H724" s="8"/>
      <c r="I724" s="8"/>
      <c r="J724" s="8"/>
      <c r="K724" s="8"/>
      <c r="L724" s="3"/>
      <c r="M724" s="4"/>
      <c r="N724" s="4"/>
      <c r="O724" s="4"/>
      <c r="P724" s="4"/>
      <c r="Q724" s="4"/>
      <c r="R724" s="11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row>
    <row r="725" spans="1:42" ht="16" x14ac:dyDescent="0.2">
      <c r="A725" s="3"/>
      <c r="B725" s="6"/>
      <c r="C725" s="7"/>
      <c r="D725" s="7"/>
      <c r="E725" s="7"/>
      <c r="F725" s="8"/>
      <c r="G725" s="6"/>
      <c r="H725" s="8"/>
      <c r="I725" s="8"/>
      <c r="J725" s="8"/>
      <c r="K725" s="8"/>
      <c r="L725" s="3"/>
      <c r="M725" s="4"/>
      <c r="N725" s="4"/>
      <c r="O725" s="4"/>
      <c r="P725" s="4"/>
      <c r="Q725" s="4"/>
      <c r="R725" s="11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row>
    <row r="726" spans="1:42" ht="16" x14ac:dyDescent="0.2">
      <c r="A726" s="3"/>
      <c r="B726" s="6"/>
      <c r="C726" s="7"/>
      <c r="D726" s="7"/>
      <c r="E726" s="7"/>
      <c r="F726" s="8"/>
      <c r="G726" s="6"/>
      <c r="H726" s="8"/>
      <c r="I726" s="8"/>
      <c r="J726" s="8"/>
      <c r="K726" s="8"/>
      <c r="L726" s="3"/>
      <c r="M726" s="4"/>
      <c r="N726" s="4"/>
      <c r="O726" s="4"/>
      <c r="P726" s="4"/>
      <c r="Q726" s="4"/>
      <c r="R726" s="11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row>
    <row r="727" spans="1:42" ht="16" x14ac:dyDescent="0.2">
      <c r="A727" s="3"/>
      <c r="B727" s="6"/>
      <c r="C727" s="7"/>
      <c r="D727" s="7"/>
      <c r="E727" s="7"/>
      <c r="F727" s="8"/>
      <c r="G727" s="6"/>
      <c r="H727" s="8"/>
      <c r="I727" s="8"/>
      <c r="J727" s="8"/>
      <c r="K727" s="8"/>
      <c r="L727" s="3"/>
      <c r="M727" s="4"/>
      <c r="N727" s="4"/>
      <c r="O727" s="4"/>
      <c r="P727" s="4"/>
      <c r="Q727" s="4"/>
      <c r="R727" s="11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row>
    <row r="728" spans="1:42" ht="16" x14ac:dyDescent="0.2">
      <c r="A728" s="3"/>
      <c r="B728" s="6"/>
      <c r="C728" s="7"/>
      <c r="D728" s="7"/>
      <c r="E728" s="7"/>
      <c r="F728" s="8"/>
      <c r="G728" s="6"/>
      <c r="H728" s="8"/>
      <c r="I728" s="8"/>
      <c r="J728" s="8"/>
      <c r="K728" s="8"/>
      <c r="L728" s="3"/>
      <c r="M728" s="4"/>
      <c r="N728" s="4"/>
      <c r="O728" s="4"/>
      <c r="P728" s="4"/>
      <c r="Q728" s="4"/>
      <c r="R728" s="11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row>
    <row r="729" spans="1:42" ht="16" x14ac:dyDescent="0.2">
      <c r="A729" s="3"/>
      <c r="B729" s="6"/>
      <c r="C729" s="7"/>
      <c r="D729" s="7"/>
      <c r="E729" s="7"/>
      <c r="F729" s="8"/>
      <c r="G729" s="6"/>
      <c r="H729" s="8"/>
      <c r="I729" s="8"/>
      <c r="J729" s="8"/>
      <c r="K729" s="8"/>
      <c r="L729" s="3"/>
      <c r="M729" s="4"/>
      <c r="N729" s="4"/>
      <c r="O729" s="4"/>
      <c r="P729" s="4"/>
      <c r="Q729" s="4"/>
      <c r="R729" s="11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row>
    <row r="730" spans="1:42" ht="16" x14ac:dyDescent="0.2">
      <c r="A730" s="3"/>
      <c r="B730" s="6"/>
      <c r="C730" s="7"/>
      <c r="D730" s="7"/>
      <c r="E730" s="7"/>
      <c r="F730" s="8"/>
      <c r="G730" s="6"/>
      <c r="H730" s="8"/>
      <c r="I730" s="8"/>
      <c r="J730" s="8"/>
      <c r="K730" s="8"/>
      <c r="L730" s="3"/>
      <c r="M730" s="4"/>
      <c r="N730" s="4"/>
      <c r="O730" s="4"/>
      <c r="P730" s="4"/>
      <c r="Q730" s="4"/>
      <c r="R730" s="11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row>
    <row r="731" spans="1:42" ht="16" x14ac:dyDescent="0.2">
      <c r="A731" s="3"/>
      <c r="B731" s="6"/>
      <c r="C731" s="7"/>
      <c r="D731" s="7"/>
      <c r="E731" s="7"/>
      <c r="F731" s="8"/>
      <c r="G731" s="6"/>
      <c r="H731" s="8"/>
      <c r="I731" s="8"/>
      <c r="J731" s="8"/>
      <c r="K731" s="8"/>
      <c r="L731" s="3"/>
      <c r="M731" s="4"/>
      <c r="N731" s="4"/>
      <c r="O731" s="4"/>
      <c r="P731" s="4"/>
      <c r="Q731" s="4"/>
      <c r="R731" s="11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row>
    <row r="732" spans="1:42" ht="16" x14ac:dyDescent="0.2">
      <c r="A732" s="3"/>
      <c r="B732" s="6"/>
      <c r="C732" s="7"/>
      <c r="D732" s="7"/>
      <c r="E732" s="7"/>
      <c r="F732" s="8"/>
      <c r="G732" s="6"/>
      <c r="H732" s="8"/>
      <c r="I732" s="8"/>
      <c r="J732" s="8"/>
      <c r="K732" s="8"/>
      <c r="L732" s="3"/>
      <c r="M732" s="4"/>
      <c r="N732" s="4"/>
      <c r="O732" s="4"/>
      <c r="P732" s="4"/>
      <c r="Q732" s="4"/>
      <c r="R732" s="11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row>
    <row r="733" spans="1:42" ht="16" x14ac:dyDescent="0.2">
      <c r="A733" s="3"/>
      <c r="B733" s="6"/>
      <c r="C733" s="7"/>
      <c r="D733" s="7"/>
      <c r="E733" s="7"/>
      <c r="F733" s="8"/>
      <c r="G733" s="6"/>
      <c r="H733" s="8"/>
      <c r="I733" s="8"/>
      <c r="J733" s="8"/>
      <c r="K733" s="8"/>
      <c r="L733" s="3"/>
      <c r="M733" s="4"/>
      <c r="N733" s="4"/>
      <c r="O733" s="4"/>
      <c r="P733" s="4"/>
      <c r="Q733" s="4"/>
      <c r="R733" s="11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row>
    <row r="734" spans="1:42" ht="16" x14ac:dyDescent="0.2">
      <c r="A734" s="3"/>
      <c r="B734" s="6"/>
      <c r="C734" s="7"/>
      <c r="D734" s="7"/>
      <c r="E734" s="7"/>
      <c r="F734" s="8"/>
      <c r="G734" s="6"/>
      <c r="H734" s="8"/>
      <c r="I734" s="8"/>
      <c r="J734" s="8"/>
      <c r="K734" s="8"/>
      <c r="L734" s="3"/>
      <c r="M734" s="4"/>
      <c r="N734" s="4"/>
      <c r="O734" s="4"/>
      <c r="P734" s="4"/>
      <c r="Q734" s="4"/>
      <c r="R734" s="11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row>
    <row r="735" spans="1:42" ht="16" x14ac:dyDescent="0.2">
      <c r="A735" s="3"/>
      <c r="B735" s="6"/>
      <c r="C735" s="7"/>
      <c r="D735" s="7"/>
      <c r="E735" s="7"/>
      <c r="F735" s="8"/>
      <c r="G735" s="6"/>
      <c r="H735" s="8"/>
      <c r="I735" s="8"/>
      <c r="J735" s="8"/>
      <c r="K735" s="8"/>
      <c r="L735" s="3"/>
      <c r="M735" s="4"/>
      <c r="N735" s="4"/>
      <c r="O735" s="4"/>
      <c r="P735" s="4"/>
      <c r="Q735" s="4"/>
      <c r="R735" s="11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row>
    <row r="736" spans="1:42" ht="16" x14ac:dyDescent="0.2">
      <c r="A736" s="3"/>
      <c r="B736" s="6"/>
      <c r="C736" s="7"/>
      <c r="D736" s="7"/>
      <c r="E736" s="7"/>
      <c r="F736" s="8"/>
      <c r="G736" s="6"/>
      <c r="H736" s="8"/>
      <c r="I736" s="8"/>
      <c r="J736" s="8"/>
      <c r="K736" s="8"/>
      <c r="L736" s="3"/>
      <c r="M736" s="4"/>
      <c r="N736" s="4"/>
      <c r="O736" s="4"/>
      <c r="P736" s="4"/>
      <c r="Q736" s="4"/>
      <c r="R736" s="11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row>
    <row r="737" spans="1:42" ht="16" x14ac:dyDescent="0.2">
      <c r="A737" s="3"/>
      <c r="B737" s="6"/>
      <c r="C737" s="7"/>
      <c r="D737" s="7"/>
      <c r="E737" s="7"/>
      <c r="F737" s="8"/>
      <c r="G737" s="6"/>
      <c r="H737" s="8"/>
      <c r="I737" s="8"/>
      <c r="J737" s="8"/>
      <c r="K737" s="8"/>
      <c r="L737" s="3"/>
      <c r="M737" s="4"/>
      <c r="N737" s="4"/>
      <c r="O737" s="4"/>
      <c r="P737" s="4"/>
      <c r="Q737" s="4"/>
      <c r="R737" s="11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row>
    <row r="738" spans="1:42" ht="16" x14ac:dyDescent="0.2">
      <c r="A738" s="3"/>
      <c r="B738" s="6"/>
      <c r="C738" s="7"/>
      <c r="D738" s="7"/>
      <c r="E738" s="7"/>
      <c r="F738" s="8"/>
      <c r="G738" s="6"/>
      <c r="H738" s="8"/>
      <c r="I738" s="8"/>
      <c r="J738" s="8"/>
      <c r="K738" s="8"/>
      <c r="L738" s="3"/>
      <c r="M738" s="4"/>
      <c r="N738" s="4"/>
      <c r="O738" s="4"/>
      <c r="P738" s="4"/>
      <c r="Q738" s="4"/>
      <c r="R738" s="11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row>
    <row r="739" spans="1:42" ht="16" x14ac:dyDescent="0.2">
      <c r="A739" s="3"/>
      <c r="B739" s="6"/>
      <c r="C739" s="7"/>
      <c r="D739" s="7"/>
      <c r="E739" s="7"/>
      <c r="F739" s="8"/>
      <c r="G739" s="6"/>
      <c r="H739" s="8"/>
      <c r="I739" s="8"/>
      <c r="J739" s="8"/>
      <c r="K739" s="8"/>
      <c r="L739" s="3"/>
      <c r="M739" s="4"/>
      <c r="N739" s="4"/>
      <c r="O739" s="4"/>
      <c r="P739" s="4"/>
      <c r="Q739" s="4"/>
      <c r="R739" s="11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row>
    <row r="740" spans="1:42" ht="16" x14ac:dyDescent="0.2">
      <c r="A740" s="3"/>
      <c r="B740" s="6"/>
      <c r="C740" s="7"/>
      <c r="D740" s="7"/>
      <c r="E740" s="7"/>
      <c r="F740" s="8"/>
      <c r="G740" s="6"/>
      <c r="H740" s="8"/>
      <c r="I740" s="8"/>
      <c r="J740" s="8"/>
      <c r="K740" s="8"/>
      <c r="L740" s="3"/>
      <c r="M740" s="4"/>
      <c r="N740" s="4"/>
      <c r="O740" s="4"/>
      <c r="P740" s="4"/>
      <c r="Q740" s="4"/>
      <c r="R740" s="11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row>
    <row r="741" spans="1:42" ht="16" x14ac:dyDescent="0.2">
      <c r="A741" s="3"/>
      <c r="B741" s="6"/>
      <c r="C741" s="7"/>
      <c r="D741" s="7"/>
      <c r="E741" s="7"/>
      <c r="F741" s="8"/>
      <c r="G741" s="6"/>
      <c r="H741" s="8"/>
      <c r="I741" s="8"/>
      <c r="J741" s="8"/>
      <c r="K741" s="8"/>
      <c r="L741" s="3"/>
      <c r="M741" s="4"/>
      <c r="N741" s="4"/>
      <c r="O741" s="4"/>
      <c r="P741" s="4"/>
      <c r="Q741" s="4"/>
      <c r="R741" s="11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row>
    <row r="742" spans="1:42" ht="16" x14ac:dyDescent="0.2">
      <c r="A742" s="3"/>
      <c r="B742" s="6"/>
      <c r="C742" s="7"/>
      <c r="D742" s="7"/>
      <c r="E742" s="7"/>
      <c r="F742" s="8"/>
      <c r="G742" s="6"/>
      <c r="H742" s="8"/>
      <c r="I742" s="8"/>
      <c r="J742" s="8"/>
      <c r="K742" s="8"/>
      <c r="L742" s="3"/>
      <c r="M742" s="4"/>
      <c r="N742" s="4"/>
      <c r="O742" s="4"/>
      <c r="P742" s="4"/>
      <c r="Q742" s="4"/>
      <c r="R742" s="11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row>
    <row r="743" spans="1:42" ht="16" x14ac:dyDescent="0.2">
      <c r="A743" s="3"/>
      <c r="B743" s="6"/>
      <c r="C743" s="7"/>
      <c r="D743" s="7"/>
      <c r="E743" s="7"/>
      <c r="F743" s="8"/>
      <c r="G743" s="6"/>
      <c r="H743" s="8"/>
      <c r="I743" s="8"/>
      <c r="J743" s="8"/>
      <c r="K743" s="8"/>
      <c r="L743" s="3"/>
      <c r="M743" s="4"/>
      <c r="N743" s="4"/>
      <c r="O743" s="4"/>
      <c r="P743" s="4"/>
      <c r="Q743" s="4"/>
      <c r="R743" s="11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row>
    <row r="744" spans="1:42" ht="16" x14ac:dyDescent="0.2">
      <c r="A744" s="3"/>
      <c r="B744" s="6"/>
      <c r="C744" s="7"/>
      <c r="D744" s="7"/>
      <c r="E744" s="7"/>
      <c r="F744" s="8"/>
      <c r="G744" s="6"/>
      <c r="H744" s="8"/>
      <c r="I744" s="8"/>
      <c r="J744" s="8"/>
      <c r="K744" s="8"/>
      <c r="L744" s="3"/>
      <c r="M744" s="4"/>
      <c r="N744" s="4"/>
      <c r="O744" s="4"/>
      <c r="P744" s="4"/>
      <c r="Q744" s="4"/>
      <c r="R744" s="11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row>
    <row r="745" spans="1:42" ht="16" x14ac:dyDescent="0.2">
      <c r="A745" s="3"/>
      <c r="B745" s="6"/>
      <c r="C745" s="7"/>
      <c r="D745" s="7"/>
      <c r="E745" s="7"/>
      <c r="F745" s="8"/>
      <c r="G745" s="6"/>
      <c r="H745" s="8"/>
      <c r="I745" s="8"/>
      <c r="J745" s="8"/>
      <c r="K745" s="8"/>
      <c r="L745" s="3"/>
      <c r="M745" s="4"/>
      <c r="N745" s="4"/>
      <c r="O745" s="4"/>
      <c r="P745" s="4"/>
      <c r="Q745" s="4"/>
      <c r="R745" s="11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row>
    <row r="746" spans="1:42" ht="16" x14ac:dyDescent="0.2">
      <c r="A746" s="3"/>
      <c r="B746" s="6"/>
      <c r="C746" s="7"/>
      <c r="D746" s="7"/>
      <c r="E746" s="7"/>
      <c r="F746" s="8"/>
      <c r="G746" s="6"/>
      <c r="H746" s="8"/>
      <c r="I746" s="8"/>
      <c r="J746" s="8"/>
      <c r="K746" s="8"/>
      <c r="L746" s="3"/>
      <c r="M746" s="4"/>
      <c r="N746" s="4"/>
      <c r="O746" s="4"/>
      <c r="P746" s="4"/>
      <c r="Q746" s="4"/>
      <c r="R746" s="11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row>
    <row r="747" spans="1:42" ht="16" x14ac:dyDescent="0.2">
      <c r="A747" s="3"/>
      <c r="B747" s="6"/>
      <c r="C747" s="7"/>
      <c r="D747" s="7"/>
      <c r="E747" s="7"/>
      <c r="F747" s="8"/>
      <c r="G747" s="6"/>
      <c r="H747" s="8"/>
      <c r="I747" s="8"/>
      <c r="J747" s="8"/>
      <c r="K747" s="8"/>
      <c r="L747" s="3"/>
      <c r="M747" s="4"/>
      <c r="N747" s="4"/>
      <c r="O747" s="4"/>
      <c r="P747" s="4"/>
      <c r="Q747" s="4"/>
      <c r="R747" s="11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row>
    <row r="748" spans="1:42" ht="16" x14ac:dyDescent="0.2">
      <c r="A748" s="3"/>
      <c r="B748" s="6"/>
      <c r="C748" s="7"/>
      <c r="D748" s="7"/>
      <c r="E748" s="7"/>
      <c r="F748" s="8"/>
      <c r="G748" s="6"/>
      <c r="H748" s="8"/>
      <c r="I748" s="8"/>
      <c r="J748" s="8"/>
      <c r="K748" s="8"/>
      <c r="L748" s="3"/>
      <c r="M748" s="4"/>
      <c r="N748" s="4"/>
      <c r="O748" s="4"/>
      <c r="P748" s="4"/>
      <c r="Q748" s="4"/>
      <c r="R748" s="11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row>
    <row r="749" spans="1:42" ht="16" x14ac:dyDescent="0.2">
      <c r="A749" s="3"/>
      <c r="B749" s="6"/>
      <c r="C749" s="7"/>
      <c r="D749" s="7"/>
      <c r="E749" s="7"/>
      <c r="F749" s="8"/>
      <c r="G749" s="6"/>
      <c r="H749" s="8"/>
      <c r="I749" s="8"/>
      <c r="J749" s="8"/>
      <c r="K749" s="8"/>
      <c r="L749" s="3"/>
      <c r="M749" s="4"/>
      <c r="N749" s="4"/>
      <c r="O749" s="4"/>
      <c r="P749" s="4"/>
      <c r="Q749" s="4"/>
      <c r="R749" s="11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row>
    <row r="750" spans="1:42" ht="16" x14ac:dyDescent="0.2">
      <c r="A750" s="3"/>
      <c r="B750" s="6"/>
      <c r="C750" s="7"/>
      <c r="D750" s="7"/>
      <c r="E750" s="7"/>
      <c r="F750" s="8"/>
      <c r="G750" s="6"/>
      <c r="H750" s="8"/>
      <c r="I750" s="8"/>
      <c r="J750" s="8"/>
      <c r="K750" s="8"/>
      <c r="L750" s="3"/>
      <c r="M750" s="4"/>
      <c r="N750" s="4"/>
      <c r="O750" s="4"/>
      <c r="P750" s="4"/>
      <c r="Q750" s="4"/>
      <c r="R750" s="11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row>
    <row r="751" spans="1:42" ht="16" x14ac:dyDescent="0.2">
      <c r="A751" s="3"/>
      <c r="B751" s="6"/>
      <c r="C751" s="7"/>
      <c r="D751" s="7"/>
      <c r="E751" s="7"/>
      <c r="F751" s="8"/>
      <c r="G751" s="6"/>
      <c r="H751" s="8"/>
      <c r="I751" s="8"/>
      <c r="J751" s="8"/>
      <c r="K751" s="8"/>
      <c r="L751" s="3"/>
      <c r="M751" s="4"/>
      <c r="N751" s="4"/>
      <c r="O751" s="4"/>
      <c r="P751" s="4"/>
      <c r="Q751" s="4"/>
      <c r="R751" s="11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row>
    <row r="752" spans="1:42" ht="16" x14ac:dyDescent="0.2">
      <c r="A752" s="3"/>
      <c r="B752" s="6"/>
      <c r="C752" s="7"/>
      <c r="D752" s="7"/>
      <c r="E752" s="7"/>
      <c r="F752" s="8"/>
      <c r="G752" s="6"/>
      <c r="H752" s="8"/>
      <c r="I752" s="8"/>
      <c r="J752" s="8"/>
      <c r="K752" s="8"/>
      <c r="L752" s="3"/>
      <c r="M752" s="4"/>
      <c r="N752" s="4"/>
      <c r="O752" s="4"/>
      <c r="P752" s="4"/>
      <c r="Q752" s="4"/>
      <c r="R752" s="11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row>
    <row r="753" spans="1:42" ht="16" x14ac:dyDescent="0.2">
      <c r="A753" s="3"/>
      <c r="B753" s="6"/>
      <c r="C753" s="7"/>
      <c r="D753" s="7"/>
      <c r="E753" s="7"/>
      <c r="F753" s="8"/>
      <c r="G753" s="6"/>
      <c r="H753" s="8"/>
      <c r="I753" s="8"/>
      <c r="J753" s="8"/>
      <c r="K753" s="8"/>
      <c r="L753" s="3"/>
      <c r="M753" s="4"/>
      <c r="N753" s="4"/>
      <c r="O753" s="4"/>
      <c r="P753" s="4"/>
      <c r="Q753" s="4"/>
      <c r="R753" s="11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row>
    <row r="754" spans="1:42" ht="16" x14ac:dyDescent="0.2">
      <c r="A754" s="3"/>
      <c r="B754" s="6"/>
      <c r="C754" s="7"/>
      <c r="D754" s="7"/>
      <c r="E754" s="7"/>
      <c r="F754" s="8"/>
      <c r="G754" s="6"/>
      <c r="H754" s="8"/>
      <c r="I754" s="8"/>
      <c r="J754" s="8"/>
      <c r="K754" s="8"/>
      <c r="L754" s="3"/>
      <c r="M754" s="4"/>
      <c r="N754" s="4"/>
      <c r="O754" s="4"/>
      <c r="P754" s="4"/>
      <c r="Q754" s="4"/>
      <c r="R754" s="11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row>
    <row r="755" spans="1:42" ht="16" x14ac:dyDescent="0.2">
      <c r="A755" s="3"/>
      <c r="B755" s="6"/>
      <c r="C755" s="7"/>
      <c r="D755" s="7"/>
      <c r="E755" s="7"/>
      <c r="F755" s="8"/>
      <c r="G755" s="6"/>
      <c r="H755" s="8"/>
      <c r="I755" s="8"/>
      <c r="J755" s="8"/>
      <c r="K755" s="8"/>
      <c r="L755" s="3"/>
      <c r="M755" s="4"/>
      <c r="N755" s="4"/>
      <c r="O755" s="4"/>
      <c r="P755" s="4"/>
      <c r="Q755" s="4"/>
      <c r="R755" s="11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row>
    <row r="756" spans="1:42" ht="16" x14ac:dyDescent="0.2">
      <c r="A756" s="3"/>
      <c r="B756" s="6"/>
      <c r="C756" s="7"/>
      <c r="D756" s="7"/>
      <c r="E756" s="7"/>
      <c r="F756" s="8"/>
      <c r="G756" s="6"/>
      <c r="H756" s="8"/>
      <c r="I756" s="8"/>
      <c r="J756" s="8"/>
      <c r="K756" s="8"/>
      <c r="L756" s="3"/>
      <c r="M756" s="4"/>
      <c r="N756" s="4"/>
      <c r="O756" s="4"/>
      <c r="P756" s="4"/>
      <c r="Q756" s="4"/>
      <c r="R756" s="11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row>
    <row r="757" spans="1:42" ht="16" x14ac:dyDescent="0.2">
      <c r="A757" s="3"/>
      <c r="B757" s="6"/>
      <c r="C757" s="7"/>
      <c r="D757" s="7"/>
      <c r="E757" s="7"/>
      <c r="F757" s="8"/>
      <c r="G757" s="6"/>
      <c r="H757" s="8"/>
      <c r="I757" s="8"/>
      <c r="J757" s="8"/>
      <c r="K757" s="8"/>
      <c r="L757" s="3"/>
      <c r="M757" s="4"/>
      <c r="N757" s="4"/>
      <c r="O757" s="4"/>
      <c r="P757" s="4"/>
      <c r="Q757" s="4"/>
      <c r="R757" s="11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row>
    <row r="758" spans="1:42" ht="16" x14ac:dyDescent="0.2">
      <c r="A758" s="3"/>
      <c r="B758" s="6"/>
      <c r="C758" s="7"/>
      <c r="D758" s="7"/>
      <c r="E758" s="7"/>
      <c r="F758" s="8"/>
      <c r="G758" s="6"/>
      <c r="H758" s="8"/>
      <c r="I758" s="8"/>
      <c r="J758" s="8"/>
      <c r="K758" s="8"/>
      <c r="L758" s="3"/>
      <c r="M758" s="4"/>
      <c r="N758" s="4"/>
      <c r="O758" s="4"/>
      <c r="P758" s="4"/>
      <c r="Q758" s="4"/>
      <c r="R758" s="11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row>
    <row r="759" spans="1:42" ht="16" x14ac:dyDescent="0.2">
      <c r="A759" s="3"/>
      <c r="B759" s="6"/>
      <c r="C759" s="7"/>
      <c r="D759" s="7"/>
      <c r="E759" s="7"/>
      <c r="F759" s="8"/>
      <c r="G759" s="6"/>
      <c r="H759" s="8"/>
      <c r="I759" s="8"/>
      <c r="J759" s="8"/>
      <c r="K759" s="8"/>
      <c r="L759" s="3"/>
      <c r="M759" s="4"/>
      <c r="N759" s="4"/>
      <c r="O759" s="4"/>
      <c r="P759" s="4"/>
      <c r="Q759" s="4"/>
      <c r="R759" s="11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row>
    <row r="760" spans="1:42" ht="16" x14ac:dyDescent="0.2">
      <c r="A760" s="3"/>
      <c r="B760" s="6"/>
      <c r="C760" s="7"/>
      <c r="D760" s="7"/>
      <c r="E760" s="7"/>
      <c r="F760" s="8"/>
      <c r="G760" s="6"/>
      <c r="H760" s="8"/>
      <c r="I760" s="8"/>
      <c r="J760" s="8"/>
      <c r="K760" s="8"/>
      <c r="L760" s="3"/>
      <c r="M760" s="4"/>
      <c r="N760" s="4"/>
      <c r="O760" s="4"/>
      <c r="P760" s="4"/>
      <c r="Q760" s="4"/>
      <c r="R760" s="11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row>
    <row r="761" spans="1:42" ht="16" x14ac:dyDescent="0.2">
      <c r="A761" s="3"/>
      <c r="B761" s="6"/>
      <c r="C761" s="7"/>
      <c r="D761" s="7"/>
      <c r="E761" s="7"/>
      <c r="F761" s="8"/>
      <c r="G761" s="6"/>
      <c r="H761" s="8"/>
      <c r="I761" s="8"/>
      <c r="J761" s="8"/>
      <c r="K761" s="8"/>
      <c r="L761" s="3"/>
      <c r="M761" s="4"/>
      <c r="N761" s="4"/>
      <c r="O761" s="4"/>
      <c r="P761" s="4"/>
      <c r="Q761" s="4"/>
      <c r="R761" s="11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row>
    <row r="762" spans="1:42" ht="16" x14ac:dyDescent="0.2">
      <c r="A762" s="3"/>
      <c r="B762" s="6"/>
      <c r="C762" s="7"/>
      <c r="D762" s="7"/>
      <c r="E762" s="7"/>
      <c r="F762" s="8"/>
      <c r="G762" s="6"/>
      <c r="H762" s="8"/>
      <c r="I762" s="8"/>
      <c r="J762" s="8"/>
      <c r="K762" s="8"/>
      <c r="L762" s="3"/>
      <c r="M762" s="4"/>
      <c r="N762" s="4"/>
      <c r="O762" s="4"/>
      <c r="P762" s="4"/>
      <c r="Q762" s="4"/>
      <c r="R762" s="11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row>
    <row r="763" spans="1:42" ht="16" x14ac:dyDescent="0.2">
      <c r="A763" s="3"/>
      <c r="B763" s="6"/>
      <c r="C763" s="7"/>
      <c r="D763" s="7"/>
      <c r="E763" s="7"/>
      <c r="F763" s="8"/>
      <c r="G763" s="6"/>
      <c r="H763" s="8"/>
      <c r="I763" s="8"/>
      <c r="J763" s="8"/>
      <c r="K763" s="8"/>
      <c r="L763" s="3"/>
      <c r="M763" s="4"/>
      <c r="N763" s="4"/>
      <c r="O763" s="4"/>
      <c r="P763" s="4"/>
      <c r="Q763" s="4"/>
      <c r="R763" s="11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row>
    <row r="764" spans="1:42" ht="16" x14ac:dyDescent="0.2">
      <c r="A764" s="3"/>
      <c r="B764" s="6"/>
      <c r="C764" s="7"/>
      <c r="D764" s="7"/>
      <c r="E764" s="7"/>
      <c r="F764" s="8"/>
      <c r="G764" s="6"/>
      <c r="H764" s="8"/>
      <c r="I764" s="8"/>
      <c r="J764" s="8"/>
      <c r="K764" s="8"/>
      <c r="L764" s="3"/>
      <c r="M764" s="4"/>
      <c r="N764" s="4"/>
      <c r="O764" s="4"/>
      <c r="P764" s="4"/>
      <c r="Q764" s="4"/>
      <c r="R764" s="11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row>
    <row r="765" spans="1:42" ht="16" x14ac:dyDescent="0.2">
      <c r="A765" s="3"/>
      <c r="B765" s="6"/>
      <c r="C765" s="7"/>
      <c r="D765" s="7"/>
      <c r="E765" s="7"/>
      <c r="F765" s="8"/>
      <c r="G765" s="6"/>
      <c r="H765" s="8"/>
      <c r="I765" s="8"/>
      <c r="J765" s="8"/>
      <c r="K765" s="8"/>
      <c r="L765" s="3"/>
      <c r="M765" s="4"/>
      <c r="N765" s="4"/>
      <c r="O765" s="4"/>
      <c r="P765" s="4"/>
      <c r="Q765" s="4"/>
      <c r="R765" s="11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row>
    <row r="766" spans="1:42" ht="16" x14ac:dyDescent="0.2">
      <c r="A766" s="3"/>
      <c r="B766" s="6"/>
      <c r="C766" s="7"/>
      <c r="D766" s="7"/>
      <c r="E766" s="7"/>
      <c r="F766" s="8"/>
      <c r="G766" s="6"/>
      <c r="H766" s="8"/>
      <c r="I766" s="8"/>
      <c r="J766" s="8"/>
      <c r="K766" s="8"/>
      <c r="L766" s="3"/>
      <c r="M766" s="4"/>
      <c r="N766" s="4"/>
      <c r="O766" s="4"/>
      <c r="P766" s="4"/>
      <c r="Q766" s="4"/>
      <c r="R766" s="11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row>
    <row r="767" spans="1:42" ht="16" x14ac:dyDescent="0.2">
      <c r="A767" s="3"/>
      <c r="B767" s="6"/>
      <c r="C767" s="7"/>
      <c r="D767" s="7"/>
      <c r="E767" s="7"/>
      <c r="F767" s="8"/>
      <c r="G767" s="6"/>
      <c r="H767" s="8"/>
      <c r="I767" s="8"/>
      <c r="J767" s="8"/>
      <c r="K767" s="8"/>
      <c r="L767" s="3"/>
      <c r="M767" s="4"/>
      <c r="N767" s="4"/>
      <c r="O767" s="4"/>
      <c r="P767" s="4"/>
      <c r="Q767" s="4"/>
      <c r="R767" s="11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row>
    <row r="768" spans="1:42" ht="16" x14ac:dyDescent="0.2">
      <c r="A768" s="3"/>
      <c r="B768" s="6"/>
      <c r="C768" s="7"/>
      <c r="D768" s="7"/>
      <c r="E768" s="7"/>
      <c r="F768" s="8"/>
      <c r="G768" s="6"/>
      <c r="H768" s="8"/>
      <c r="I768" s="8"/>
      <c r="J768" s="8"/>
      <c r="K768" s="8"/>
      <c r="L768" s="3"/>
      <c r="M768" s="4"/>
      <c r="N768" s="4"/>
      <c r="O768" s="4"/>
      <c r="P768" s="4"/>
      <c r="Q768" s="4"/>
      <c r="R768" s="11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row>
    <row r="769" spans="1:42" ht="16" x14ac:dyDescent="0.2">
      <c r="A769" s="3"/>
      <c r="B769" s="6"/>
      <c r="C769" s="7"/>
      <c r="D769" s="7"/>
      <c r="E769" s="7"/>
      <c r="F769" s="8"/>
      <c r="G769" s="6"/>
      <c r="H769" s="8"/>
      <c r="I769" s="8"/>
      <c r="J769" s="8"/>
      <c r="K769" s="8"/>
      <c r="L769" s="3"/>
      <c r="M769" s="4"/>
      <c r="N769" s="4"/>
      <c r="O769" s="4"/>
      <c r="P769" s="4"/>
      <c r="Q769" s="4"/>
      <c r="R769" s="11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row>
    <row r="770" spans="1:42" ht="16" x14ac:dyDescent="0.2">
      <c r="A770" s="3"/>
      <c r="B770" s="6"/>
      <c r="C770" s="7"/>
      <c r="D770" s="7"/>
      <c r="E770" s="7"/>
      <c r="F770" s="8"/>
      <c r="G770" s="6"/>
      <c r="H770" s="8"/>
      <c r="I770" s="8"/>
      <c r="J770" s="8"/>
      <c r="K770" s="8"/>
      <c r="L770" s="3"/>
      <c r="M770" s="4"/>
      <c r="N770" s="4"/>
      <c r="O770" s="4"/>
      <c r="P770" s="4"/>
      <c r="Q770" s="4"/>
      <c r="R770" s="11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row>
    <row r="771" spans="1:42" ht="16" x14ac:dyDescent="0.2">
      <c r="A771" s="3"/>
      <c r="B771" s="6"/>
      <c r="C771" s="7"/>
      <c r="D771" s="7"/>
      <c r="E771" s="7"/>
      <c r="F771" s="8"/>
      <c r="G771" s="6"/>
      <c r="H771" s="8"/>
      <c r="I771" s="8"/>
      <c r="J771" s="8"/>
      <c r="K771" s="8"/>
      <c r="L771" s="3"/>
      <c r="M771" s="4"/>
      <c r="N771" s="4"/>
      <c r="O771" s="4"/>
      <c r="P771" s="4"/>
      <c r="Q771" s="4"/>
      <c r="R771" s="11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row>
    <row r="772" spans="1:42" ht="16" x14ac:dyDescent="0.2">
      <c r="A772" s="3"/>
      <c r="B772" s="6"/>
      <c r="C772" s="7"/>
      <c r="D772" s="7"/>
      <c r="E772" s="7"/>
      <c r="F772" s="8"/>
      <c r="G772" s="6"/>
      <c r="H772" s="8"/>
      <c r="I772" s="8"/>
      <c r="J772" s="8"/>
      <c r="K772" s="8"/>
      <c r="L772" s="3"/>
      <c r="M772" s="4"/>
      <c r="N772" s="4"/>
      <c r="O772" s="4"/>
      <c r="P772" s="4"/>
      <c r="Q772" s="4"/>
      <c r="R772" s="11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row>
    <row r="773" spans="1:42" ht="16" x14ac:dyDescent="0.2">
      <c r="A773" s="3"/>
      <c r="B773" s="6"/>
      <c r="C773" s="7"/>
      <c r="D773" s="7"/>
      <c r="E773" s="7"/>
      <c r="F773" s="8"/>
      <c r="G773" s="6"/>
      <c r="H773" s="8"/>
      <c r="I773" s="8"/>
      <c r="J773" s="8"/>
      <c r="K773" s="8"/>
      <c r="L773" s="3"/>
      <c r="M773" s="4"/>
      <c r="N773" s="4"/>
      <c r="O773" s="4"/>
      <c r="P773" s="4"/>
      <c r="Q773" s="4"/>
      <c r="R773" s="11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row>
    <row r="774" spans="1:42" ht="16" x14ac:dyDescent="0.2">
      <c r="A774" s="3"/>
      <c r="B774" s="6"/>
      <c r="C774" s="7"/>
      <c r="D774" s="7"/>
      <c r="E774" s="7"/>
      <c r="F774" s="8"/>
      <c r="G774" s="6"/>
      <c r="H774" s="8"/>
      <c r="I774" s="8"/>
      <c r="J774" s="8"/>
      <c r="K774" s="8"/>
      <c r="L774" s="3"/>
      <c r="M774" s="4"/>
      <c r="N774" s="4"/>
      <c r="O774" s="4"/>
      <c r="P774" s="4"/>
      <c r="Q774" s="4"/>
      <c r="R774" s="11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row>
    <row r="775" spans="1:42" ht="16" x14ac:dyDescent="0.2">
      <c r="A775" s="3"/>
      <c r="B775" s="6"/>
      <c r="C775" s="7"/>
      <c r="D775" s="7"/>
      <c r="E775" s="7"/>
      <c r="F775" s="8"/>
      <c r="G775" s="6"/>
      <c r="H775" s="8"/>
      <c r="I775" s="8"/>
      <c r="J775" s="8"/>
      <c r="K775" s="8"/>
      <c r="L775" s="3"/>
      <c r="M775" s="4"/>
      <c r="N775" s="4"/>
      <c r="O775" s="4"/>
      <c r="P775" s="4"/>
      <c r="Q775" s="4"/>
      <c r="R775" s="11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row>
    <row r="776" spans="1:42" ht="16" x14ac:dyDescent="0.2">
      <c r="A776" s="3"/>
      <c r="B776" s="6"/>
      <c r="C776" s="7"/>
      <c r="D776" s="7"/>
      <c r="E776" s="7"/>
      <c r="F776" s="8"/>
      <c r="G776" s="6"/>
      <c r="H776" s="8"/>
      <c r="I776" s="8"/>
      <c r="J776" s="8"/>
      <c r="K776" s="8"/>
      <c r="L776" s="3"/>
      <c r="M776" s="4"/>
      <c r="N776" s="4"/>
      <c r="O776" s="4"/>
      <c r="P776" s="4"/>
      <c r="Q776" s="4"/>
      <c r="R776" s="11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row>
    <row r="777" spans="1:42" ht="16" x14ac:dyDescent="0.2">
      <c r="A777" s="3"/>
      <c r="B777" s="6"/>
      <c r="C777" s="7"/>
      <c r="D777" s="7"/>
      <c r="E777" s="7"/>
      <c r="F777" s="8"/>
      <c r="G777" s="6"/>
      <c r="H777" s="8"/>
      <c r="I777" s="8"/>
      <c r="J777" s="8"/>
      <c r="K777" s="8"/>
      <c r="L777" s="3"/>
      <c r="M777" s="4"/>
      <c r="N777" s="4"/>
      <c r="O777" s="4"/>
      <c r="P777" s="4"/>
      <c r="Q777" s="4"/>
      <c r="R777" s="11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row>
    <row r="778" spans="1:42" ht="16" x14ac:dyDescent="0.2">
      <c r="A778" s="3"/>
      <c r="B778" s="6"/>
      <c r="C778" s="7"/>
      <c r="D778" s="7"/>
      <c r="E778" s="7"/>
      <c r="F778" s="8"/>
      <c r="G778" s="6"/>
      <c r="H778" s="8"/>
      <c r="I778" s="8"/>
      <c r="J778" s="8"/>
      <c r="K778" s="8"/>
      <c r="L778" s="3"/>
      <c r="M778" s="4"/>
      <c r="N778" s="4"/>
      <c r="O778" s="4"/>
      <c r="P778" s="4"/>
      <c r="Q778" s="4"/>
      <c r="R778" s="11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row>
    <row r="779" spans="1:42" ht="16" x14ac:dyDescent="0.2">
      <c r="A779" s="3"/>
      <c r="B779" s="6"/>
      <c r="C779" s="7"/>
      <c r="D779" s="7"/>
      <c r="E779" s="7"/>
      <c r="F779" s="8"/>
      <c r="G779" s="6"/>
      <c r="H779" s="8"/>
      <c r="I779" s="8"/>
      <c r="J779" s="8"/>
      <c r="K779" s="8"/>
      <c r="L779" s="3"/>
      <c r="M779" s="4"/>
      <c r="N779" s="4"/>
      <c r="O779" s="4"/>
      <c r="P779" s="4"/>
      <c r="Q779" s="4"/>
      <c r="R779" s="11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row>
    <row r="780" spans="1:42" ht="16" x14ac:dyDescent="0.2">
      <c r="A780" s="3"/>
      <c r="B780" s="6"/>
      <c r="C780" s="7"/>
      <c r="D780" s="7"/>
      <c r="E780" s="7"/>
      <c r="F780" s="8"/>
      <c r="G780" s="6"/>
      <c r="H780" s="8"/>
      <c r="I780" s="8"/>
      <c r="J780" s="8"/>
      <c r="K780" s="8"/>
      <c r="L780" s="3"/>
      <c r="M780" s="4"/>
      <c r="N780" s="4"/>
      <c r="O780" s="4"/>
      <c r="P780" s="4"/>
      <c r="Q780" s="4"/>
      <c r="R780" s="11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row>
    <row r="781" spans="1:42" ht="16" x14ac:dyDescent="0.2">
      <c r="A781" s="3"/>
      <c r="B781" s="6"/>
      <c r="C781" s="7"/>
      <c r="D781" s="7"/>
      <c r="E781" s="7"/>
      <c r="F781" s="8"/>
      <c r="G781" s="6"/>
      <c r="H781" s="8"/>
      <c r="I781" s="8"/>
      <c r="J781" s="8"/>
      <c r="K781" s="8"/>
      <c r="L781" s="3"/>
      <c r="M781" s="4"/>
      <c r="N781" s="4"/>
      <c r="O781" s="4"/>
      <c r="P781" s="4"/>
      <c r="Q781" s="4"/>
      <c r="R781" s="11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row>
    <row r="782" spans="1:42" ht="16" x14ac:dyDescent="0.2">
      <c r="A782" s="3"/>
      <c r="B782" s="6"/>
      <c r="C782" s="7"/>
      <c r="D782" s="7"/>
      <c r="E782" s="7"/>
      <c r="F782" s="8"/>
      <c r="G782" s="6"/>
      <c r="H782" s="8"/>
      <c r="I782" s="8"/>
      <c r="J782" s="8"/>
      <c r="K782" s="8"/>
      <c r="L782" s="3"/>
      <c r="M782" s="4"/>
      <c r="N782" s="4"/>
      <c r="O782" s="4"/>
      <c r="P782" s="4"/>
      <c r="Q782" s="4"/>
      <c r="R782" s="11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row>
    <row r="783" spans="1:42" ht="16" x14ac:dyDescent="0.2">
      <c r="A783" s="3"/>
      <c r="B783" s="6"/>
      <c r="C783" s="7"/>
      <c r="D783" s="7"/>
      <c r="E783" s="7"/>
      <c r="F783" s="8"/>
      <c r="G783" s="6"/>
      <c r="H783" s="8"/>
      <c r="I783" s="8"/>
      <c r="J783" s="8"/>
      <c r="K783" s="8"/>
      <c r="L783" s="3"/>
      <c r="M783" s="4"/>
      <c r="N783" s="4"/>
      <c r="O783" s="4"/>
      <c r="P783" s="4"/>
      <c r="Q783" s="4"/>
      <c r="R783" s="11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row>
    <row r="784" spans="1:42" ht="16" x14ac:dyDescent="0.2">
      <c r="A784" s="3"/>
      <c r="B784" s="6"/>
      <c r="C784" s="7"/>
      <c r="D784" s="7"/>
      <c r="E784" s="7"/>
      <c r="F784" s="8"/>
      <c r="G784" s="6"/>
      <c r="H784" s="8"/>
      <c r="I784" s="8"/>
      <c r="J784" s="8"/>
      <c r="K784" s="8"/>
      <c r="L784" s="3"/>
      <c r="M784" s="4"/>
      <c r="N784" s="4"/>
      <c r="O784" s="4"/>
      <c r="P784" s="4"/>
      <c r="Q784" s="4"/>
      <c r="R784" s="11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row>
    <row r="785" spans="1:42" ht="16" x14ac:dyDescent="0.2">
      <c r="A785" s="3"/>
      <c r="B785" s="6"/>
      <c r="C785" s="7"/>
      <c r="D785" s="7"/>
      <c r="E785" s="7"/>
      <c r="F785" s="8"/>
      <c r="G785" s="6"/>
      <c r="H785" s="8"/>
      <c r="I785" s="8"/>
      <c r="J785" s="8"/>
      <c r="K785" s="8"/>
      <c r="L785" s="3"/>
      <c r="M785" s="4"/>
      <c r="N785" s="4"/>
      <c r="O785" s="4"/>
      <c r="P785" s="4"/>
      <c r="Q785" s="4"/>
      <c r="R785" s="11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row>
    <row r="786" spans="1:42" ht="16" x14ac:dyDescent="0.2">
      <c r="A786" s="3"/>
      <c r="B786" s="6"/>
      <c r="C786" s="7"/>
      <c r="D786" s="7"/>
      <c r="E786" s="7"/>
      <c r="F786" s="8"/>
      <c r="G786" s="6"/>
      <c r="H786" s="8"/>
      <c r="I786" s="8"/>
      <c r="J786" s="8"/>
      <c r="K786" s="8"/>
      <c r="L786" s="3"/>
      <c r="M786" s="4"/>
      <c r="N786" s="4"/>
      <c r="O786" s="4"/>
      <c r="P786" s="4"/>
      <c r="Q786" s="4"/>
      <c r="R786" s="11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row>
    <row r="787" spans="1:42" ht="16" x14ac:dyDescent="0.2">
      <c r="A787" s="3"/>
      <c r="B787" s="6"/>
      <c r="C787" s="7"/>
      <c r="D787" s="7"/>
      <c r="E787" s="7"/>
      <c r="F787" s="8"/>
      <c r="G787" s="6"/>
      <c r="H787" s="8"/>
      <c r="I787" s="8"/>
      <c r="J787" s="8"/>
      <c r="K787" s="8"/>
      <c r="L787" s="3"/>
      <c r="M787" s="4"/>
      <c r="N787" s="4"/>
      <c r="O787" s="4"/>
      <c r="P787" s="4"/>
      <c r="Q787" s="4"/>
      <c r="R787" s="11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row>
    <row r="788" spans="1:42" ht="16" x14ac:dyDescent="0.2">
      <c r="A788" s="3"/>
      <c r="B788" s="6"/>
      <c r="C788" s="7"/>
      <c r="D788" s="7"/>
      <c r="E788" s="7"/>
      <c r="F788" s="8"/>
      <c r="G788" s="6"/>
      <c r="H788" s="8"/>
      <c r="I788" s="8"/>
      <c r="J788" s="8"/>
      <c r="K788" s="8"/>
      <c r="L788" s="3"/>
      <c r="M788" s="4"/>
      <c r="N788" s="4"/>
      <c r="O788" s="4"/>
      <c r="P788" s="4"/>
      <c r="Q788" s="4"/>
      <c r="R788" s="11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row>
    <row r="789" spans="1:42" ht="16" x14ac:dyDescent="0.2">
      <c r="A789" s="3"/>
      <c r="B789" s="6"/>
      <c r="C789" s="7"/>
      <c r="D789" s="7"/>
      <c r="E789" s="7"/>
      <c r="F789" s="8"/>
      <c r="G789" s="6"/>
      <c r="H789" s="8"/>
      <c r="I789" s="8"/>
      <c r="J789" s="8"/>
      <c r="K789" s="8"/>
      <c r="L789" s="3"/>
      <c r="M789" s="4"/>
      <c r="N789" s="4"/>
      <c r="O789" s="4"/>
      <c r="P789" s="4"/>
      <c r="Q789" s="4"/>
      <c r="R789" s="11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row>
    <row r="790" spans="1:42" ht="16" x14ac:dyDescent="0.2">
      <c r="A790" s="3"/>
      <c r="B790" s="6"/>
      <c r="C790" s="7"/>
      <c r="D790" s="7"/>
      <c r="E790" s="7"/>
      <c r="F790" s="8"/>
      <c r="G790" s="6"/>
      <c r="H790" s="8"/>
      <c r="I790" s="8"/>
      <c r="J790" s="8"/>
      <c r="K790" s="8"/>
      <c r="L790" s="3"/>
      <c r="M790" s="4"/>
      <c r="N790" s="4"/>
      <c r="O790" s="4"/>
      <c r="P790" s="4"/>
      <c r="Q790" s="4"/>
      <c r="R790" s="11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row>
    <row r="791" spans="1:42" ht="16" x14ac:dyDescent="0.2">
      <c r="A791" s="3"/>
      <c r="B791" s="6"/>
      <c r="C791" s="7"/>
      <c r="D791" s="7"/>
      <c r="E791" s="7"/>
      <c r="F791" s="8"/>
      <c r="G791" s="6"/>
      <c r="H791" s="8"/>
      <c r="I791" s="8"/>
      <c r="J791" s="8"/>
      <c r="K791" s="8"/>
      <c r="L791" s="3"/>
      <c r="M791" s="4"/>
      <c r="N791" s="4"/>
      <c r="O791" s="4"/>
      <c r="P791" s="4"/>
      <c r="Q791" s="4"/>
      <c r="R791" s="11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row>
    <row r="792" spans="1:42" ht="16" x14ac:dyDescent="0.2">
      <c r="A792" s="3"/>
      <c r="B792" s="6"/>
      <c r="C792" s="7"/>
      <c r="D792" s="7"/>
      <c r="E792" s="7"/>
      <c r="F792" s="8"/>
      <c r="G792" s="6"/>
      <c r="H792" s="8"/>
      <c r="I792" s="8"/>
      <c r="J792" s="8"/>
      <c r="K792" s="8"/>
      <c r="L792" s="3"/>
      <c r="M792" s="4"/>
      <c r="N792" s="4"/>
      <c r="O792" s="4"/>
      <c r="P792" s="4"/>
      <c r="Q792" s="4"/>
      <c r="R792" s="11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row>
    <row r="793" spans="1:42" ht="16" x14ac:dyDescent="0.2">
      <c r="A793" s="3"/>
      <c r="B793" s="6"/>
      <c r="C793" s="7"/>
      <c r="D793" s="7"/>
      <c r="E793" s="7"/>
      <c r="F793" s="8"/>
      <c r="G793" s="6"/>
      <c r="H793" s="8"/>
      <c r="I793" s="8"/>
      <c r="J793" s="8"/>
      <c r="K793" s="8"/>
      <c r="L793" s="3"/>
      <c r="M793" s="4"/>
      <c r="N793" s="4"/>
      <c r="O793" s="4"/>
      <c r="P793" s="4"/>
      <c r="Q793" s="4"/>
      <c r="R793" s="11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row>
    <row r="794" spans="1:42" ht="16" x14ac:dyDescent="0.2">
      <c r="A794" s="3"/>
      <c r="B794" s="6"/>
      <c r="C794" s="7"/>
      <c r="D794" s="7"/>
      <c r="E794" s="7"/>
      <c r="F794" s="8"/>
      <c r="G794" s="6"/>
      <c r="H794" s="8"/>
      <c r="I794" s="8"/>
      <c r="J794" s="8"/>
      <c r="K794" s="8"/>
      <c r="L794" s="3"/>
      <c r="M794" s="4"/>
      <c r="N794" s="4"/>
      <c r="O794" s="4"/>
      <c r="P794" s="4"/>
      <c r="Q794" s="4"/>
      <c r="R794" s="11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row>
    <row r="795" spans="1:42" ht="16" x14ac:dyDescent="0.2">
      <c r="A795" s="3"/>
      <c r="B795" s="6"/>
      <c r="C795" s="7"/>
      <c r="D795" s="7"/>
      <c r="E795" s="7"/>
      <c r="F795" s="8"/>
      <c r="G795" s="6"/>
      <c r="H795" s="8"/>
      <c r="I795" s="8"/>
      <c r="J795" s="8"/>
      <c r="K795" s="8"/>
      <c r="L795" s="3"/>
      <c r="M795" s="4"/>
      <c r="N795" s="4"/>
      <c r="O795" s="4"/>
      <c r="P795" s="4"/>
      <c r="Q795" s="4"/>
      <c r="R795" s="11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row>
    <row r="796" spans="1:42" ht="16" x14ac:dyDescent="0.2">
      <c r="A796" s="3"/>
      <c r="B796" s="6"/>
      <c r="C796" s="7"/>
      <c r="D796" s="7"/>
      <c r="E796" s="7"/>
      <c r="F796" s="8"/>
      <c r="G796" s="6"/>
      <c r="H796" s="8"/>
      <c r="I796" s="8"/>
      <c r="J796" s="8"/>
      <c r="K796" s="8"/>
      <c r="L796" s="3"/>
      <c r="M796" s="4"/>
      <c r="N796" s="4"/>
      <c r="O796" s="4"/>
      <c r="P796" s="4"/>
      <c r="Q796" s="4"/>
      <c r="R796" s="11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row>
    <row r="797" spans="1:42" ht="16" x14ac:dyDescent="0.2">
      <c r="A797" s="3"/>
      <c r="B797" s="6"/>
      <c r="C797" s="7"/>
      <c r="D797" s="7"/>
      <c r="E797" s="7"/>
      <c r="F797" s="8"/>
      <c r="G797" s="6"/>
      <c r="H797" s="8"/>
      <c r="I797" s="8"/>
      <c r="J797" s="8"/>
      <c r="K797" s="8"/>
      <c r="L797" s="3"/>
      <c r="M797" s="4"/>
      <c r="N797" s="4"/>
      <c r="O797" s="4"/>
      <c r="P797" s="4"/>
      <c r="Q797" s="4"/>
      <c r="R797" s="11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row>
    <row r="798" spans="1:42" ht="16" x14ac:dyDescent="0.2">
      <c r="A798" s="3"/>
      <c r="B798" s="6"/>
      <c r="C798" s="7"/>
      <c r="D798" s="7"/>
      <c r="E798" s="7"/>
      <c r="F798" s="8"/>
      <c r="G798" s="6"/>
      <c r="H798" s="8"/>
      <c r="I798" s="8"/>
      <c r="J798" s="8"/>
      <c r="K798" s="8"/>
      <c r="L798" s="3"/>
      <c r="M798" s="4"/>
      <c r="N798" s="4"/>
      <c r="O798" s="4"/>
      <c r="P798" s="4"/>
      <c r="Q798" s="4"/>
      <c r="R798" s="11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row>
    <row r="799" spans="1:42" ht="16" x14ac:dyDescent="0.2">
      <c r="A799" s="3"/>
      <c r="B799" s="6"/>
      <c r="C799" s="7"/>
      <c r="D799" s="7"/>
      <c r="E799" s="7"/>
      <c r="F799" s="8"/>
      <c r="G799" s="6"/>
      <c r="H799" s="8"/>
      <c r="I799" s="8"/>
      <c r="J799" s="8"/>
      <c r="K799" s="8"/>
      <c r="L799" s="3"/>
      <c r="M799" s="4"/>
      <c r="N799" s="4"/>
      <c r="O799" s="4"/>
      <c r="P799" s="4"/>
      <c r="Q799" s="4"/>
      <c r="R799" s="11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row>
    <row r="800" spans="1:42" ht="16" x14ac:dyDescent="0.2">
      <c r="A800" s="3"/>
      <c r="B800" s="6"/>
      <c r="C800" s="7"/>
      <c r="D800" s="7"/>
      <c r="E800" s="7"/>
      <c r="F800" s="8"/>
      <c r="G800" s="6"/>
      <c r="H800" s="8"/>
      <c r="I800" s="8"/>
      <c r="J800" s="8"/>
      <c r="K800" s="8"/>
      <c r="L800" s="3"/>
      <c r="M800" s="4"/>
      <c r="N800" s="4"/>
      <c r="O800" s="4"/>
      <c r="P800" s="4"/>
      <c r="Q800" s="4"/>
      <c r="R800" s="11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row>
    <row r="801" spans="1:42" ht="16" x14ac:dyDescent="0.2">
      <c r="A801" s="3"/>
      <c r="B801" s="6"/>
      <c r="C801" s="7"/>
      <c r="D801" s="7"/>
      <c r="E801" s="7"/>
      <c r="F801" s="8"/>
      <c r="G801" s="6"/>
      <c r="H801" s="8"/>
      <c r="I801" s="8"/>
      <c r="J801" s="8"/>
      <c r="K801" s="8"/>
      <c r="L801" s="3"/>
      <c r="M801" s="4"/>
      <c r="N801" s="4"/>
      <c r="O801" s="4"/>
      <c r="P801" s="4"/>
      <c r="Q801" s="4"/>
      <c r="R801" s="11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row>
    <row r="802" spans="1:42" ht="16" x14ac:dyDescent="0.2">
      <c r="A802" s="3"/>
      <c r="B802" s="6"/>
      <c r="C802" s="7"/>
      <c r="D802" s="7"/>
      <c r="E802" s="7"/>
      <c r="F802" s="8"/>
      <c r="G802" s="6"/>
      <c r="H802" s="8"/>
      <c r="I802" s="8"/>
      <c r="J802" s="8"/>
      <c r="K802" s="8"/>
      <c r="L802" s="3"/>
      <c r="M802" s="4"/>
      <c r="N802" s="4"/>
      <c r="O802" s="4"/>
      <c r="P802" s="4"/>
      <c r="Q802" s="4"/>
      <c r="R802" s="11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row>
    <row r="803" spans="1:42" ht="16" x14ac:dyDescent="0.2">
      <c r="A803" s="3"/>
      <c r="B803" s="6"/>
      <c r="C803" s="7"/>
      <c r="D803" s="7"/>
      <c r="E803" s="7"/>
      <c r="F803" s="8"/>
      <c r="G803" s="6"/>
      <c r="H803" s="8"/>
      <c r="I803" s="8"/>
      <c r="J803" s="8"/>
      <c r="K803" s="8"/>
      <c r="L803" s="3"/>
      <c r="M803" s="4"/>
      <c r="N803" s="4"/>
      <c r="O803" s="4"/>
      <c r="P803" s="4"/>
      <c r="Q803" s="4"/>
      <c r="R803" s="11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row>
    <row r="804" spans="1:42" ht="16" x14ac:dyDescent="0.2">
      <c r="A804" s="3"/>
      <c r="B804" s="6"/>
      <c r="C804" s="7"/>
      <c r="D804" s="7"/>
      <c r="E804" s="7"/>
      <c r="F804" s="8"/>
      <c r="G804" s="6"/>
      <c r="H804" s="8"/>
      <c r="I804" s="8"/>
      <c r="J804" s="8"/>
      <c r="K804" s="8"/>
      <c r="L804" s="3"/>
      <c r="M804" s="4"/>
      <c r="N804" s="4"/>
      <c r="O804" s="4"/>
      <c r="P804" s="4"/>
      <c r="Q804" s="4"/>
      <c r="R804" s="11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row>
    <row r="805" spans="1:42" ht="16" x14ac:dyDescent="0.2">
      <c r="A805" s="3"/>
      <c r="B805" s="6"/>
      <c r="C805" s="7"/>
      <c r="D805" s="7"/>
      <c r="E805" s="7"/>
      <c r="F805" s="8"/>
      <c r="G805" s="6"/>
      <c r="H805" s="8"/>
      <c r="I805" s="8"/>
      <c r="J805" s="8"/>
      <c r="K805" s="8"/>
      <c r="L805" s="3"/>
      <c r="M805" s="4"/>
      <c r="N805" s="4"/>
      <c r="O805" s="4"/>
      <c r="P805" s="4"/>
      <c r="Q805" s="4"/>
      <c r="R805" s="11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row>
    <row r="806" spans="1:42" ht="16" x14ac:dyDescent="0.2">
      <c r="A806" s="3"/>
      <c r="B806" s="6"/>
      <c r="C806" s="7"/>
      <c r="D806" s="7"/>
      <c r="E806" s="7"/>
      <c r="F806" s="8"/>
      <c r="G806" s="6"/>
      <c r="H806" s="8"/>
      <c r="I806" s="8"/>
      <c r="J806" s="8"/>
      <c r="K806" s="8"/>
      <c r="L806" s="3"/>
      <c r="M806" s="4"/>
      <c r="N806" s="4"/>
      <c r="O806" s="4"/>
      <c r="P806" s="4"/>
      <c r="Q806" s="4"/>
      <c r="R806" s="11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row>
    <row r="807" spans="1:42" ht="16" x14ac:dyDescent="0.2">
      <c r="A807" s="3"/>
      <c r="B807" s="6"/>
      <c r="C807" s="7"/>
      <c r="D807" s="7"/>
      <c r="E807" s="7"/>
      <c r="F807" s="8"/>
      <c r="G807" s="6"/>
      <c r="H807" s="8"/>
      <c r="I807" s="8"/>
      <c r="J807" s="8"/>
      <c r="K807" s="8"/>
      <c r="L807" s="3"/>
      <c r="M807" s="4"/>
      <c r="N807" s="4"/>
      <c r="O807" s="4"/>
      <c r="P807" s="4"/>
      <c r="Q807" s="4"/>
      <c r="R807" s="11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row>
    <row r="808" spans="1:42" ht="16" x14ac:dyDescent="0.2">
      <c r="A808" s="3"/>
      <c r="B808" s="6"/>
      <c r="C808" s="7"/>
      <c r="D808" s="7"/>
      <c r="E808" s="7"/>
      <c r="F808" s="8"/>
      <c r="G808" s="6"/>
      <c r="H808" s="8"/>
      <c r="I808" s="8"/>
      <c r="J808" s="8"/>
      <c r="K808" s="8"/>
      <c r="L808" s="3"/>
      <c r="M808" s="4"/>
      <c r="N808" s="4"/>
      <c r="O808" s="4"/>
      <c r="P808" s="4"/>
      <c r="Q808" s="4"/>
      <c r="R808" s="11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row>
    <row r="809" spans="1:42" ht="16" x14ac:dyDescent="0.2">
      <c r="A809" s="3"/>
      <c r="B809" s="6"/>
      <c r="C809" s="7"/>
      <c r="D809" s="7"/>
      <c r="E809" s="7"/>
      <c r="F809" s="8"/>
      <c r="G809" s="6"/>
      <c r="H809" s="8"/>
      <c r="I809" s="8"/>
      <c r="J809" s="8"/>
      <c r="K809" s="8"/>
      <c r="L809" s="3"/>
      <c r="M809" s="4"/>
      <c r="N809" s="4"/>
      <c r="O809" s="4"/>
      <c r="P809" s="4"/>
      <c r="Q809" s="4"/>
      <c r="R809" s="11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row>
    <row r="810" spans="1:42" ht="16" x14ac:dyDescent="0.2">
      <c r="A810" s="3"/>
      <c r="B810" s="6"/>
      <c r="C810" s="7"/>
      <c r="D810" s="7"/>
      <c r="E810" s="7"/>
      <c r="F810" s="8"/>
      <c r="G810" s="6"/>
      <c r="H810" s="8"/>
      <c r="I810" s="8"/>
      <c r="J810" s="8"/>
      <c r="K810" s="8"/>
      <c r="L810" s="3"/>
      <c r="M810" s="4"/>
      <c r="N810" s="4"/>
      <c r="O810" s="4"/>
      <c r="P810" s="4"/>
      <c r="Q810" s="4"/>
      <c r="R810" s="11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row>
    <row r="811" spans="1:42" ht="16" x14ac:dyDescent="0.2">
      <c r="A811" s="3"/>
      <c r="B811" s="6"/>
      <c r="C811" s="7"/>
      <c r="D811" s="7"/>
      <c r="E811" s="7"/>
      <c r="F811" s="8"/>
      <c r="G811" s="6"/>
      <c r="H811" s="8"/>
      <c r="I811" s="8"/>
      <c r="J811" s="8"/>
      <c r="K811" s="8"/>
      <c r="L811" s="3"/>
      <c r="M811" s="4"/>
      <c r="N811" s="4"/>
      <c r="O811" s="4"/>
      <c r="P811" s="4"/>
      <c r="Q811" s="4"/>
      <c r="R811" s="11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row>
    <row r="812" spans="1:42" ht="16" x14ac:dyDescent="0.2">
      <c r="A812" s="3"/>
      <c r="B812" s="6"/>
      <c r="C812" s="7"/>
      <c r="D812" s="7"/>
      <c r="E812" s="7"/>
      <c r="F812" s="8"/>
      <c r="G812" s="6"/>
      <c r="H812" s="8"/>
      <c r="I812" s="8"/>
      <c r="J812" s="8"/>
      <c r="K812" s="8"/>
      <c r="L812" s="3"/>
      <c r="M812" s="4"/>
      <c r="N812" s="4"/>
      <c r="O812" s="4"/>
      <c r="P812" s="4"/>
      <c r="Q812" s="4"/>
      <c r="R812" s="11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row>
    <row r="813" spans="1:42" ht="16" x14ac:dyDescent="0.2">
      <c r="A813" s="3"/>
      <c r="B813" s="6"/>
      <c r="C813" s="7"/>
      <c r="D813" s="7"/>
      <c r="E813" s="7"/>
      <c r="F813" s="8"/>
      <c r="G813" s="6"/>
      <c r="H813" s="8"/>
      <c r="I813" s="8"/>
      <c r="J813" s="8"/>
      <c r="K813" s="8"/>
      <c r="L813" s="3"/>
      <c r="M813" s="4"/>
      <c r="N813" s="4"/>
      <c r="O813" s="4"/>
      <c r="P813" s="4"/>
      <c r="Q813" s="4"/>
      <c r="R813" s="11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row>
    <row r="814" spans="1:42" ht="16" x14ac:dyDescent="0.2">
      <c r="A814" s="3"/>
      <c r="B814" s="6"/>
      <c r="C814" s="7"/>
      <c r="D814" s="7"/>
      <c r="E814" s="7"/>
      <c r="F814" s="8"/>
      <c r="G814" s="6"/>
      <c r="H814" s="8"/>
      <c r="I814" s="8"/>
      <c r="J814" s="8"/>
      <c r="K814" s="8"/>
      <c r="L814" s="3"/>
      <c r="M814" s="4"/>
      <c r="N814" s="4"/>
      <c r="O814" s="4"/>
      <c r="P814" s="4"/>
      <c r="Q814" s="4"/>
      <c r="R814" s="11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row>
    <row r="815" spans="1:42" ht="16" x14ac:dyDescent="0.2">
      <c r="A815" s="3"/>
      <c r="B815" s="6"/>
      <c r="C815" s="7"/>
      <c r="D815" s="7"/>
      <c r="E815" s="7"/>
      <c r="F815" s="8"/>
      <c r="G815" s="6"/>
      <c r="H815" s="8"/>
      <c r="I815" s="8"/>
      <c r="J815" s="8"/>
      <c r="K815" s="8"/>
      <c r="L815" s="3"/>
      <c r="M815" s="4"/>
      <c r="N815" s="4"/>
      <c r="O815" s="4"/>
      <c r="P815" s="4"/>
      <c r="Q815" s="4"/>
      <c r="R815" s="11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row>
    <row r="816" spans="1:42" ht="16" x14ac:dyDescent="0.2">
      <c r="A816" s="3"/>
      <c r="B816" s="6"/>
      <c r="C816" s="7"/>
      <c r="D816" s="7"/>
      <c r="E816" s="7"/>
      <c r="F816" s="8"/>
      <c r="G816" s="6"/>
      <c r="H816" s="8"/>
      <c r="I816" s="8"/>
      <c r="J816" s="8"/>
      <c r="K816" s="8"/>
      <c r="L816" s="3"/>
      <c r="M816" s="4"/>
      <c r="N816" s="4"/>
      <c r="O816" s="4"/>
      <c r="P816" s="4"/>
      <c r="Q816" s="4"/>
      <c r="R816" s="11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row>
    <row r="817" spans="1:42" ht="16" x14ac:dyDescent="0.2">
      <c r="A817" s="3"/>
      <c r="B817" s="6"/>
      <c r="C817" s="7"/>
      <c r="D817" s="7"/>
      <c r="E817" s="7"/>
      <c r="F817" s="8"/>
      <c r="G817" s="6"/>
      <c r="H817" s="8"/>
      <c r="I817" s="8"/>
      <c r="J817" s="8"/>
      <c r="K817" s="8"/>
      <c r="L817" s="3"/>
      <c r="M817" s="4"/>
      <c r="N817" s="4"/>
      <c r="O817" s="4"/>
      <c r="P817" s="4"/>
      <c r="Q817" s="4"/>
      <c r="R817" s="11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row>
    <row r="818" spans="1:42" ht="16" x14ac:dyDescent="0.2">
      <c r="A818" s="3"/>
      <c r="B818" s="6"/>
      <c r="C818" s="7"/>
      <c r="D818" s="7"/>
      <c r="E818" s="7"/>
      <c r="F818" s="8"/>
      <c r="G818" s="6"/>
      <c r="H818" s="8"/>
      <c r="I818" s="8"/>
      <c r="J818" s="8"/>
      <c r="K818" s="8"/>
      <c r="L818" s="3"/>
      <c r="M818" s="4"/>
      <c r="N818" s="4"/>
      <c r="O818" s="4"/>
      <c r="P818" s="4"/>
      <c r="Q818" s="4"/>
      <c r="R818" s="11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row>
    <row r="819" spans="1:42" ht="16" x14ac:dyDescent="0.2">
      <c r="A819" s="3"/>
      <c r="B819" s="6"/>
      <c r="C819" s="7"/>
      <c r="D819" s="7"/>
      <c r="E819" s="7"/>
      <c r="F819" s="8"/>
      <c r="G819" s="6"/>
      <c r="H819" s="8"/>
      <c r="I819" s="8"/>
      <c r="J819" s="8"/>
      <c r="K819" s="8"/>
      <c r="L819" s="3"/>
      <c r="M819" s="4"/>
      <c r="N819" s="4"/>
      <c r="O819" s="4"/>
      <c r="P819" s="4"/>
      <c r="Q819" s="4"/>
      <c r="R819" s="11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row>
    <row r="820" spans="1:42" ht="16" x14ac:dyDescent="0.2">
      <c r="A820" s="3"/>
      <c r="B820" s="6"/>
      <c r="C820" s="7"/>
      <c r="D820" s="7"/>
      <c r="E820" s="7"/>
      <c r="F820" s="8"/>
      <c r="G820" s="6"/>
      <c r="H820" s="8"/>
      <c r="I820" s="8"/>
      <c r="J820" s="8"/>
      <c r="K820" s="8"/>
      <c r="L820" s="3"/>
      <c r="M820" s="4"/>
      <c r="N820" s="4"/>
      <c r="O820" s="4"/>
      <c r="P820" s="4"/>
      <c r="Q820" s="4"/>
      <c r="R820" s="11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row>
    <row r="821" spans="1:42" ht="16" x14ac:dyDescent="0.2">
      <c r="A821" s="3"/>
      <c r="B821" s="6"/>
      <c r="C821" s="7"/>
      <c r="D821" s="7"/>
      <c r="E821" s="7"/>
      <c r="F821" s="8"/>
      <c r="G821" s="6"/>
      <c r="H821" s="8"/>
      <c r="I821" s="8"/>
      <c r="J821" s="8"/>
      <c r="K821" s="8"/>
      <c r="L821" s="3"/>
      <c r="M821" s="4"/>
      <c r="N821" s="4"/>
      <c r="O821" s="4"/>
      <c r="P821" s="4"/>
      <c r="Q821" s="4"/>
      <c r="R821" s="11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row>
    <row r="822" spans="1:42" ht="16" x14ac:dyDescent="0.2">
      <c r="A822" s="3"/>
      <c r="B822" s="6"/>
      <c r="C822" s="7"/>
      <c r="D822" s="7"/>
      <c r="E822" s="7"/>
      <c r="F822" s="8"/>
      <c r="G822" s="6"/>
      <c r="H822" s="8"/>
      <c r="I822" s="8"/>
      <c r="J822" s="8"/>
      <c r="K822" s="8"/>
      <c r="L822" s="3"/>
      <c r="M822" s="4"/>
      <c r="N822" s="4"/>
      <c r="O822" s="4"/>
      <c r="P822" s="4"/>
      <c r="Q822" s="4"/>
      <c r="R822" s="11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row>
    <row r="823" spans="1:42" ht="16" x14ac:dyDescent="0.2">
      <c r="A823" s="3"/>
      <c r="B823" s="6"/>
      <c r="C823" s="7"/>
      <c r="D823" s="7"/>
      <c r="E823" s="7"/>
      <c r="F823" s="8"/>
      <c r="G823" s="6"/>
      <c r="H823" s="8"/>
      <c r="I823" s="8"/>
      <c r="J823" s="8"/>
      <c r="K823" s="8"/>
      <c r="L823" s="3"/>
      <c r="M823" s="4"/>
      <c r="N823" s="4"/>
      <c r="O823" s="4"/>
      <c r="P823" s="4"/>
      <c r="Q823" s="4"/>
      <c r="R823" s="11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row>
    <row r="824" spans="1:42" ht="16" x14ac:dyDescent="0.2">
      <c r="A824" s="3"/>
      <c r="B824" s="6"/>
      <c r="C824" s="7"/>
      <c r="D824" s="7"/>
      <c r="E824" s="7"/>
      <c r="F824" s="8"/>
      <c r="G824" s="6"/>
      <c r="H824" s="8"/>
      <c r="I824" s="8"/>
      <c r="J824" s="8"/>
      <c r="K824" s="8"/>
      <c r="L824" s="3"/>
      <c r="M824" s="4"/>
      <c r="N824" s="4"/>
      <c r="O824" s="4"/>
      <c r="P824" s="4"/>
      <c r="Q824" s="4"/>
      <c r="R824" s="11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row>
    <row r="825" spans="1:42" ht="16" x14ac:dyDescent="0.2">
      <c r="A825" s="3"/>
      <c r="B825" s="6"/>
      <c r="C825" s="7"/>
      <c r="D825" s="7"/>
      <c r="E825" s="7"/>
      <c r="F825" s="8"/>
      <c r="G825" s="6"/>
      <c r="H825" s="8"/>
      <c r="I825" s="8"/>
      <c r="J825" s="8"/>
      <c r="K825" s="8"/>
      <c r="L825" s="3"/>
      <c r="M825" s="4"/>
      <c r="N825" s="4"/>
      <c r="O825" s="4"/>
      <c r="P825" s="4"/>
      <c r="Q825" s="4"/>
      <c r="R825" s="11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row>
    <row r="826" spans="1:42" ht="16" x14ac:dyDescent="0.2">
      <c r="A826" s="3"/>
      <c r="B826" s="6"/>
      <c r="C826" s="7"/>
      <c r="D826" s="7"/>
      <c r="E826" s="7"/>
      <c r="F826" s="8"/>
      <c r="G826" s="6"/>
      <c r="H826" s="8"/>
      <c r="I826" s="8"/>
      <c r="J826" s="8"/>
      <c r="K826" s="8"/>
      <c r="L826" s="3"/>
      <c r="M826" s="4"/>
      <c r="N826" s="4"/>
      <c r="O826" s="4"/>
      <c r="P826" s="4"/>
      <c r="Q826" s="4"/>
      <c r="R826" s="11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row>
    <row r="827" spans="1:42" ht="16" x14ac:dyDescent="0.2">
      <c r="A827" s="3"/>
      <c r="B827" s="6"/>
      <c r="C827" s="7"/>
      <c r="D827" s="7"/>
      <c r="E827" s="7"/>
      <c r="F827" s="8"/>
      <c r="G827" s="6"/>
      <c r="H827" s="8"/>
      <c r="I827" s="8"/>
      <c r="J827" s="8"/>
      <c r="K827" s="8"/>
      <c r="L827" s="3"/>
      <c r="M827" s="4"/>
      <c r="N827" s="4"/>
      <c r="O827" s="4"/>
      <c r="P827" s="4"/>
      <c r="Q827" s="4"/>
      <c r="R827" s="11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row>
    <row r="828" spans="1:42" ht="16" x14ac:dyDescent="0.2">
      <c r="A828" s="3"/>
      <c r="B828" s="6"/>
      <c r="C828" s="7"/>
      <c r="D828" s="7"/>
      <c r="E828" s="7"/>
      <c r="F828" s="8"/>
      <c r="G828" s="6"/>
      <c r="H828" s="8"/>
      <c r="I828" s="8"/>
      <c r="J828" s="8"/>
      <c r="K828" s="8"/>
      <c r="L828" s="3"/>
      <c r="M828" s="4"/>
      <c r="N828" s="4"/>
      <c r="O828" s="4"/>
      <c r="P828" s="4"/>
      <c r="Q828" s="4"/>
      <c r="R828" s="11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row>
    <row r="829" spans="1:42" ht="16" x14ac:dyDescent="0.2">
      <c r="A829" s="3"/>
      <c r="B829" s="6"/>
      <c r="C829" s="7"/>
      <c r="D829" s="7"/>
      <c r="E829" s="7"/>
      <c r="F829" s="8"/>
      <c r="G829" s="6"/>
      <c r="H829" s="8"/>
      <c r="I829" s="8"/>
      <c r="J829" s="8"/>
      <c r="K829" s="8"/>
      <c r="L829" s="3"/>
      <c r="M829" s="4"/>
      <c r="N829" s="4"/>
      <c r="O829" s="4"/>
      <c r="P829" s="4"/>
      <c r="Q829" s="4"/>
      <c r="R829" s="11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row>
    <row r="830" spans="1:42" ht="16" x14ac:dyDescent="0.2">
      <c r="A830" s="3"/>
      <c r="B830" s="6"/>
      <c r="C830" s="7"/>
      <c r="D830" s="7"/>
      <c r="E830" s="7"/>
      <c r="F830" s="8"/>
      <c r="G830" s="6"/>
      <c r="H830" s="8"/>
      <c r="I830" s="8"/>
      <c r="J830" s="8"/>
      <c r="K830" s="8"/>
      <c r="L830" s="3"/>
      <c r="M830" s="4"/>
      <c r="N830" s="4"/>
      <c r="O830" s="4"/>
      <c r="P830" s="4"/>
      <c r="Q830" s="4"/>
      <c r="R830" s="11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row>
    <row r="831" spans="1:42" ht="16" x14ac:dyDescent="0.2">
      <c r="A831" s="3"/>
      <c r="B831" s="6"/>
      <c r="C831" s="7"/>
      <c r="D831" s="7"/>
      <c r="E831" s="7"/>
      <c r="F831" s="8"/>
      <c r="G831" s="6"/>
      <c r="H831" s="8"/>
      <c r="I831" s="8"/>
      <c r="J831" s="8"/>
      <c r="K831" s="8"/>
      <c r="L831" s="3"/>
      <c r="M831" s="4"/>
      <c r="N831" s="4"/>
      <c r="O831" s="4"/>
      <c r="P831" s="4"/>
      <c r="Q831" s="4"/>
      <c r="R831" s="11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row>
    <row r="832" spans="1:42" ht="16" x14ac:dyDescent="0.2">
      <c r="A832" s="3"/>
      <c r="B832" s="6"/>
      <c r="C832" s="7"/>
      <c r="D832" s="7"/>
      <c r="E832" s="7"/>
      <c r="F832" s="8"/>
      <c r="G832" s="6"/>
      <c r="H832" s="8"/>
      <c r="I832" s="8"/>
      <c r="J832" s="8"/>
      <c r="K832" s="8"/>
      <c r="L832" s="3"/>
      <c r="M832" s="4"/>
      <c r="N832" s="4"/>
      <c r="O832" s="4"/>
      <c r="P832" s="4"/>
      <c r="Q832" s="4"/>
      <c r="R832" s="11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row>
    <row r="833" spans="1:42" ht="16" x14ac:dyDescent="0.2">
      <c r="A833" s="3"/>
      <c r="B833" s="6"/>
      <c r="C833" s="7"/>
      <c r="D833" s="7"/>
      <c r="E833" s="7"/>
      <c r="F833" s="8"/>
      <c r="G833" s="6"/>
      <c r="H833" s="8"/>
      <c r="I833" s="8"/>
      <c r="J833" s="8"/>
      <c r="K833" s="8"/>
      <c r="L833" s="3"/>
      <c r="M833" s="4"/>
      <c r="N833" s="4"/>
      <c r="O833" s="4"/>
      <c r="P833" s="4"/>
      <c r="Q833" s="4"/>
      <c r="R833" s="11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row>
    <row r="834" spans="1:42" ht="16" x14ac:dyDescent="0.2">
      <c r="A834" s="3"/>
      <c r="B834" s="6"/>
      <c r="C834" s="7"/>
      <c r="D834" s="7"/>
      <c r="E834" s="7"/>
      <c r="F834" s="8"/>
      <c r="G834" s="6"/>
      <c r="H834" s="8"/>
      <c r="I834" s="8"/>
      <c r="J834" s="8"/>
      <c r="K834" s="8"/>
      <c r="L834" s="3"/>
      <c r="M834" s="4"/>
      <c r="N834" s="4"/>
      <c r="O834" s="4"/>
      <c r="P834" s="4"/>
      <c r="Q834" s="4"/>
      <c r="R834" s="11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row>
    <row r="835" spans="1:42" ht="16" x14ac:dyDescent="0.2">
      <c r="A835" s="3"/>
      <c r="B835" s="6"/>
      <c r="C835" s="7"/>
      <c r="D835" s="7"/>
      <c r="E835" s="7"/>
      <c r="F835" s="8"/>
      <c r="G835" s="6"/>
      <c r="H835" s="8"/>
      <c r="I835" s="8"/>
      <c r="J835" s="8"/>
      <c r="K835" s="8"/>
      <c r="L835" s="3"/>
      <c r="M835" s="4"/>
      <c r="N835" s="4"/>
      <c r="O835" s="4"/>
      <c r="P835" s="4"/>
      <c r="Q835" s="4"/>
      <c r="R835" s="11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row>
    <row r="836" spans="1:42" ht="16" x14ac:dyDescent="0.2">
      <c r="A836" s="3"/>
      <c r="B836" s="6"/>
      <c r="C836" s="7"/>
      <c r="D836" s="7"/>
      <c r="E836" s="7"/>
      <c r="F836" s="8"/>
      <c r="G836" s="6"/>
      <c r="H836" s="8"/>
      <c r="I836" s="8"/>
      <c r="J836" s="8"/>
      <c r="K836" s="8"/>
      <c r="L836" s="3"/>
      <c r="M836" s="4"/>
      <c r="N836" s="4"/>
      <c r="O836" s="4"/>
      <c r="P836" s="4"/>
      <c r="Q836" s="4"/>
      <c r="R836" s="11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row>
    <row r="837" spans="1:42" ht="16" x14ac:dyDescent="0.2">
      <c r="A837" s="3"/>
      <c r="B837" s="6"/>
      <c r="C837" s="7"/>
      <c r="D837" s="7"/>
      <c r="E837" s="7"/>
      <c r="F837" s="8"/>
      <c r="G837" s="6"/>
      <c r="H837" s="8"/>
      <c r="I837" s="8"/>
      <c r="J837" s="8"/>
      <c r="K837" s="8"/>
      <c r="L837" s="3"/>
      <c r="M837" s="4"/>
      <c r="N837" s="4"/>
      <c r="O837" s="4"/>
      <c r="P837" s="4"/>
      <c r="Q837" s="4"/>
      <c r="R837" s="11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row>
    <row r="838" spans="1:42" ht="16" x14ac:dyDescent="0.2">
      <c r="A838" s="3"/>
      <c r="B838" s="6"/>
      <c r="C838" s="7"/>
      <c r="D838" s="7"/>
      <c r="E838" s="7"/>
      <c r="F838" s="8"/>
      <c r="G838" s="6"/>
      <c r="H838" s="8"/>
      <c r="I838" s="8"/>
      <c r="J838" s="8"/>
      <c r="K838" s="8"/>
      <c r="L838" s="3"/>
      <c r="M838" s="4"/>
      <c r="N838" s="4"/>
      <c r="O838" s="4"/>
      <c r="P838" s="4"/>
      <c r="Q838" s="4"/>
      <c r="R838" s="11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row>
    <row r="839" spans="1:42" ht="16" x14ac:dyDescent="0.2">
      <c r="A839" s="3"/>
      <c r="B839" s="6"/>
      <c r="C839" s="7"/>
      <c r="D839" s="7"/>
      <c r="E839" s="7"/>
      <c r="F839" s="8"/>
      <c r="G839" s="6"/>
      <c r="H839" s="8"/>
      <c r="I839" s="8"/>
      <c r="J839" s="8"/>
      <c r="K839" s="8"/>
      <c r="L839" s="3"/>
      <c r="M839" s="4"/>
      <c r="N839" s="4"/>
      <c r="O839" s="4"/>
      <c r="P839" s="4"/>
      <c r="Q839" s="4"/>
      <c r="R839" s="11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row>
    <row r="840" spans="1:42" ht="16" x14ac:dyDescent="0.2">
      <c r="A840" s="3"/>
      <c r="B840" s="6"/>
      <c r="C840" s="7"/>
      <c r="D840" s="7"/>
      <c r="E840" s="7"/>
      <c r="F840" s="8"/>
      <c r="G840" s="6"/>
      <c r="H840" s="8"/>
      <c r="I840" s="8"/>
      <c r="J840" s="8"/>
      <c r="K840" s="8"/>
      <c r="L840" s="3"/>
      <c r="M840" s="4"/>
      <c r="N840" s="4"/>
      <c r="O840" s="4"/>
      <c r="P840" s="4"/>
      <c r="Q840" s="4"/>
      <c r="R840" s="11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row>
    <row r="841" spans="1:42" ht="16" x14ac:dyDescent="0.2">
      <c r="A841" s="3"/>
      <c r="B841" s="6"/>
      <c r="C841" s="7"/>
      <c r="D841" s="7"/>
      <c r="E841" s="7"/>
      <c r="F841" s="8"/>
      <c r="G841" s="6"/>
      <c r="H841" s="8"/>
      <c r="I841" s="8"/>
      <c r="J841" s="8"/>
      <c r="K841" s="8"/>
      <c r="L841" s="3"/>
      <c r="M841" s="4"/>
      <c r="N841" s="4"/>
      <c r="O841" s="4"/>
      <c r="P841" s="4"/>
      <c r="Q841" s="4"/>
      <c r="R841" s="11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row>
    <row r="842" spans="1:42" ht="16" x14ac:dyDescent="0.2">
      <c r="A842" s="3"/>
      <c r="B842" s="6"/>
      <c r="C842" s="7"/>
      <c r="D842" s="7"/>
      <c r="E842" s="7"/>
      <c r="F842" s="8"/>
      <c r="G842" s="6"/>
      <c r="H842" s="8"/>
      <c r="I842" s="8"/>
      <c r="J842" s="8"/>
      <c r="K842" s="8"/>
      <c r="L842" s="3"/>
      <c r="M842" s="4"/>
      <c r="N842" s="4"/>
      <c r="O842" s="4"/>
      <c r="P842" s="4"/>
      <c r="Q842" s="4"/>
      <c r="R842" s="11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row>
    <row r="843" spans="1:42" ht="16" x14ac:dyDescent="0.2">
      <c r="A843" s="3"/>
      <c r="B843" s="6"/>
      <c r="C843" s="7"/>
      <c r="D843" s="7"/>
      <c r="E843" s="7"/>
      <c r="F843" s="8"/>
      <c r="G843" s="6"/>
      <c r="H843" s="8"/>
      <c r="I843" s="8"/>
      <c r="J843" s="8"/>
      <c r="K843" s="8"/>
      <c r="L843" s="3"/>
      <c r="M843" s="4"/>
      <c r="N843" s="4"/>
      <c r="O843" s="4"/>
      <c r="P843" s="4"/>
      <c r="Q843" s="4"/>
      <c r="R843" s="11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row>
    <row r="844" spans="1:42" ht="16" x14ac:dyDescent="0.2">
      <c r="A844" s="3"/>
      <c r="B844" s="6"/>
      <c r="C844" s="7"/>
      <c r="D844" s="7"/>
      <c r="E844" s="7"/>
      <c r="F844" s="8"/>
      <c r="G844" s="6"/>
      <c r="H844" s="8"/>
      <c r="I844" s="8"/>
      <c r="J844" s="8"/>
      <c r="K844" s="8"/>
      <c r="L844" s="3"/>
      <c r="M844" s="4"/>
      <c r="N844" s="4"/>
      <c r="O844" s="4"/>
      <c r="P844" s="4"/>
      <c r="Q844" s="4"/>
      <c r="R844" s="11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row>
    <row r="845" spans="1:42" ht="16" x14ac:dyDescent="0.2">
      <c r="A845" s="3"/>
      <c r="B845" s="6"/>
      <c r="C845" s="7"/>
      <c r="D845" s="7"/>
      <c r="E845" s="7"/>
      <c r="F845" s="8"/>
      <c r="G845" s="6"/>
      <c r="H845" s="8"/>
      <c r="I845" s="8"/>
      <c r="J845" s="8"/>
      <c r="K845" s="8"/>
      <c r="L845" s="3"/>
      <c r="M845" s="4"/>
      <c r="N845" s="4"/>
      <c r="O845" s="4"/>
      <c r="P845" s="4"/>
      <c r="Q845" s="4"/>
      <c r="R845" s="11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row>
    <row r="846" spans="1:42" ht="16" x14ac:dyDescent="0.2">
      <c r="A846" s="3"/>
      <c r="B846" s="6"/>
      <c r="C846" s="7"/>
      <c r="D846" s="7"/>
      <c r="E846" s="7"/>
      <c r="F846" s="8"/>
      <c r="G846" s="6"/>
      <c r="H846" s="8"/>
      <c r="I846" s="8"/>
      <c r="J846" s="8"/>
      <c r="K846" s="8"/>
      <c r="L846" s="3"/>
      <c r="M846" s="4"/>
      <c r="N846" s="4"/>
      <c r="O846" s="4"/>
      <c r="P846" s="4"/>
      <c r="Q846" s="4"/>
      <c r="R846" s="11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row>
    <row r="847" spans="1:42" ht="16" x14ac:dyDescent="0.2">
      <c r="A847" s="3"/>
      <c r="B847" s="6"/>
      <c r="C847" s="7"/>
      <c r="D847" s="7"/>
      <c r="E847" s="7"/>
      <c r="F847" s="8"/>
      <c r="G847" s="6"/>
      <c r="H847" s="8"/>
      <c r="I847" s="8"/>
      <c r="J847" s="8"/>
      <c r="K847" s="8"/>
      <c r="L847" s="3"/>
      <c r="M847" s="4"/>
      <c r="N847" s="4"/>
      <c r="O847" s="4"/>
      <c r="P847" s="4"/>
      <c r="Q847" s="4"/>
      <c r="R847" s="11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row>
    <row r="848" spans="1:42" ht="16" x14ac:dyDescent="0.2">
      <c r="A848" s="3"/>
      <c r="B848" s="6"/>
      <c r="C848" s="7"/>
      <c r="D848" s="7"/>
      <c r="E848" s="7"/>
      <c r="F848" s="8"/>
      <c r="G848" s="6"/>
      <c r="H848" s="8"/>
      <c r="I848" s="8"/>
      <c r="J848" s="8"/>
      <c r="K848" s="8"/>
      <c r="L848" s="3"/>
      <c r="M848" s="4"/>
      <c r="N848" s="4"/>
      <c r="O848" s="4"/>
      <c r="P848" s="4"/>
      <c r="Q848" s="4"/>
      <c r="R848" s="11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row>
    <row r="849" spans="1:42" ht="16" x14ac:dyDescent="0.2">
      <c r="A849" s="3"/>
      <c r="B849" s="6"/>
      <c r="C849" s="7"/>
      <c r="D849" s="7"/>
      <c r="E849" s="7"/>
      <c r="F849" s="8"/>
      <c r="G849" s="6"/>
      <c r="H849" s="8"/>
      <c r="I849" s="8"/>
      <c r="J849" s="8"/>
      <c r="K849" s="8"/>
      <c r="L849" s="3"/>
      <c r="M849" s="4"/>
      <c r="N849" s="4"/>
      <c r="O849" s="4"/>
      <c r="P849" s="4"/>
      <c r="Q849" s="4"/>
      <c r="R849" s="11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row>
    <row r="850" spans="1:42" ht="16" x14ac:dyDescent="0.2">
      <c r="A850" s="3"/>
      <c r="B850" s="6"/>
      <c r="C850" s="7"/>
      <c r="D850" s="7"/>
      <c r="E850" s="7"/>
      <c r="F850" s="8"/>
      <c r="G850" s="6"/>
      <c r="H850" s="8"/>
      <c r="I850" s="8"/>
      <c r="J850" s="8"/>
      <c r="K850" s="8"/>
      <c r="L850" s="3"/>
      <c r="M850" s="4"/>
      <c r="N850" s="4"/>
      <c r="O850" s="4"/>
      <c r="P850" s="4"/>
      <c r="Q850" s="4"/>
      <c r="R850" s="11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row>
    <row r="851" spans="1:42" ht="16" x14ac:dyDescent="0.2">
      <c r="A851" s="3"/>
      <c r="B851" s="6"/>
      <c r="C851" s="7"/>
      <c r="D851" s="7"/>
      <c r="E851" s="7"/>
      <c r="F851" s="8"/>
      <c r="G851" s="6"/>
      <c r="H851" s="8"/>
      <c r="I851" s="8"/>
      <c r="J851" s="8"/>
      <c r="K851" s="8"/>
      <c r="L851" s="3"/>
      <c r="M851" s="4"/>
      <c r="N851" s="4"/>
      <c r="O851" s="4"/>
      <c r="P851" s="4"/>
      <c r="Q851" s="4"/>
      <c r="R851" s="11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row>
    <row r="852" spans="1:42" ht="16" x14ac:dyDescent="0.2">
      <c r="A852" s="3"/>
      <c r="B852" s="6"/>
      <c r="C852" s="7"/>
      <c r="D852" s="7"/>
      <c r="E852" s="7"/>
      <c r="F852" s="8"/>
      <c r="G852" s="6"/>
      <c r="H852" s="8"/>
      <c r="I852" s="8"/>
      <c r="J852" s="8"/>
      <c r="K852" s="8"/>
      <c r="L852" s="3"/>
      <c r="M852" s="4"/>
      <c r="N852" s="4"/>
      <c r="O852" s="4"/>
      <c r="P852" s="4"/>
      <c r="Q852" s="4"/>
      <c r="R852" s="11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row>
    <row r="853" spans="1:42" ht="16" x14ac:dyDescent="0.2">
      <c r="A853" s="3"/>
      <c r="B853" s="6"/>
      <c r="C853" s="7"/>
      <c r="D853" s="7"/>
      <c r="E853" s="7"/>
      <c r="F853" s="8"/>
      <c r="G853" s="6"/>
      <c r="H853" s="8"/>
      <c r="I853" s="8"/>
      <c r="J853" s="8"/>
      <c r="K853" s="8"/>
      <c r="L853" s="3"/>
      <c r="M853" s="4"/>
      <c r="N853" s="4"/>
      <c r="O853" s="4"/>
      <c r="P853" s="4"/>
      <c r="Q853" s="4"/>
      <c r="R853" s="11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row>
    <row r="854" spans="1:42" ht="16" x14ac:dyDescent="0.2">
      <c r="A854" s="3"/>
      <c r="B854" s="6"/>
      <c r="C854" s="7"/>
      <c r="D854" s="7"/>
      <c r="E854" s="7"/>
      <c r="F854" s="8"/>
      <c r="G854" s="6"/>
      <c r="H854" s="8"/>
      <c r="I854" s="8"/>
      <c r="J854" s="8"/>
      <c r="K854" s="8"/>
      <c r="L854" s="3"/>
      <c r="M854" s="4"/>
      <c r="N854" s="4"/>
      <c r="O854" s="4"/>
      <c r="P854" s="4"/>
      <c r="Q854" s="4"/>
      <c r="R854" s="11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row>
    <row r="855" spans="1:42" ht="16" x14ac:dyDescent="0.2">
      <c r="A855" s="3"/>
      <c r="B855" s="6"/>
      <c r="C855" s="7"/>
      <c r="D855" s="7"/>
      <c r="E855" s="7"/>
      <c r="F855" s="8"/>
      <c r="G855" s="6"/>
      <c r="H855" s="8"/>
      <c r="I855" s="8"/>
      <c r="J855" s="8"/>
      <c r="K855" s="8"/>
      <c r="L855" s="3"/>
      <c r="M855" s="4"/>
      <c r="N855" s="4"/>
      <c r="O855" s="4"/>
      <c r="P855" s="4"/>
      <c r="Q855" s="4"/>
      <c r="R855" s="11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row>
    <row r="856" spans="1:42" ht="16" x14ac:dyDescent="0.2">
      <c r="A856" s="3"/>
      <c r="B856" s="6"/>
      <c r="C856" s="7"/>
      <c r="D856" s="7"/>
      <c r="E856" s="7"/>
      <c r="F856" s="8"/>
      <c r="G856" s="6"/>
      <c r="H856" s="8"/>
      <c r="I856" s="8"/>
      <c r="J856" s="8"/>
      <c r="K856" s="8"/>
      <c r="L856" s="3"/>
      <c r="M856" s="4"/>
      <c r="N856" s="4"/>
      <c r="O856" s="4"/>
      <c r="P856" s="4"/>
      <c r="Q856" s="4"/>
      <c r="R856" s="11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row>
    <row r="857" spans="1:42" ht="16" x14ac:dyDescent="0.2">
      <c r="A857" s="3"/>
      <c r="B857" s="6"/>
      <c r="C857" s="7"/>
      <c r="D857" s="7"/>
      <c r="E857" s="7"/>
      <c r="F857" s="8"/>
      <c r="G857" s="6"/>
      <c r="H857" s="8"/>
      <c r="I857" s="8"/>
      <c r="J857" s="8"/>
      <c r="K857" s="8"/>
      <c r="L857" s="3"/>
      <c r="M857" s="4"/>
      <c r="N857" s="4"/>
      <c r="O857" s="4"/>
      <c r="P857" s="4"/>
      <c r="Q857" s="4"/>
      <c r="R857" s="11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row>
    <row r="858" spans="1:42" ht="16" x14ac:dyDescent="0.2">
      <c r="A858" s="3"/>
      <c r="B858" s="6"/>
      <c r="C858" s="7"/>
      <c r="D858" s="7"/>
      <c r="E858" s="7"/>
      <c r="F858" s="8"/>
      <c r="G858" s="6"/>
      <c r="H858" s="8"/>
      <c r="I858" s="8"/>
      <c r="J858" s="8"/>
      <c r="K858" s="8"/>
      <c r="L858" s="3"/>
      <c r="M858" s="4"/>
      <c r="N858" s="4"/>
      <c r="O858" s="4"/>
      <c r="P858" s="4"/>
      <c r="Q858" s="4"/>
      <c r="R858" s="11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row>
    <row r="859" spans="1:42" ht="16" x14ac:dyDescent="0.2">
      <c r="A859" s="3"/>
      <c r="B859" s="6"/>
      <c r="C859" s="7"/>
      <c r="D859" s="7"/>
      <c r="E859" s="7"/>
      <c r="F859" s="8"/>
      <c r="G859" s="6"/>
      <c r="H859" s="8"/>
      <c r="I859" s="8"/>
      <c r="J859" s="8"/>
      <c r="K859" s="8"/>
      <c r="L859" s="3"/>
      <c r="M859" s="4"/>
      <c r="N859" s="4"/>
      <c r="O859" s="4"/>
      <c r="P859" s="4"/>
      <c r="Q859" s="4"/>
      <c r="R859" s="11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row>
    <row r="860" spans="1:42" ht="16" x14ac:dyDescent="0.2">
      <c r="A860" s="3"/>
      <c r="B860" s="6"/>
      <c r="C860" s="7"/>
      <c r="D860" s="7"/>
      <c r="E860" s="7"/>
      <c r="F860" s="8"/>
      <c r="G860" s="6"/>
      <c r="H860" s="8"/>
      <c r="I860" s="8"/>
      <c r="J860" s="8"/>
      <c r="K860" s="8"/>
      <c r="L860" s="3"/>
      <c r="M860" s="4"/>
      <c r="N860" s="4"/>
      <c r="O860" s="4"/>
      <c r="P860" s="4"/>
      <c r="Q860" s="4"/>
      <c r="R860" s="11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row>
    <row r="861" spans="1:42" ht="16" x14ac:dyDescent="0.2">
      <c r="A861" s="3"/>
      <c r="B861" s="6"/>
      <c r="C861" s="7"/>
      <c r="D861" s="7"/>
      <c r="E861" s="7"/>
      <c r="F861" s="8"/>
      <c r="G861" s="6"/>
      <c r="H861" s="8"/>
      <c r="I861" s="8"/>
      <c r="J861" s="8"/>
      <c r="K861" s="8"/>
      <c r="L861" s="3"/>
      <c r="M861" s="4"/>
      <c r="N861" s="4"/>
      <c r="O861" s="4"/>
      <c r="P861" s="4"/>
      <c r="Q861" s="4"/>
      <c r="R861" s="11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row>
    <row r="862" spans="1:42" ht="16" x14ac:dyDescent="0.2">
      <c r="A862" s="3"/>
      <c r="B862" s="6"/>
      <c r="C862" s="7"/>
      <c r="D862" s="7"/>
      <c r="E862" s="7"/>
      <c r="F862" s="8"/>
      <c r="G862" s="6"/>
      <c r="H862" s="8"/>
      <c r="I862" s="8"/>
      <c r="J862" s="8"/>
      <c r="K862" s="8"/>
      <c r="L862" s="3"/>
      <c r="M862" s="4"/>
      <c r="N862" s="4"/>
      <c r="O862" s="4"/>
      <c r="P862" s="4"/>
      <c r="Q862" s="4"/>
      <c r="R862" s="11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row>
    <row r="863" spans="1:42" ht="16" x14ac:dyDescent="0.2">
      <c r="A863" s="3"/>
      <c r="B863" s="6"/>
      <c r="C863" s="7"/>
      <c r="D863" s="7"/>
      <c r="E863" s="7"/>
      <c r="F863" s="8"/>
      <c r="G863" s="6"/>
      <c r="H863" s="8"/>
      <c r="I863" s="8"/>
      <c r="J863" s="8"/>
      <c r="K863" s="8"/>
      <c r="L863" s="3"/>
      <c r="M863" s="4"/>
      <c r="N863" s="4"/>
      <c r="O863" s="4"/>
      <c r="P863" s="4"/>
      <c r="Q863" s="4"/>
      <c r="R863" s="11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row>
    <row r="864" spans="1:42" ht="16" x14ac:dyDescent="0.2">
      <c r="A864" s="3"/>
      <c r="B864" s="6"/>
      <c r="C864" s="7"/>
      <c r="D864" s="7"/>
      <c r="E864" s="7"/>
      <c r="F864" s="8"/>
      <c r="G864" s="6"/>
      <c r="H864" s="8"/>
      <c r="I864" s="8"/>
      <c r="J864" s="8"/>
      <c r="K864" s="8"/>
      <c r="L864" s="3"/>
      <c r="M864" s="4"/>
      <c r="N864" s="4"/>
      <c r="O864" s="4"/>
      <c r="P864" s="4"/>
      <c r="Q864" s="4"/>
      <c r="R864" s="11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row>
    <row r="865" spans="1:42" ht="16" x14ac:dyDescent="0.2">
      <c r="A865" s="3"/>
      <c r="B865" s="6"/>
      <c r="C865" s="7"/>
      <c r="D865" s="7"/>
      <c r="E865" s="7"/>
      <c r="F865" s="8"/>
      <c r="G865" s="6"/>
      <c r="H865" s="8"/>
      <c r="I865" s="8"/>
      <c r="J865" s="8"/>
      <c r="K865" s="8"/>
      <c r="L865" s="3"/>
      <c r="M865" s="4"/>
      <c r="N865" s="4"/>
      <c r="O865" s="4"/>
      <c r="P865" s="4"/>
      <c r="Q865" s="4"/>
      <c r="R865" s="11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row>
    <row r="866" spans="1:42" ht="16" x14ac:dyDescent="0.2">
      <c r="A866" s="3"/>
      <c r="B866" s="6"/>
      <c r="C866" s="7"/>
      <c r="D866" s="7"/>
      <c r="E866" s="7"/>
      <c r="F866" s="8"/>
      <c r="G866" s="6"/>
      <c r="H866" s="8"/>
      <c r="I866" s="8"/>
      <c r="J866" s="8"/>
      <c r="K866" s="8"/>
      <c r="L866" s="3"/>
      <c r="M866" s="4"/>
      <c r="N866" s="4"/>
      <c r="O866" s="4"/>
      <c r="P866" s="4"/>
      <c r="Q866" s="4"/>
      <c r="R866" s="11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row>
    <row r="867" spans="1:42" ht="16" x14ac:dyDescent="0.2">
      <c r="A867" s="3"/>
      <c r="B867" s="6"/>
      <c r="C867" s="7"/>
      <c r="D867" s="7"/>
      <c r="E867" s="7"/>
      <c r="F867" s="8"/>
      <c r="G867" s="6"/>
      <c r="H867" s="8"/>
      <c r="I867" s="8"/>
      <c r="J867" s="8"/>
      <c r="K867" s="8"/>
      <c r="L867" s="3"/>
      <c r="M867" s="4"/>
      <c r="N867" s="4"/>
      <c r="O867" s="4"/>
      <c r="P867" s="4"/>
      <c r="Q867" s="4"/>
      <c r="R867" s="11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row>
    <row r="868" spans="1:42" ht="16" x14ac:dyDescent="0.2">
      <c r="A868" s="3"/>
      <c r="B868" s="6"/>
      <c r="C868" s="7"/>
      <c r="D868" s="7"/>
      <c r="E868" s="7"/>
      <c r="F868" s="8"/>
      <c r="G868" s="6"/>
      <c r="H868" s="8"/>
      <c r="I868" s="8"/>
      <c r="J868" s="8"/>
      <c r="K868" s="8"/>
      <c r="L868" s="3"/>
      <c r="M868" s="4"/>
      <c r="N868" s="4"/>
      <c r="O868" s="4"/>
      <c r="P868" s="4"/>
      <c r="Q868" s="4"/>
      <c r="R868" s="11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row>
    <row r="869" spans="1:42" ht="16" x14ac:dyDescent="0.2">
      <c r="A869" s="3"/>
      <c r="B869" s="6"/>
      <c r="C869" s="7"/>
      <c r="D869" s="7"/>
      <c r="E869" s="7"/>
      <c r="F869" s="8"/>
      <c r="G869" s="6"/>
      <c r="H869" s="8"/>
      <c r="I869" s="8"/>
      <c r="J869" s="8"/>
      <c r="K869" s="8"/>
      <c r="L869" s="3"/>
      <c r="M869" s="4"/>
      <c r="N869" s="4"/>
      <c r="O869" s="4"/>
      <c r="P869" s="4"/>
      <c r="Q869" s="4"/>
      <c r="R869" s="11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row>
    <row r="870" spans="1:42" ht="16" x14ac:dyDescent="0.2">
      <c r="A870" s="3"/>
      <c r="B870" s="6"/>
      <c r="C870" s="7"/>
      <c r="D870" s="7"/>
      <c r="E870" s="7"/>
      <c r="F870" s="8"/>
      <c r="G870" s="6"/>
      <c r="H870" s="8"/>
      <c r="I870" s="8"/>
      <c r="J870" s="8"/>
      <c r="K870" s="8"/>
      <c r="L870" s="3"/>
      <c r="M870" s="4"/>
      <c r="N870" s="4"/>
      <c r="O870" s="4"/>
      <c r="P870" s="4"/>
      <c r="Q870" s="4"/>
      <c r="R870" s="11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row>
    <row r="871" spans="1:42" ht="16" x14ac:dyDescent="0.2">
      <c r="A871" s="3"/>
      <c r="B871" s="6"/>
      <c r="C871" s="7"/>
      <c r="D871" s="7"/>
      <c r="E871" s="7"/>
      <c r="F871" s="8"/>
      <c r="G871" s="6"/>
      <c r="H871" s="8"/>
      <c r="I871" s="8"/>
      <c r="J871" s="8"/>
      <c r="K871" s="8"/>
      <c r="L871" s="3"/>
      <c r="M871" s="4"/>
      <c r="N871" s="4"/>
      <c r="O871" s="4"/>
      <c r="P871" s="4"/>
      <c r="Q871" s="4"/>
      <c r="R871" s="11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row>
    <row r="872" spans="1:42" ht="16" x14ac:dyDescent="0.2">
      <c r="A872" s="3"/>
      <c r="B872" s="6"/>
      <c r="C872" s="7"/>
      <c r="D872" s="7"/>
      <c r="E872" s="7"/>
      <c r="F872" s="8"/>
      <c r="G872" s="6"/>
      <c r="H872" s="8"/>
      <c r="I872" s="8"/>
      <c r="J872" s="8"/>
      <c r="K872" s="8"/>
      <c r="L872" s="3"/>
      <c r="M872" s="4"/>
      <c r="N872" s="4"/>
      <c r="O872" s="4"/>
      <c r="P872" s="4"/>
      <c r="Q872" s="4"/>
      <c r="R872" s="11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row>
    <row r="873" spans="1:42" ht="16" x14ac:dyDescent="0.2">
      <c r="A873" s="3"/>
      <c r="B873" s="6"/>
      <c r="C873" s="7"/>
      <c r="D873" s="7"/>
      <c r="E873" s="7"/>
      <c r="F873" s="8"/>
      <c r="G873" s="6"/>
      <c r="H873" s="8"/>
      <c r="I873" s="8"/>
      <c r="J873" s="8"/>
      <c r="K873" s="8"/>
      <c r="L873" s="3"/>
      <c r="M873" s="4"/>
      <c r="N873" s="4"/>
      <c r="O873" s="4"/>
      <c r="P873" s="4"/>
      <c r="Q873" s="4"/>
      <c r="R873" s="11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row>
    <row r="874" spans="1:42" ht="16" x14ac:dyDescent="0.2">
      <c r="A874" s="3"/>
      <c r="B874" s="6"/>
      <c r="C874" s="7"/>
      <c r="D874" s="7"/>
      <c r="E874" s="7"/>
      <c r="F874" s="8"/>
      <c r="G874" s="6"/>
      <c r="H874" s="8"/>
      <c r="I874" s="8"/>
      <c r="J874" s="8"/>
      <c r="K874" s="8"/>
      <c r="L874" s="3"/>
      <c r="M874" s="4"/>
      <c r="N874" s="4"/>
      <c r="O874" s="4"/>
      <c r="P874" s="4"/>
      <c r="Q874" s="4"/>
      <c r="R874" s="11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row>
    <row r="875" spans="1:42" ht="16" x14ac:dyDescent="0.2">
      <c r="A875" s="3"/>
      <c r="B875" s="6"/>
      <c r="C875" s="7"/>
      <c r="D875" s="7"/>
      <c r="E875" s="7"/>
      <c r="F875" s="8"/>
      <c r="G875" s="6"/>
      <c r="H875" s="8"/>
      <c r="I875" s="8"/>
      <c r="J875" s="8"/>
      <c r="K875" s="8"/>
      <c r="L875" s="3"/>
      <c r="M875" s="4"/>
      <c r="N875" s="4"/>
      <c r="O875" s="4"/>
      <c r="P875" s="4"/>
      <c r="Q875" s="4"/>
      <c r="R875" s="11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row>
    <row r="876" spans="1:42" ht="16" x14ac:dyDescent="0.2">
      <c r="A876" s="3"/>
      <c r="B876" s="6"/>
      <c r="C876" s="7"/>
      <c r="D876" s="7"/>
      <c r="E876" s="7"/>
      <c r="F876" s="8"/>
      <c r="G876" s="6"/>
      <c r="H876" s="8"/>
      <c r="I876" s="8"/>
      <c r="J876" s="8"/>
      <c r="K876" s="8"/>
      <c r="L876" s="3"/>
      <c r="M876" s="4"/>
      <c r="N876" s="4"/>
      <c r="O876" s="4"/>
      <c r="P876" s="4"/>
      <c r="Q876" s="4"/>
      <c r="R876" s="11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row>
    <row r="877" spans="1:42" ht="16" x14ac:dyDescent="0.2">
      <c r="A877" s="3"/>
      <c r="B877" s="6"/>
      <c r="C877" s="7"/>
      <c r="D877" s="7"/>
      <c r="E877" s="7"/>
      <c r="F877" s="8"/>
      <c r="G877" s="6"/>
      <c r="H877" s="8"/>
      <c r="I877" s="8"/>
      <c r="J877" s="8"/>
      <c r="K877" s="8"/>
      <c r="L877" s="3"/>
      <c r="M877" s="4"/>
      <c r="N877" s="4"/>
      <c r="O877" s="4"/>
      <c r="P877" s="4"/>
      <c r="Q877" s="4"/>
      <c r="R877" s="11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row>
    <row r="878" spans="1:42" ht="16" x14ac:dyDescent="0.2">
      <c r="A878" s="3"/>
      <c r="B878" s="6"/>
      <c r="C878" s="7"/>
      <c r="D878" s="7"/>
      <c r="E878" s="7"/>
      <c r="F878" s="8"/>
      <c r="G878" s="6"/>
      <c r="H878" s="8"/>
      <c r="I878" s="8"/>
      <c r="J878" s="8"/>
      <c r="K878" s="8"/>
      <c r="L878" s="3"/>
      <c r="M878" s="4"/>
      <c r="N878" s="4"/>
      <c r="O878" s="4"/>
      <c r="P878" s="4"/>
      <c r="Q878" s="4"/>
      <c r="R878" s="11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row>
    <row r="879" spans="1:42" ht="16" x14ac:dyDescent="0.2">
      <c r="A879" s="3"/>
      <c r="B879" s="6"/>
      <c r="C879" s="7"/>
      <c r="D879" s="7"/>
      <c r="E879" s="7"/>
      <c r="F879" s="8"/>
      <c r="G879" s="6"/>
      <c r="H879" s="8"/>
      <c r="I879" s="8"/>
      <c r="J879" s="8"/>
      <c r="K879" s="8"/>
      <c r="L879" s="3"/>
      <c r="M879" s="4"/>
      <c r="N879" s="4"/>
      <c r="O879" s="4"/>
      <c r="P879" s="4"/>
      <c r="Q879" s="4"/>
      <c r="R879" s="11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row>
    <row r="880" spans="1:42" ht="16" x14ac:dyDescent="0.2">
      <c r="A880" s="3"/>
      <c r="B880" s="6"/>
      <c r="C880" s="7"/>
      <c r="D880" s="7"/>
      <c r="E880" s="7"/>
      <c r="F880" s="8"/>
      <c r="G880" s="6"/>
      <c r="H880" s="8"/>
      <c r="I880" s="8"/>
      <c r="J880" s="8"/>
      <c r="K880" s="8"/>
      <c r="L880" s="3"/>
      <c r="M880" s="4"/>
      <c r="N880" s="4"/>
      <c r="O880" s="4"/>
      <c r="P880" s="4"/>
      <c r="Q880" s="4"/>
      <c r="R880" s="11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row>
    <row r="881" spans="1:42" ht="16" x14ac:dyDescent="0.2">
      <c r="A881" s="3"/>
      <c r="B881" s="6"/>
      <c r="C881" s="7"/>
      <c r="D881" s="7"/>
      <c r="E881" s="7"/>
      <c r="F881" s="8"/>
      <c r="G881" s="6"/>
      <c r="H881" s="8"/>
      <c r="I881" s="8"/>
      <c r="J881" s="8"/>
      <c r="K881" s="8"/>
      <c r="L881" s="3"/>
      <c r="M881" s="4"/>
      <c r="N881" s="4"/>
      <c r="O881" s="4"/>
      <c r="P881" s="4"/>
      <c r="Q881" s="4"/>
      <c r="R881" s="11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row>
    <row r="882" spans="1:42" ht="16" x14ac:dyDescent="0.2">
      <c r="A882" s="3"/>
      <c r="B882" s="6"/>
      <c r="C882" s="7"/>
      <c r="D882" s="7"/>
      <c r="E882" s="7"/>
      <c r="F882" s="8"/>
      <c r="G882" s="6"/>
      <c r="H882" s="8"/>
      <c r="I882" s="8"/>
      <c r="J882" s="8"/>
      <c r="K882" s="8"/>
      <c r="L882" s="3"/>
      <c r="M882" s="4"/>
      <c r="N882" s="4"/>
      <c r="O882" s="4"/>
      <c r="P882" s="4"/>
      <c r="Q882" s="4"/>
      <c r="R882" s="11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row>
    <row r="883" spans="1:42" ht="16" x14ac:dyDescent="0.2">
      <c r="A883" s="3"/>
      <c r="B883" s="6"/>
      <c r="C883" s="7"/>
      <c r="D883" s="7"/>
      <c r="E883" s="7"/>
      <c r="F883" s="8"/>
      <c r="G883" s="6"/>
      <c r="H883" s="8"/>
      <c r="I883" s="8"/>
      <c r="J883" s="8"/>
      <c r="K883" s="8"/>
      <c r="L883" s="3"/>
      <c r="M883" s="4"/>
      <c r="N883" s="4"/>
      <c r="O883" s="4"/>
      <c r="P883" s="4"/>
      <c r="Q883" s="4"/>
      <c r="R883" s="11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row>
    <row r="884" spans="1:42" ht="16" x14ac:dyDescent="0.2">
      <c r="A884" s="3"/>
      <c r="B884" s="6"/>
      <c r="C884" s="7"/>
      <c r="D884" s="7"/>
      <c r="E884" s="7"/>
      <c r="F884" s="8"/>
      <c r="G884" s="6"/>
      <c r="H884" s="8"/>
      <c r="I884" s="8"/>
      <c r="J884" s="8"/>
      <c r="K884" s="8"/>
      <c r="L884" s="3"/>
      <c r="M884" s="4"/>
      <c r="N884" s="4"/>
      <c r="O884" s="4"/>
      <c r="P884" s="4"/>
      <c r="Q884" s="4"/>
      <c r="R884" s="11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row>
    <row r="885" spans="1:42" ht="16" x14ac:dyDescent="0.2">
      <c r="A885" s="3"/>
      <c r="B885" s="6"/>
      <c r="C885" s="7"/>
      <c r="D885" s="7"/>
      <c r="E885" s="7"/>
      <c r="F885" s="8"/>
      <c r="G885" s="6"/>
      <c r="H885" s="8"/>
      <c r="I885" s="8"/>
      <c r="J885" s="8"/>
      <c r="K885" s="8"/>
      <c r="L885" s="3"/>
      <c r="M885" s="4"/>
      <c r="N885" s="4"/>
      <c r="O885" s="4"/>
      <c r="P885" s="4"/>
      <c r="Q885" s="4"/>
      <c r="R885" s="11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row>
    <row r="886" spans="1:42" ht="16" x14ac:dyDescent="0.2">
      <c r="A886" s="3"/>
      <c r="B886" s="6"/>
      <c r="C886" s="7"/>
      <c r="D886" s="7"/>
      <c r="E886" s="7"/>
      <c r="F886" s="8"/>
      <c r="G886" s="6"/>
      <c r="H886" s="8"/>
      <c r="I886" s="8"/>
      <c r="J886" s="8"/>
      <c r="K886" s="8"/>
      <c r="L886" s="3"/>
      <c r="M886" s="4"/>
      <c r="N886" s="4"/>
      <c r="O886" s="4"/>
      <c r="P886" s="4"/>
      <c r="Q886" s="4"/>
      <c r="R886" s="11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row>
    <row r="887" spans="1:42" ht="16" x14ac:dyDescent="0.2">
      <c r="A887" s="3"/>
      <c r="B887" s="6"/>
      <c r="C887" s="7"/>
      <c r="D887" s="7"/>
      <c r="E887" s="7"/>
      <c r="F887" s="8"/>
      <c r="G887" s="6"/>
      <c r="H887" s="8"/>
      <c r="I887" s="8"/>
      <c r="J887" s="8"/>
      <c r="K887" s="8"/>
      <c r="L887" s="3"/>
      <c r="M887" s="4"/>
      <c r="N887" s="4"/>
      <c r="O887" s="4"/>
      <c r="P887" s="4"/>
      <c r="Q887" s="4"/>
      <c r="R887" s="11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row>
    <row r="888" spans="1:42" ht="16" x14ac:dyDescent="0.2">
      <c r="A888" s="3"/>
      <c r="B888" s="6"/>
      <c r="C888" s="7"/>
      <c r="D888" s="7"/>
      <c r="E888" s="7"/>
      <c r="F888" s="8"/>
      <c r="G888" s="6"/>
      <c r="H888" s="8"/>
      <c r="I888" s="8"/>
      <c r="J888" s="8"/>
      <c r="K888" s="8"/>
      <c r="L888" s="3"/>
      <c r="M888" s="4"/>
      <c r="N888" s="4"/>
      <c r="O888" s="4"/>
      <c r="P888" s="4"/>
      <c r="Q888" s="4"/>
      <c r="R888" s="11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row>
    <row r="889" spans="1:42" ht="16" x14ac:dyDescent="0.2">
      <c r="A889" s="3"/>
      <c r="B889" s="6"/>
      <c r="C889" s="7"/>
      <c r="D889" s="7"/>
      <c r="E889" s="7"/>
      <c r="F889" s="8"/>
      <c r="G889" s="6"/>
      <c r="H889" s="8"/>
      <c r="I889" s="8"/>
      <c r="J889" s="8"/>
      <c r="K889" s="8"/>
      <c r="L889" s="3"/>
      <c r="M889" s="4"/>
      <c r="N889" s="4"/>
      <c r="O889" s="4"/>
      <c r="P889" s="4"/>
      <c r="Q889" s="4"/>
      <c r="R889" s="11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row>
    <row r="890" spans="1:42" ht="16" x14ac:dyDescent="0.2">
      <c r="A890" s="3"/>
      <c r="B890" s="6"/>
      <c r="C890" s="7"/>
      <c r="D890" s="7"/>
      <c r="E890" s="7"/>
      <c r="F890" s="8"/>
      <c r="G890" s="6"/>
      <c r="H890" s="8"/>
      <c r="I890" s="8"/>
      <c r="J890" s="8"/>
      <c r="K890" s="8"/>
      <c r="L890" s="3"/>
      <c r="M890" s="4"/>
      <c r="N890" s="4"/>
      <c r="O890" s="4"/>
      <c r="P890" s="4"/>
      <c r="Q890" s="4"/>
      <c r="R890" s="11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row>
    <row r="891" spans="1:42" ht="16" x14ac:dyDescent="0.2">
      <c r="A891" s="3"/>
      <c r="B891" s="6"/>
      <c r="C891" s="7"/>
      <c r="D891" s="7"/>
      <c r="E891" s="7"/>
      <c r="F891" s="8"/>
      <c r="G891" s="6"/>
      <c r="H891" s="8"/>
      <c r="I891" s="8"/>
      <c r="J891" s="8"/>
      <c r="K891" s="8"/>
      <c r="L891" s="3"/>
      <c r="M891" s="4"/>
      <c r="N891" s="4"/>
      <c r="O891" s="4"/>
      <c r="P891" s="4"/>
      <c r="Q891" s="4"/>
      <c r="R891" s="11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row>
    <row r="892" spans="1:42" ht="16" x14ac:dyDescent="0.2">
      <c r="A892" s="3"/>
      <c r="B892" s="6"/>
      <c r="C892" s="7"/>
      <c r="D892" s="7"/>
      <c r="E892" s="7"/>
      <c r="F892" s="8"/>
      <c r="G892" s="6"/>
      <c r="H892" s="8"/>
      <c r="I892" s="8"/>
      <c r="J892" s="8"/>
      <c r="K892" s="8"/>
      <c r="L892" s="3"/>
      <c r="M892" s="4"/>
      <c r="N892" s="4"/>
      <c r="O892" s="4"/>
      <c r="P892" s="4"/>
      <c r="Q892" s="4"/>
      <c r="R892" s="11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row>
    <row r="893" spans="1:42" ht="16" x14ac:dyDescent="0.2">
      <c r="A893" s="3"/>
      <c r="B893" s="6"/>
      <c r="C893" s="7"/>
      <c r="D893" s="7"/>
      <c r="E893" s="7"/>
      <c r="F893" s="8"/>
      <c r="G893" s="6"/>
      <c r="H893" s="8"/>
      <c r="I893" s="8"/>
      <c r="J893" s="8"/>
      <c r="K893" s="8"/>
      <c r="L893" s="3"/>
      <c r="M893" s="4"/>
      <c r="N893" s="4"/>
      <c r="O893" s="4"/>
      <c r="P893" s="4"/>
      <c r="Q893" s="4"/>
      <c r="R893" s="11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row>
    <row r="894" spans="1:42" ht="16" x14ac:dyDescent="0.2">
      <c r="A894" s="3"/>
      <c r="B894" s="6"/>
      <c r="C894" s="7"/>
      <c r="D894" s="7"/>
      <c r="E894" s="7"/>
      <c r="F894" s="8"/>
      <c r="G894" s="6"/>
      <c r="H894" s="8"/>
      <c r="I894" s="8"/>
      <c r="J894" s="8"/>
      <c r="K894" s="8"/>
      <c r="L894" s="3"/>
      <c r="M894" s="4"/>
      <c r="N894" s="4"/>
      <c r="O894" s="4"/>
      <c r="P894" s="4"/>
      <c r="Q894" s="4"/>
      <c r="R894" s="11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row>
    <row r="895" spans="1:42" ht="16" x14ac:dyDescent="0.2">
      <c r="A895" s="3"/>
      <c r="B895" s="6"/>
      <c r="C895" s="7"/>
      <c r="D895" s="7"/>
      <c r="E895" s="7"/>
      <c r="F895" s="8"/>
      <c r="G895" s="6"/>
      <c r="H895" s="8"/>
      <c r="I895" s="8"/>
      <c r="J895" s="8"/>
      <c r="K895" s="8"/>
      <c r="L895" s="3"/>
      <c r="M895" s="4"/>
      <c r="N895" s="4"/>
      <c r="O895" s="4"/>
      <c r="P895" s="4"/>
      <c r="Q895" s="4"/>
      <c r="R895" s="11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row>
    <row r="896" spans="1:42" ht="16" x14ac:dyDescent="0.2">
      <c r="A896" s="3"/>
      <c r="B896" s="6"/>
      <c r="C896" s="7"/>
      <c r="D896" s="7"/>
      <c r="E896" s="7"/>
      <c r="F896" s="8"/>
      <c r="G896" s="6"/>
      <c r="H896" s="8"/>
      <c r="I896" s="8"/>
      <c r="J896" s="8"/>
      <c r="K896" s="8"/>
      <c r="L896" s="3"/>
      <c r="M896" s="4"/>
      <c r="N896" s="4"/>
      <c r="O896" s="4"/>
      <c r="P896" s="4"/>
      <c r="Q896" s="4"/>
      <c r="R896" s="11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row>
    <row r="897" spans="1:42" ht="16" x14ac:dyDescent="0.2">
      <c r="A897" s="3"/>
      <c r="B897" s="6"/>
      <c r="C897" s="7"/>
      <c r="D897" s="7"/>
      <c r="E897" s="7"/>
      <c r="F897" s="8"/>
      <c r="G897" s="6"/>
      <c r="H897" s="8"/>
      <c r="I897" s="8"/>
      <c r="J897" s="8"/>
      <c r="K897" s="8"/>
      <c r="L897" s="3"/>
      <c r="M897" s="4"/>
      <c r="N897" s="4"/>
      <c r="O897" s="4"/>
      <c r="P897" s="4"/>
      <c r="Q897" s="4"/>
      <c r="R897" s="11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row>
    <row r="898" spans="1:42" ht="16" x14ac:dyDescent="0.2">
      <c r="A898" s="3"/>
      <c r="B898" s="6"/>
      <c r="C898" s="7"/>
      <c r="D898" s="7"/>
      <c r="E898" s="7"/>
      <c r="F898" s="8"/>
      <c r="G898" s="6"/>
      <c r="H898" s="8"/>
      <c r="I898" s="8"/>
      <c r="J898" s="8"/>
      <c r="K898" s="8"/>
      <c r="L898" s="3"/>
      <c r="M898" s="4"/>
      <c r="N898" s="4"/>
      <c r="O898" s="4"/>
      <c r="P898" s="4"/>
      <c r="Q898" s="4"/>
      <c r="R898" s="11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row>
    <row r="899" spans="1:42" ht="16" x14ac:dyDescent="0.2">
      <c r="A899" s="3"/>
      <c r="B899" s="6"/>
      <c r="C899" s="7"/>
      <c r="D899" s="7"/>
      <c r="E899" s="7"/>
      <c r="F899" s="8"/>
      <c r="G899" s="6"/>
      <c r="H899" s="8"/>
      <c r="I899" s="8"/>
      <c r="J899" s="8"/>
      <c r="K899" s="8"/>
      <c r="L899" s="3"/>
      <c r="M899" s="4"/>
      <c r="N899" s="4"/>
      <c r="O899" s="4"/>
      <c r="P899" s="4"/>
      <c r="Q899" s="4"/>
      <c r="R899" s="11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row>
    <row r="900" spans="1:42" ht="16" x14ac:dyDescent="0.2">
      <c r="A900" s="3"/>
      <c r="B900" s="6"/>
      <c r="C900" s="7"/>
      <c r="D900" s="7"/>
      <c r="E900" s="7"/>
      <c r="F900" s="8"/>
      <c r="G900" s="6"/>
      <c r="H900" s="8"/>
      <c r="I900" s="8"/>
      <c r="J900" s="8"/>
      <c r="K900" s="8"/>
      <c r="L900" s="3"/>
      <c r="M900" s="4"/>
      <c r="N900" s="4"/>
      <c r="O900" s="4"/>
      <c r="P900" s="4"/>
      <c r="Q900" s="4"/>
      <c r="R900" s="11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row>
    <row r="901" spans="1:42" ht="16" x14ac:dyDescent="0.2">
      <c r="A901" s="3"/>
      <c r="B901" s="6"/>
      <c r="C901" s="7"/>
      <c r="D901" s="7"/>
      <c r="E901" s="7"/>
      <c r="F901" s="8"/>
      <c r="G901" s="6"/>
      <c r="H901" s="8"/>
      <c r="I901" s="8"/>
      <c r="J901" s="8"/>
      <c r="K901" s="8"/>
      <c r="L901" s="3"/>
      <c r="M901" s="4"/>
      <c r="N901" s="4"/>
      <c r="O901" s="4"/>
      <c r="P901" s="4"/>
      <c r="Q901" s="4"/>
      <c r="R901" s="11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row>
    <row r="902" spans="1:42" ht="16" x14ac:dyDescent="0.2">
      <c r="A902" s="3"/>
      <c r="B902" s="6"/>
      <c r="C902" s="7"/>
      <c r="D902" s="7"/>
      <c r="E902" s="7"/>
      <c r="F902" s="8"/>
      <c r="G902" s="6"/>
      <c r="H902" s="8"/>
      <c r="I902" s="8"/>
      <c r="J902" s="8"/>
      <c r="K902" s="8"/>
      <c r="L902" s="3"/>
      <c r="M902" s="4"/>
      <c r="N902" s="4"/>
      <c r="O902" s="4"/>
      <c r="P902" s="4"/>
      <c r="Q902" s="4"/>
      <c r="R902" s="11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row>
    <row r="903" spans="1:42" ht="16" x14ac:dyDescent="0.2">
      <c r="A903" s="3"/>
      <c r="B903" s="6"/>
      <c r="C903" s="7"/>
      <c r="D903" s="7"/>
      <c r="E903" s="7"/>
      <c r="F903" s="8"/>
      <c r="G903" s="6"/>
      <c r="H903" s="8"/>
      <c r="I903" s="8"/>
      <c r="J903" s="8"/>
      <c r="K903" s="8"/>
      <c r="L903" s="3"/>
      <c r="M903" s="4"/>
      <c r="N903" s="4"/>
      <c r="O903" s="4"/>
      <c r="P903" s="4"/>
      <c r="Q903" s="4"/>
      <c r="R903" s="11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row>
    <row r="904" spans="1:42" ht="16" x14ac:dyDescent="0.2">
      <c r="A904" s="3"/>
      <c r="B904" s="6"/>
      <c r="C904" s="7"/>
      <c r="D904" s="7"/>
      <c r="E904" s="7"/>
      <c r="F904" s="8"/>
      <c r="G904" s="6"/>
      <c r="H904" s="8"/>
      <c r="I904" s="8"/>
      <c r="J904" s="8"/>
      <c r="K904" s="8"/>
      <c r="L904" s="3"/>
      <c r="M904" s="4"/>
      <c r="N904" s="4"/>
      <c r="O904" s="4"/>
      <c r="P904" s="4"/>
      <c r="Q904" s="4"/>
      <c r="R904" s="11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row>
    <row r="905" spans="1:42" ht="16" x14ac:dyDescent="0.2">
      <c r="A905" s="3"/>
      <c r="B905" s="6"/>
      <c r="C905" s="7"/>
      <c r="D905" s="7"/>
      <c r="E905" s="7"/>
      <c r="F905" s="8"/>
      <c r="G905" s="6"/>
      <c r="H905" s="8"/>
      <c r="I905" s="8"/>
      <c r="J905" s="8"/>
      <c r="K905" s="8"/>
      <c r="L905" s="3"/>
      <c r="M905" s="4"/>
      <c r="N905" s="4"/>
      <c r="O905" s="4"/>
      <c r="P905" s="4"/>
      <c r="Q905" s="4"/>
      <c r="R905" s="11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row>
    <row r="906" spans="1:42" ht="16" x14ac:dyDescent="0.2">
      <c r="A906" s="3"/>
      <c r="B906" s="6"/>
      <c r="C906" s="7"/>
      <c r="D906" s="7"/>
      <c r="E906" s="7"/>
      <c r="F906" s="8"/>
      <c r="G906" s="6"/>
      <c r="H906" s="8"/>
      <c r="I906" s="8"/>
      <c r="J906" s="8"/>
      <c r="K906" s="8"/>
      <c r="L906" s="3"/>
      <c r="M906" s="4"/>
      <c r="N906" s="4"/>
      <c r="O906" s="4"/>
      <c r="P906" s="4"/>
      <c r="Q906" s="4"/>
      <c r="R906" s="11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row>
    <row r="907" spans="1:42" ht="16" x14ac:dyDescent="0.2">
      <c r="A907" s="3"/>
      <c r="B907" s="6"/>
      <c r="C907" s="7"/>
      <c r="D907" s="7"/>
      <c r="E907" s="7"/>
      <c r="F907" s="8"/>
      <c r="G907" s="6"/>
      <c r="H907" s="8"/>
      <c r="I907" s="8"/>
      <c r="J907" s="8"/>
      <c r="K907" s="8"/>
      <c r="L907" s="3"/>
      <c r="M907" s="4"/>
      <c r="N907" s="4"/>
      <c r="O907" s="4"/>
      <c r="P907" s="4"/>
      <c r="Q907" s="4"/>
      <c r="R907" s="11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row>
    <row r="908" spans="1:42" ht="16" x14ac:dyDescent="0.2">
      <c r="A908" s="3"/>
      <c r="B908" s="6"/>
      <c r="C908" s="7"/>
      <c r="D908" s="7"/>
      <c r="E908" s="7"/>
      <c r="F908" s="8"/>
      <c r="G908" s="6"/>
      <c r="H908" s="8"/>
      <c r="I908" s="8"/>
      <c r="J908" s="8"/>
      <c r="K908" s="8"/>
      <c r="L908" s="3"/>
      <c r="M908" s="4"/>
      <c r="N908" s="4"/>
      <c r="O908" s="4"/>
      <c r="P908" s="4"/>
      <c r="Q908" s="4"/>
      <c r="R908" s="11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row>
    <row r="909" spans="1:42" ht="16" x14ac:dyDescent="0.2">
      <c r="A909" s="3"/>
      <c r="B909" s="6"/>
      <c r="C909" s="7"/>
      <c r="D909" s="7"/>
      <c r="E909" s="7"/>
      <c r="F909" s="8"/>
      <c r="G909" s="6"/>
      <c r="H909" s="8"/>
      <c r="I909" s="8"/>
      <c r="J909" s="8"/>
      <c r="K909" s="8"/>
      <c r="L909" s="3"/>
      <c r="M909" s="4"/>
      <c r="N909" s="4"/>
      <c r="O909" s="4"/>
      <c r="P909" s="4"/>
      <c r="Q909" s="4"/>
      <c r="R909" s="11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row>
    <row r="910" spans="1:42" ht="16" x14ac:dyDescent="0.2">
      <c r="A910" s="3"/>
      <c r="B910" s="6"/>
      <c r="C910" s="7"/>
      <c r="D910" s="7"/>
      <c r="E910" s="7"/>
      <c r="F910" s="8"/>
      <c r="G910" s="6"/>
      <c r="H910" s="8"/>
      <c r="I910" s="8"/>
      <c r="J910" s="8"/>
      <c r="K910" s="8"/>
      <c r="L910" s="3"/>
      <c r="M910" s="4"/>
      <c r="N910" s="4"/>
      <c r="O910" s="4"/>
      <c r="P910" s="4"/>
      <c r="Q910" s="4"/>
      <c r="R910" s="11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row>
    <row r="911" spans="1:42" ht="16" x14ac:dyDescent="0.2">
      <c r="A911" s="3"/>
      <c r="B911" s="6"/>
      <c r="C911" s="7"/>
      <c r="D911" s="7"/>
      <c r="E911" s="7"/>
      <c r="F911" s="8"/>
      <c r="G911" s="6"/>
      <c r="H911" s="8"/>
      <c r="I911" s="8"/>
      <c r="J911" s="8"/>
      <c r="K911" s="8"/>
      <c r="L911" s="3"/>
      <c r="M911" s="4"/>
      <c r="N911" s="4"/>
      <c r="O911" s="4"/>
      <c r="P911" s="4"/>
      <c r="Q911" s="4"/>
      <c r="R911" s="11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row>
    <row r="912" spans="1:42" ht="16" x14ac:dyDescent="0.2">
      <c r="A912" s="3"/>
      <c r="B912" s="6"/>
      <c r="C912" s="7"/>
      <c r="D912" s="7"/>
      <c r="E912" s="7"/>
      <c r="F912" s="8"/>
      <c r="G912" s="6"/>
      <c r="H912" s="8"/>
      <c r="I912" s="8"/>
      <c r="J912" s="8"/>
      <c r="K912" s="8"/>
      <c r="L912" s="3"/>
      <c r="M912" s="4"/>
      <c r="N912" s="4"/>
      <c r="O912" s="4"/>
      <c r="P912" s="4"/>
      <c r="Q912" s="4"/>
      <c r="R912" s="11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row>
    <row r="913" spans="1:42" ht="16" x14ac:dyDescent="0.2">
      <c r="A913" s="3"/>
      <c r="B913" s="6"/>
      <c r="C913" s="7"/>
      <c r="D913" s="7"/>
      <c r="E913" s="7"/>
      <c r="F913" s="8"/>
      <c r="G913" s="6"/>
      <c r="H913" s="8"/>
      <c r="I913" s="8"/>
      <c r="J913" s="8"/>
      <c r="K913" s="8"/>
      <c r="L913" s="3"/>
      <c r="M913" s="4"/>
      <c r="N913" s="4"/>
      <c r="O913" s="4"/>
      <c r="P913" s="4"/>
      <c r="Q913" s="4"/>
      <c r="R913" s="11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row>
    <row r="914" spans="1:42" ht="16" x14ac:dyDescent="0.2">
      <c r="A914" s="3"/>
      <c r="B914" s="6"/>
      <c r="C914" s="7"/>
      <c r="D914" s="7"/>
      <c r="E914" s="7"/>
      <c r="F914" s="8"/>
      <c r="G914" s="6"/>
      <c r="H914" s="8"/>
      <c r="I914" s="8"/>
      <c r="J914" s="8"/>
      <c r="K914" s="8"/>
      <c r="L914" s="3"/>
      <c r="M914" s="4"/>
      <c r="N914" s="4"/>
      <c r="O914" s="4"/>
      <c r="P914" s="4"/>
      <c r="Q914" s="4"/>
      <c r="R914" s="11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row>
    <row r="915" spans="1:42" ht="16" x14ac:dyDescent="0.2">
      <c r="A915" s="3"/>
      <c r="B915" s="6"/>
      <c r="C915" s="7"/>
      <c r="D915" s="7"/>
      <c r="E915" s="7"/>
      <c r="F915" s="8"/>
      <c r="G915" s="6"/>
      <c r="H915" s="8"/>
      <c r="I915" s="8"/>
      <c r="J915" s="8"/>
      <c r="K915" s="8"/>
      <c r="L915" s="3"/>
      <c r="M915" s="4"/>
      <c r="N915" s="4"/>
      <c r="O915" s="4"/>
      <c r="P915" s="4"/>
      <c r="Q915" s="4"/>
      <c r="R915" s="11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row>
    <row r="916" spans="1:42" ht="16" x14ac:dyDescent="0.2">
      <c r="A916" s="3"/>
      <c r="B916" s="6"/>
      <c r="C916" s="7"/>
      <c r="D916" s="7"/>
      <c r="E916" s="7"/>
      <c r="F916" s="8"/>
      <c r="G916" s="6"/>
      <c r="H916" s="8"/>
      <c r="I916" s="8"/>
      <c r="J916" s="8"/>
      <c r="K916" s="8"/>
      <c r="L916" s="3"/>
      <c r="M916" s="4"/>
      <c r="N916" s="4"/>
      <c r="O916" s="4"/>
      <c r="P916" s="4"/>
      <c r="Q916" s="4"/>
      <c r="R916" s="11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row>
    <row r="917" spans="1:42" ht="16" x14ac:dyDescent="0.2">
      <c r="A917" s="3"/>
      <c r="B917" s="6"/>
      <c r="C917" s="7"/>
      <c r="D917" s="7"/>
      <c r="E917" s="7"/>
      <c r="F917" s="8"/>
      <c r="G917" s="6"/>
      <c r="H917" s="8"/>
      <c r="I917" s="8"/>
      <c r="J917" s="8"/>
      <c r="K917" s="8"/>
      <c r="L917" s="3"/>
      <c r="M917" s="4"/>
      <c r="N917" s="4"/>
      <c r="O917" s="4"/>
      <c r="P917" s="4"/>
      <c r="Q917" s="4"/>
      <c r="R917" s="11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row>
    <row r="918" spans="1:42" ht="16" x14ac:dyDescent="0.2">
      <c r="A918" s="3"/>
      <c r="B918" s="6"/>
      <c r="C918" s="7"/>
      <c r="D918" s="7"/>
      <c r="E918" s="7"/>
      <c r="F918" s="8"/>
      <c r="G918" s="6"/>
      <c r="H918" s="8"/>
      <c r="I918" s="8"/>
      <c r="J918" s="8"/>
      <c r="K918" s="8"/>
      <c r="L918" s="3"/>
      <c r="M918" s="4"/>
      <c r="N918" s="4"/>
      <c r="O918" s="4"/>
      <c r="P918" s="4"/>
      <c r="Q918" s="4"/>
      <c r="R918" s="11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row>
    <row r="919" spans="1:42" ht="16" x14ac:dyDescent="0.2">
      <c r="A919" s="3"/>
      <c r="B919" s="6"/>
      <c r="C919" s="7"/>
      <c r="D919" s="7"/>
      <c r="E919" s="7"/>
      <c r="F919" s="8"/>
      <c r="G919" s="6"/>
      <c r="H919" s="8"/>
      <c r="I919" s="8"/>
      <c r="J919" s="8"/>
      <c r="K919" s="8"/>
      <c r="L919" s="3"/>
      <c r="M919" s="4"/>
      <c r="N919" s="4"/>
      <c r="O919" s="4"/>
      <c r="P919" s="4"/>
      <c r="Q919" s="4"/>
      <c r="R919" s="11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row>
    <row r="920" spans="1:42" ht="16" x14ac:dyDescent="0.2">
      <c r="A920" s="3"/>
      <c r="B920" s="6"/>
      <c r="C920" s="7"/>
      <c r="D920" s="7"/>
      <c r="E920" s="7"/>
      <c r="F920" s="8"/>
      <c r="G920" s="6"/>
      <c r="H920" s="8"/>
      <c r="I920" s="8"/>
      <c r="J920" s="8"/>
      <c r="K920" s="8"/>
      <c r="L920" s="3"/>
      <c r="M920" s="4"/>
      <c r="N920" s="4"/>
      <c r="O920" s="4"/>
      <c r="P920" s="4"/>
      <c r="Q920" s="4"/>
      <c r="R920" s="11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row>
    <row r="921" spans="1:42" ht="16" x14ac:dyDescent="0.2">
      <c r="A921" s="3"/>
      <c r="B921" s="6"/>
      <c r="C921" s="7"/>
      <c r="D921" s="7"/>
      <c r="E921" s="7"/>
      <c r="F921" s="8"/>
      <c r="G921" s="6"/>
      <c r="H921" s="8"/>
      <c r="I921" s="8"/>
      <c r="J921" s="8"/>
      <c r="K921" s="8"/>
      <c r="L921" s="3"/>
      <c r="M921" s="4"/>
      <c r="N921" s="4"/>
      <c r="O921" s="4"/>
      <c r="P921" s="4"/>
      <c r="Q921" s="4"/>
      <c r="R921" s="11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row>
    <row r="922" spans="1:42" ht="16" x14ac:dyDescent="0.2">
      <c r="A922" s="3"/>
      <c r="B922" s="6"/>
      <c r="C922" s="7"/>
      <c r="D922" s="7"/>
      <c r="E922" s="7"/>
      <c r="F922" s="8"/>
      <c r="G922" s="6"/>
      <c r="H922" s="8"/>
      <c r="I922" s="8"/>
      <c r="J922" s="8"/>
      <c r="K922" s="8"/>
      <c r="L922" s="3"/>
      <c r="M922" s="4"/>
      <c r="N922" s="4"/>
      <c r="O922" s="4"/>
      <c r="P922" s="4"/>
      <c r="Q922" s="4"/>
      <c r="R922" s="11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row>
    <row r="923" spans="1:42" ht="16" x14ac:dyDescent="0.2">
      <c r="A923" s="3"/>
      <c r="B923" s="6"/>
      <c r="C923" s="7"/>
      <c r="D923" s="7"/>
      <c r="E923" s="7"/>
      <c r="F923" s="8"/>
      <c r="G923" s="6"/>
      <c r="H923" s="8"/>
      <c r="I923" s="8"/>
      <c r="J923" s="8"/>
      <c r="K923" s="8"/>
      <c r="L923" s="3"/>
      <c r="M923" s="4"/>
      <c r="N923" s="4"/>
      <c r="O923" s="4"/>
      <c r="P923" s="4"/>
      <c r="Q923" s="4"/>
      <c r="R923" s="11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row>
    <row r="924" spans="1:42" ht="16" x14ac:dyDescent="0.2">
      <c r="A924" s="3"/>
      <c r="B924" s="6"/>
      <c r="C924" s="7"/>
      <c r="D924" s="7"/>
      <c r="E924" s="7"/>
      <c r="F924" s="8"/>
      <c r="G924" s="6"/>
      <c r="H924" s="8"/>
      <c r="I924" s="8"/>
      <c r="J924" s="8"/>
      <c r="K924" s="8"/>
      <c r="L924" s="3"/>
      <c r="M924" s="4"/>
      <c r="N924" s="4"/>
      <c r="O924" s="4"/>
      <c r="P924" s="4"/>
      <c r="Q924" s="4"/>
      <c r="R924" s="11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row>
    <row r="925" spans="1:42" ht="16" x14ac:dyDescent="0.2">
      <c r="A925" s="3"/>
      <c r="B925" s="6"/>
      <c r="C925" s="7"/>
      <c r="D925" s="7"/>
      <c r="E925" s="7"/>
      <c r="F925" s="8"/>
      <c r="G925" s="6"/>
      <c r="H925" s="8"/>
      <c r="I925" s="8"/>
      <c r="J925" s="8"/>
      <c r="K925" s="8"/>
      <c r="L925" s="3"/>
      <c r="M925" s="4"/>
      <c r="N925" s="4"/>
      <c r="O925" s="4"/>
      <c r="P925" s="4"/>
      <c r="Q925" s="4"/>
      <c r="R925" s="11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row>
    <row r="926" spans="1:42" ht="16" x14ac:dyDescent="0.2">
      <c r="A926" s="3"/>
      <c r="B926" s="6"/>
      <c r="C926" s="7"/>
      <c r="D926" s="7"/>
      <c r="E926" s="7"/>
      <c r="F926" s="8"/>
      <c r="G926" s="6"/>
      <c r="H926" s="8"/>
      <c r="I926" s="8"/>
      <c r="J926" s="8"/>
      <c r="K926" s="8"/>
      <c r="L926" s="3"/>
      <c r="M926" s="4"/>
      <c r="N926" s="4"/>
      <c r="O926" s="4"/>
      <c r="P926" s="4"/>
      <c r="Q926" s="4"/>
      <c r="R926" s="11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row>
    <row r="927" spans="1:42" ht="16" x14ac:dyDescent="0.2">
      <c r="A927" s="3"/>
      <c r="B927" s="6"/>
      <c r="C927" s="7"/>
      <c r="D927" s="7"/>
      <c r="E927" s="7"/>
      <c r="F927" s="8"/>
      <c r="G927" s="6"/>
      <c r="H927" s="8"/>
      <c r="I927" s="8"/>
      <c r="J927" s="8"/>
      <c r="K927" s="8"/>
      <c r="L927" s="3"/>
      <c r="M927" s="4"/>
      <c r="N927" s="4"/>
      <c r="O927" s="4"/>
      <c r="P927" s="4"/>
      <c r="Q927" s="4"/>
      <c r="R927" s="11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row>
    <row r="928" spans="1:42" ht="16" x14ac:dyDescent="0.2">
      <c r="A928" s="3"/>
      <c r="B928" s="6"/>
      <c r="C928" s="7"/>
      <c r="D928" s="7"/>
      <c r="E928" s="7"/>
      <c r="F928" s="8"/>
      <c r="G928" s="6"/>
      <c r="H928" s="8"/>
      <c r="I928" s="8"/>
      <c r="J928" s="8"/>
      <c r="K928" s="8"/>
      <c r="L928" s="3"/>
      <c r="M928" s="4"/>
      <c r="N928" s="4"/>
      <c r="O928" s="4"/>
      <c r="P928" s="4"/>
      <c r="Q928" s="4"/>
      <c r="R928" s="11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row>
    <row r="929" spans="1:42" ht="16" x14ac:dyDescent="0.2">
      <c r="A929" s="3"/>
      <c r="B929" s="6"/>
      <c r="C929" s="7"/>
      <c r="D929" s="7"/>
      <c r="E929" s="7"/>
      <c r="F929" s="8"/>
      <c r="G929" s="6"/>
      <c r="H929" s="8"/>
      <c r="I929" s="8"/>
      <c r="J929" s="8"/>
      <c r="K929" s="8"/>
      <c r="L929" s="3"/>
      <c r="M929" s="4"/>
      <c r="N929" s="4"/>
      <c r="O929" s="4"/>
      <c r="P929" s="4"/>
      <c r="Q929" s="4"/>
      <c r="R929" s="11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row>
    <row r="930" spans="1:42" ht="16" x14ac:dyDescent="0.2">
      <c r="A930" s="3"/>
      <c r="B930" s="6"/>
      <c r="C930" s="7"/>
      <c r="D930" s="7"/>
      <c r="E930" s="7"/>
      <c r="F930" s="8"/>
      <c r="G930" s="6"/>
      <c r="H930" s="8"/>
      <c r="I930" s="8"/>
      <c r="J930" s="8"/>
      <c r="K930" s="8"/>
      <c r="L930" s="3"/>
      <c r="M930" s="4"/>
      <c r="N930" s="4"/>
      <c r="O930" s="4"/>
      <c r="P930" s="4"/>
      <c r="Q930" s="4"/>
      <c r="R930" s="11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row>
    <row r="931" spans="1:42" ht="16" x14ac:dyDescent="0.2">
      <c r="A931" s="3"/>
      <c r="B931" s="6"/>
      <c r="C931" s="7"/>
      <c r="D931" s="7"/>
      <c r="E931" s="7"/>
      <c r="F931" s="8"/>
      <c r="G931" s="6"/>
      <c r="H931" s="8"/>
      <c r="I931" s="8"/>
      <c r="J931" s="8"/>
      <c r="K931" s="8"/>
      <c r="L931" s="3"/>
      <c r="M931" s="4"/>
      <c r="N931" s="4"/>
      <c r="O931" s="4"/>
      <c r="P931" s="4"/>
      <c r="Q931" s="4"/>
      <c r="R931" s="11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row>
    <row r="932" spans="1:42" ht="16" x14ac:dyDescent="0.2">
      <c r="A932" s="3"/>
      <c r="B932" s="6"/>
      <c r="C932" s="7"/>
      <c r="D932" s="7"/>
      <c r="E932" s="7"/>
      <c r="F932" s="8"/>
      <c r="G932" s="6"/>
      <c r="H932" s="8"/>
      <c r="I932" s="8"/>
      <c r="J932" s="8"/>
      <c r="K932" s="8"/>
      <c r="L932" s="3"/>
      <c r="M932" s="4"/>
      <c r="N932" s="4"/>
      <c r="O932" s="4"/>
      <c r="P932" s="4"/>
      <c r="Q932" s="4"/>
      <c r="R932" s="11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row>
    <row r="933" spans="1:42" ht="16" x14ac:dyDescent="0.2">
      <c r="A933" s="3"/>
      <c r="B933" s="6"/>
      <c r="C933" s="7"/>
      <c r="D933" s="7"/>
      <c r="E933" s="7"/>
      <c r="F933" s="8"/>
      <c r="G933" s="6"/>
      <c r="H933" s="8"/>
      <c r="I933" s="8"/>
      <c r="J933" s="8"/>
      <c r="K933" s="8"/>
      <c r="L933" s="3"/>
      <c r="M933" s="4"/>
      <c r="N933" s="4"/>
      <c r="O933" s="4"/>
      <c r="P933" s="4"/>
      <c r="Q933" s="4"/>
      <c r="R933" s="11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row>
    <row r="934" spans="1:42" ht="16" x14ac:dyDescent="0.2">
      <c r="A934" s="3"/>
      <c r="B934" s="6"/>
      <c r="C934" s="7"/>
      <c r="D934" s="7"/>
      <c r="E934" s="7"/>
      <c r="F934" s="8"/>
      <c r="G934" s="6"/>
      <c r="H934" s="8"/>
      <c r="I934" s="8"/>
      <c r="J934" s="8"/>
      <c r="K934" s="8"/>
      <c r="L934" s="3"/>
      <c r="M934" s="4"/>
      <c r="N934" s="4"/>
      <c r="O934" s="4"/>
      <c r="P934" s="4"/>
      <c r="Q934" s="4"/>
      <c r="R934" s="11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row>
    <row r="935" spans="1:42" ht="16" x14ac:dyDescent="0.2">
      <c r="A935" s="3"/>
      <c r="B935" s="6"/>
      <c r="C935" s="7"/>
      <c r="D935" s="7"/>
      <c r="E935" s="7"/>
      <c r="F935" s="8"/>
      <c r="G935" s="6"/>
      <c r="H935" s="8"/>
      <c r="I935" s="8"/>
      <c r="J935" s="8"/>
      <c r="K935" s="8"/>
      <c r="L935" s="3"/>
      <c r="M935" s="4"/>
      <c r="N935" s="4"/>
      <c r="O935" s="4"/>
      <c r="P935" s="4"/>
      <c r="Q935" s="4"/>
      <c r="R935" s="11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row>
    <row r="936" spans="1:42" ht="16" x14ac:dyDescent="0.2">
      <c r="A936" s="3"/>
      <c r="B936" s="6"/>
      <c r="C936" s="7"/>
      <c r="D936" s="7"/>
      <c r="E936" s="7"/>
      <c r="F936" s="8"/>
      <c r="G936" s="6"/>
      <c r="H936" s="8"/>
      <c r="I936" s="8"/>
      <c r="J936" s="8"/>
      <c r="K936" s="8"/>
      <c r="L936" s="3"/>
      <c r="M936" s="4"/>
      <c r="N936" s="4"/>
      <c r="O936" s="4"/>
      <c r="P936" s="4"/>
      <c r="Q936" s="4"/>
      <c r="R936" s="11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row>
    <row r="937" spans="1:42" ht="16" x14ac:dyDescent="0.2">
      <c r="A937" s="3"/>
      <c r="B937" s="6"/>
      <c r="C937" s="7"/>
      <c r="D937" s="7"/>
      <c r="E937" s="7"/>
      <c r="F937" s="8"/>
      <c r="G937" s="6"/>
      <c r="H937" s="8"/>
      <c r="I937" s="8"/>
      <c r="J937" s="8"/>
      <c r="K937" s="8"/>
      <c r="L937" s="3"/>
      <c r="M937" s="4"/>
      <c r="N937" s="4"/>
      <c r="O937" s="4"/>
      <c r="P937" s="4"/>
      <c r="Q937" s="4"/>
      <c r="R937" s="11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row>
    <row r="938" spans="1:42" ht="16" x14ac:dyDescent="0.2">
      <c r="A938" s="3"/>
      <c r="B938" s="6"/>
      <c r="C938" s="7"/>
      <c r="D938" s="7"/>
      <c r="E938" s="7"/>
      <c r="F938" s="8"/>
      <c r="G938" s="6"/>
      <c r="H938" s="8"/>
      <c r="I938" s="8"/>
      <c r="J938" s="8"/>
      <c r="K938" s="8"/>
      <c r="L938" s="3"/>
      <c r="M938" s="4"/>
      <c r="N938" s="4"/>
      <c r="O938" s="4"/>
      <c r="P938" s="4"/>
      <c r="Q938" s="4"/>
      <c r="R938" s="11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row>
    <row r="939" spans="1:42" ht="16" x14ac:dyDescent="0.2">
      <c r="A939" s="3"/>
      <c r="B939" s="6"/>
      <c r="C939" s="7"/>
      <c r="D939" s="7"/>
      <c r="E939" s="7"/>
      <c r="F939" s="8"/>
      <c r="G939" s="6"/>
      <c r="H939" s="8"/>
      <c r="I939" s="8"/>
      <c r="J939" s="8"/>
      <c r="K939" s="8"/>
      <c r="L939" s="3"/>
      <c r="M939" s="4"/>
      <c r="N939" s="4"/>
      <c r="O939" s="4"/>
      <c r="P939" s="4"/>
      <c r="Q939" s="4"/>
      <c r="R939" s="11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row>
    <row r="940" spans="1:42" ht="16" x14ac:dyDescent="0.2">
      <c r="A940" s="3"/>
      <c r="B940" s="6"/>
      <c r="C940" s="7"/>
      <c r="D940" s="7"/>
      <c r="E940" s="7"/>
      <c r="F940" s="8"/>
      <c r="G940" s="6"/>
      <c r="H940" s="8"/>
      <c r="I940" s="8"/>
      <c r="J940" s="8"/>
      <c r="K940" s="8"/>
      <c r="L940" s="3"/>
      <c r="M940" s="4"/>
      <c r="N940" s="4"/>
      <c r="O940" s="4"/>
      <c r="P940" s="4"/>
      <c r="Q940" s="4"/>
      <c r="R940" s="11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row>
    <row r="941" spans="1:42" ht="16" x14ac:dyDescent="0.2">
      <c r="A941" s="3"/>
      <c r="B941" s="6"/>
      <c r="C941" s="7"/>
      <c r="D941" s="7"/>
      <c r="E941" s="7"/>
      <c r="F941" s="8"/>
      <c r="G941" s="6"/>
      <c r="H941" s="8"/>
      <c r="I941" s="8"/>
      <c r="J941" s="8"/>
      <c r="K941" s="8"/>
      <c r="L941" s="3"/>
      <c r="M941" s="4"/>
      <c r="N941" s="4"/>
      <c r="O941" s="4"/>
      <c r="P941" s="4"/>
      <c r="Q941" s="4"/>
      <c r="R941" s="11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row>
    <row r="942" spans="1:42" ht="16" x14ac:dyDescent="0.2">
      <c r="A942" s="3"/>
      <c r="B942" s="6"/>
      <c r="C942" s="7"/>
      <c r="D942" s="7"/>
      <c r="E942" s="7"/>
      <c r="F942" s="8"/>
      <c r="G942" s="6"/>
      <c r="H942" s="8"/>
      <c r="I942" s="8"/>
      <c r="J942" s="8"/>
      <c r="K942" s="8"/>
      <c r="L942" s="3"/>
      <c r="M942" s="4"/>
      <c r="N942" s="4"/>
      <c r="O942" s="4"/>
      <c r="P942" s="4"/>
      <c r="Q942" s="4"/>
      <c r="R942" s="11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row>
    <row r="943" spans="1:42" ht="16" x14ac:dyDescent="0.2">
      <c r="A943" s="3"/>
      <c r="B943" s="6"/>
      <c r="C943" s="7"/>
      <c r="D943" s="7"/>
      <c r="E943" s="7"/>
      <c r="F943" s="8"/>
      <c r="G943" s="6"/>
      <c r="H943" s="8"/>
      <c r="I943" s="8"/>
      <c r="J943" s="8"/>
      <c r="K943" s="8"/>
      <c r="L943" s="3"/>
      <c r="M943" s="4"/>
      <c r="N943" s="4"/>
      <c r="O943" s="4"/>
      <c r="P943" s="4"/>
      <c r="Q943" s="4"/>
      <c r="R943" s="11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row>
    <row r="944" spans="1:42" ht="16" x14ac:dyDescent="0.2">
      <c r="A944" s="3"/>
      <c r="B944" s="6"/>
      <c r="C944" s="7"/>
      <c r="D944" s="7"/>
      <c r="E944" s="7"/>
      <c r="F944" s="8"/>
      <c r="G944" s="6"/>
      <c r="H944" s="8"/>
      <c r="I944" s="8"/>
      <c r="J944" s="8"/>
      <c r="K944" s="8"/>
      <c r="L944" s="3"/>
      <c r="M944" s="4"/>
      <c r="N944" s="4"/>
      <c r="O944" s="4"/>
      <c r="P944" s="4"/>
      <c r="Q944" s="4"/>
      <c r="R944" s="11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row>
    <row r="945" spans="1:42" ht="16" x14ac:dyDescent="0.2">
      <c r="A945" s="3"/>
      <c r="B945" s="6"/>
      <c r="C945" s="7"/>
      <c r="D945" s="7"/>
      <c r="E945" s="7"/>
      <c r="F945" s="8"/>
      <c r="G945" s="6"/>
      <c r="H945" s="8"/>
      <c r="I945" s="8"/>
      <c r="J945" s="8"/>
      <c r="K945" s="8"/>
      <c r="L945" s="3"/>
      <c r="M945" s="4"/>
      <c r="N945" s="4"/>
      <c r="O945" s="4"/>
      <c r="P945" s="4"/>
      <c r="Q945" s="4"/>
      <c r="R945" s="11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row>
    <row r="946" spans="1:42" ht="16" x14ac:dyDescent="0.2">
      <c r="A946" s="3"/>
      <c r="B946" s="6"/>
      <c r="C946" s="7"/>
      <c r="D946" s="7"/>
      <c r="E946" s="7"/>
      <c r="F946" s="8"/>
      <c r="G946" s="6"/>
      <c r="H946" s="8"/>
      <c r="I946" s="8"/>
      <c r="J946" s="8"/>
      <c r="K946" s="8"/>
      <c r="L946" s="3"/>
      <c r="M946" s="4"/>
      <c r="N946" s="4"/>
      <c r="O946" s="4"/>
      <c r="P946" s="4"/>
      <c r="Q946" s="4"/>
      <c r="R946" s="11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row>
    <row r="947" spans="1:42" ht="16" x14ac:dyDescent="0.2">
      <c r="A947" s="3"/>
      <c r="B947" s="6"/>
      <c r="C947" s="7"/>
      <c r="D947" s="7"/>
      <c r="E947" s="7"/>
      <c r="F947" s="8"/>
      <c r="G947" s="6"/>
      <c r="H947" s="8"/>
      <c r="I947" s="8"/>
      <c r="J947" s="8"/>
      <c r="K947" s="8"/>
      <c r="L947" s="3"/>
      <c r="M947" s="4"/>
      <c r="N947" s="4"/>
      <c r="O947" s="4"/>
      <c r="P947" s="4"/>
      <c r="Q947" s="4"/>
      <c r="R947" s="11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row>
    <row r="948" spans="1:42" ht="16" x14ac:dyDescent="0.2">
      <c r="A948" s="3"/>
      <c r="B948" s="6"/>
      <c r="C948" s="7"/>
      <c r="D948" s="7"/>
      <c r="E948" s="7"/>
      <c r="F948" s="8"/>
      <c r="G948" s="6"/>
      <c r="H948" s="8"/>
      <c r="I948" s="8"/>
      <c r="J948" s="8"/>
      <c r="K948" s="8"/>
      <c r="L948" s="3"/>
      <c r="M948" s="4"/>
      <c r="N948" s="4"/>
      <c r="O948" s="4"/>
      <c r="P948" s="4"/>
      <c r="Q948" s="4"/>
      <c r="R948" s="11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row>
    <row r="949" spans="1:42" ht="16" x14ac:dyDescent="0.2">
      <c r="A949" s="3"/>
      <c r="B949" s="6"/>
      <c r="C949" s="7"/>
      <c r="D949" s="7"/>
      <c r="E949" s="7"/>
      <c r="F949" s="8"/>
      <c r="G949" s="6"/>
      <c r="H949" s="8"/>
      <c r="I949" s="8"/>
      <c r="J949" s="8"/>
      <c r="K949" s="8"/>
      <c r="L949" s="3"/>
      <c r="M949" s="4"/>
      <c r="N949" s="4"/>
      <c r="O949" s="4"/>
      <c r="P949" s="4"/>
      <c r="Q949" s="4"/>
      <c r="R949" s="11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row>
    <row r="950" spans="1:42" ht="16" x14ac:dyDescent="0.2">
      <c r="A950" s="3"/>
      <c r="B950" s="6"/>
      <c r="C950" s="7"/>
      <c r="D950" s="7"/>
      <c r="E950" s="7"/>
      <c r="F950" s="8"/>
      <c r="G950" s="6"/>
      <c r="H950" s="8"/>
      <c r="I950" s="8"/>
      <c r="J950" s="8"/>
      <c r="K950" s="8"/>
      <c r="L950" s="3"/>
      <c r="M950" s="4"/>
      <c r="N950" s="4"/>
      <c r="O950" s="4"/>
      <c r="P950" s="4"/>
      <c r="Q950" s="4"/>
      <c r="R950" s="11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row>
    <row r="951" spans="1:42" ht="16" x14ac:dyDescent="0.2">
      <c r="A951" s="3"/>
      <c r="B951" s="6"/>
      <c r="C951" s="7"/>
      <c r="D951" s="7"/>
      <c r="E951" s="7"/>
      <c r="F951" s="8"/>
      <c r="G951" s="6"/>
      <c r="H951" s="8"/>
      <c r="I951" s="8"/>
      <c r="J951" s="8"/>
      <c r="K951" s="8"/>
      <c r="L951" s="3"/>
      <c r="M951" s="4"/>
      <c r="N951" s="4"/>
      <c r="O951" s="4"/>
      <c r="P951" s="4"/>
      <c r="Q951" s="4"/>
      <c r="R951" s="11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row>
    <row r="952" spans="1:42" ht="16" x14ac:dyDescent="0.2">
      <c r="A952" s="3"/>
      <c r="B952" s="6"/>
      <c r="C952" s="7"/>
      <c r="D952" s="7"/>
      <c r="E952" s="7"/>
      <c r="F952" s="8"/>
      <c r="G952" s="6"/>
      <c r="H952" s="8"/>
      <c r="I952" s="8"/>
      <c r="J952" s="8"/>
      <c r="K952" s="8"/>
      <c r="L952" s="3"/>
      <c r="M952" s="4"/>
      <c r="N952" s="4"/>
      <c r="O952" s="4"/>
      <c r="P952" s="4"/>
      <c r="Q952" s="4"/>
      <c r="R952" s="11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row>
    <row r="953" spans="1:42" ht="16" x14ac:dyDescent="0.2">
      <c r="A953" s="3"/>
      <c r="B953" s="6"/>
      <c r="C953" s="7"/>
      <c r="D953" s="7"/>
      <c r="E953" s="7"/>
      <c r="F953" s="8"/>
      <c r="G953" s="6"/>
      <c r="H953" s="8"/>
      <c r="I953" s="8"/>
      <c r="J953" s="8"/>
      <c r="K953" s="8"/>
      <c r="L953" s="3"/>
      <c r="M953" s="4"/>
      <c r="N953" s="4"/>
      <c r="O953" s="4"/>
      <c r="P953" s="4"/>
      <c r="Q953" s="4"/>
      <c r="R953" s="11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row>
    <row r="954" spans="1:42" ht="16" x14ac:dyDescent="0.2">
      <c r="A954" s="3"/>
      <c r="B954" s="6"/>
      <c r="C954" s="7"/>
      <c r="D954" s="7"/>
      <c r="E954" s="7"/>
      <c r="F954" s="8"/>
      <c r="G954" s="6"/>
      <c r="H954" s="8"/>
      <c r="I954" s="8"/>
      <c r="J954" s="8"/>
      <c r="K954" s="8"/>
      <c r="L954" s="3"/>
      <c r="M954" s="4"/>
      <c r="N954" s="4"/>
      <c r="O954" s="4"/>
      <c r="P954" s="4"/>
      <c r="Q954" s="4"/>
      <c r="R954" s="11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row>
    <row r="955" spans="1:42" ht="16" x14ac:dyDescent="0.2">
      <c r="A955" s="3"/>
      <c r="B955" s="6"/>
      <c r="C955" s="7"/>
      <c r="D955" s="7"/>
      <c r="E955" s="7"/>
      <c r="F955" s="8"/>
      <c r="G955" s="6"/>
      <c r="H955" s="8"/>
      <c r="I955" s="8"/>
      <c r="J955" s="8"/>
      <c r="K955" s="8"/>
      <c r="L955" s="3"/>
      <c r="M955" s="4"/>
      <c r="N955" s="4"/>
      <c r="O955" s="4"/>
      <c r="P955" s="4"/>
      <c r="Q955" s="4"/>
      <c r="R955" s="11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row>
    <row r="956" spans="1:42" ht="16" x14ac:dyDescent="0.2">
      <c r="A956" s="3"/>
      <c r="B956" s="6"/>
      <c r="C956" s="7"/>
      <c r="D956" s="7"/>
      <c r="E956" s="7"/>
      <c r="F956" s="8"/>
      <c r="G956" s="6"/>
      <c r="H956" s="8"/>
      <c r="I956" s="8"/>
      <c r="J956" s="8"/>
      <c r="K956" s="8"/>
      <c r="L956" s="3"/>
      <c r="M956" s="4"/>
      <c r="N956" s="4"/>
      <c r="O956" s="4"/>
      <c r="P956" s="4"/>
      <c r="Q956" s="4"/>
      <c r="R956" s="11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row>
    <row r="957" spans="1:42" ht="16" x14ac:dyDescent="0.2">
      <c r="A957" s="3"/>
      <c r="B957" s="6"/>
      <c r="C957" s="7"/>
      <c r="D957" s="7"/>
      <c r="E957" s="7"/>
      <c r="F957" s="8"/>
      <c r="G957" s="6"/>
      <c r="H957" s="8"/>
      <c r="I957" s="8"/>
      <c r="J957" s="8"/>
      <c r="K957" s="8"/>
      <c r="L957" s="3"/>
      <c r="M957" s="4"/>
      <c r="N957" s="4"/>
      <c r="O957" s="4"/>
      <c r="P957" s="4"/>
      <c r="Q957" s="4"/>
      <c r="R957" s="11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row>
    <row r="958" spans="1:42" ht="16" x14ac:dyDescent="0.2">
      <c r="A958" s="3"/>
      <c r="B958" s="6"/>
      <c r="C958" s="7"/>
      <c r="D958" s="7"/>
      <c r="E958" s="7"/>
      <c r="F958" s="8"/>
      <c r="G958" s="6"/>
      <c r="H958" s="8"/>
      <c r="I958" s="8"/>
      <c r="J958" s="8"/>
      <c r="K958" s="8"/>
      <c r="L958" s="3"/>
      <c r="M958" s="4"/>
      <c r="N958" s="4"/>
      <c r="O958" s="4"/>
      <c r="P958" s="4"/>
      <c r="Q958" s="4"/>
      <c r="R958" s="11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row>
    <row r="959" spans="1:42" ht="16" x14ac:dyDescent="0.2">
      <c r="A959" s="3"/>
      <c r="B959" s="6"/>
      <c r="C959" s="7"/>
      <c r="D959" s="7"/>
      <c r="E959" s="7"/>
      <c r="F959" s="8"/>
      <c r="G959" s="6"/>
      <c r="H959" s="8"/>
      <c r="I959" s="8"/>
      <c r="J959" s="8"/>
      <c r="K959" s="8"/>
      <c r="L959" s="3"/>
      <c r="M959" s="4"/>
      <c r="N959" s="4"/>
      <c r="O959" s="4"/>
      <c r="P959" s="4"/>
      <c r="Q959" s="4"/>
      <c r="R959" s="11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row>
    <row r="960" spans="1:42" ht="16" x14ac:dyDescent="0.2">
      <c r="A960" s="3"/>
      <c r="B960" s="6"/>
      <c r="C960" s="7"/>
      <c r="D960" s="7"/>
      <c r="E960" s="7"/>
      <c r="F960" s="8"/>
      <c r="G960" s="6"/>
      <c r="H960" s="8"/>
      <c r="I960" s="8"/>
      <c r="J960" s="8"/>
      <c r="K960" s="8"/>
      <c r="L960" s="3"/>
      <c r="M960" s="4"/>
      <c r="N960" s="4"/>
      <c r="O960" s="4"/>
      <c r="P960" s="4"/>
      <c r="Q960" s="4"/>
      <c r="R960" s="11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row>
    <row r="961" spans="1:42" ht="16" x14ac:dyDescent="0.2">
      <c r="A961" s="3"/>
      <c r="B961" s="6"/>
      <c r="C961" s="7"/>
      <c r="D961" s="7"/>
      <c r="E961" s="7"/>
      <c r="F961" s="8"/>
      <c r="G961" s="6"/>
      <c r="H961" s="8"/>
      <c r="I961" s="8"/>
      <c r="J961" s="8"/>
      <c r="K961" s="8"/>
      <c r="L961" s="3"/>
      <c r="M961" s="4"/>
      <c r="N961" s="4"/>
      <c r="O961" s="4"/>
      <c r="P961" s="4"/>
      <c r="Q961" s="4"/>
      <c r="R961" s="11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row>
    <row r="962" spans="1:42" ht="16" x14ac:dyDescent="0.2">
      <c r="A962" s="3"/>
      <c r="B962" s="6"/>
      <c r="C962" s="7"/>
      <c r="D962" s="7"/>
      <c r="E962" s="7"/>
      <c r="F962" s="8"/>
      <c r="G962" s="6"/>
      <c r="H962" s="8"/>
      <c r="I962" s="8"/>
      <c r="J962" s="8"/>
      <c r="K962" s="8"/>
      <c r="L962" s="3"/>
      <c r="M962" s="4"/>
      <c r="N962" s="4"/>
      <c r="O962" s="4"/>
      <c r="P962" s="4"/>
      <c r="Q962" s="4"/>
      <c r="R962" s="11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row>
    <row r="963" spans="1:42" ht="16" x14ac:dyDescent="0.2">
      <c r="A963" s="3"/>
      <c r="B963" s="6"/>
      <c r="C963" s="7"/>
      <c r="D963" s="7"/>
      <c r="E963" s="7"/>
      <c r="F963" s="8"/>
      <c r="G963" s="6"/>
      <c r="H963" s="8"/>
      <c r="I963" s="8"/>
      <c r="J963" s="8"/>
      <c r="K963" s="8"/>
      <c r="L963" s="3"/>
      <c r="M963" s="4"/>
      <c r="N963" s="4"/>
      <c r="O963" s="4"/>
      <c r="P963" s="4"/>
      <c r="Q963" s="4"/>
      <c r="R963" s="11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row>
    <row r="964" spans="1:42" ht="16" x14ac:dyDescent="0.2">
      <c r="A964" s="3"/>
      <c r="B964" s="6"/>
      <c r="C964" s="7"/>
      <c r="D964" s="7"/>
      <c r="E964" s="7"/>
      <c r="F964" s="8"/>
      <c r="G964" s="6"/>
      <c r="H964" s="8"/>
      <c r="I964" s="8"/>
      <c r="J964" s="8"/>
      <c r="K964" s="8"/>
      <c r="L964" s="3"/>
      <c r="M964" s="4"/>
      <c r="N964" s="4"/>
      <c r="O964" s="4"/>
      <c r="P964" s="4"/>
      <c r="Q964" s="4"/>
      <c r="R964" s="11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row>
    <row r="965" spans="1:42" ht="16" x14ac:dyDescent="0.2">
      <c r="A965" s="3"/>
      <c r="B965" s="6"/>
      <c r="C965" s="7"/>
      <c r="D965" s="7"/>
      <c r="E965" s="7"/>
      <c r="F965" s="8"/>
      <c r="G965" s="6"/>
      <c r="H965" s="8"/>
      <c r="I965" s="8"/>
      <c r="J965" s="8"/>
      <c r="K965" s="8"/>
      <c r="L965" s="3"/>
      <c r="M965" s="4"/>
      <c r="N965" s="4"/>
      <c r="O965" s="4"/>
      <c r="P965" s="4"/>
      <c r="Q965" s="4"/>
      <c r="R965" s="11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row>
    <row r="966" spans="1:42" ht="16" x14ac:dyDescent="0.2">
      <c r="A966" s="3"/>
      <c r="B966" s="6"/>
      <c r="C966" s="7"/>
      <c r="D966" s="7"/>
      <c r="E966" s="7"/>
      <c r="F966" s="8"/>
      <c r="G966" s="6"/>
      <c r="H966" s="8"/>
      <c r="I966" s="8"/>
      <c r="J966" s="8"/>
      <c r="K966" s="8"/>
      <c r="L966" s="3"/>
      <c r="M966" s="4"/>
      <c r="N966" s="4"/>
      <c r="O966" s="4"/>
      <c r="P966" s="4"/>
      <c r="Q966" s="4"/>
      <c r="R966" s="11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row>
    <row r="967" spans="1:42" ht="16" x14ac:dyDescent="0.2">
      <c r="A967" s="3"/>
      <c r="B967" s="6"/>
      <c r="C967" s="7"/>
      <c r="D967" s="7"/>
      <c r="E967" s="7"/>
      <c r="F967" s="8"/>
      <c r="G967" s="6"/>
      <c r="H967" s="8"/>
      <c r="I967" s="8"/>
      <c r="J967" s="8"/>
      <c r="K967" s="8"/>
      <c r="L967" s="3"/>
      <c r="M967" s="4"/>
      <c r="N967" s="4"/>
      <c r="O967" s="4"/>
      <c r="P967" s="4"/>
      <c r="Q967" s="4"/>
      <c r="R967" s="11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row>
    <row r="968" spans="1:42" ht="16" x14ac:dyDescent="0.2">
      <c r="A968" s="3"/>
      <c r="B968" s="6"/>
      <c r="C968" s="7"/>
      <c r="D968" s="7"/>
      <c r="E968" s="7"/>
      <c r="F968" s="8"/>
      <c r="G968" s="6"/>
      <c r="H968" s="8"/>
      <c r="I968" s="8"/>
      <c r="J968" s="8"/>
      <c r="K968" s="8"/>
      <c r="L968" s="3"/>
      <c r="M968" s="4"/>
      <c r="N968" s="4"/>
      <c r="O968" s="4"/>
      <c r="P968" s="4"/>
      <c r="Q968" s="4"/>
      <c r="R968" s="11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row>
    <row r="969" spans="1:42" ht="16" x14ac:dyDescent="0.2">
      <c r="A969" s="3"/>
      <c r="B969" s="6"/>
      <c r="C969" s="7"/>
      <c r="D969" s="7"/>
      <c r="E969" s="7"/>
      <c r="F969" s="8"/>
      <c r="G969" s="6"/>
      <c r="H969" s="8"/>
      <c r="I969" s="8"/>
      <c r="J969" s="8"/>
      <c r="K969" s="8"/>
      <c r="L969" s="3"/>
      <c r="M969" s="4"/>
      <c r="N969" s="4"/>
      <c r="O969" s="4"/>
      <c r="P969" s="4"/>
      <c r="Q969" s="4"/>
      <c r="R969" s="11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row>
    <row r="970" spans="1:42" ht="16" x14ac:dyDescent="0.2">
      <c r="A970" s="3"/>
      <c r="B970" s="6"/>
      <c r="C970" s="7"/>
      <c r="D970" s="7"/>
      <c r="E970" s="7"/>
      <c r="F970" s="8"/>
      <c r="G970" s="6"/>
      <c r="H970" s="8"/>
      <c r="I970" s="8"/>
      <c r="J970" s="8"/>
      <c r="K970" s="8"/>
      <c r="L970" s="3"/>
      <c r="M970" s="4"/>
      <c r="N970" s="4"/>
      <c r="O970" s="4"/>
      <c r="P970" s="4"/>
      <c r="Q970" s="4"/>
      <c r="R970" s="11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row>
    <row r="971" spans="1:42" ht="16" x14ac:dyDescent="0.2">
      <c r="A971" s="3"/>
      <c r="B971" s="6"/>
      <c r="C971" s="7"/>
      <c r="D971" s="7"/>
      <c r="E971" s="7"/>
      <c r="F971" s="8"/>
      <c r="G971" s="6"/>
      <c r="H971" s="8"/>
      <c r="I971" s="8"/>
      <c r="J971" s="8"/>
      <c r="K971" s="8"/>
      <c r="L971" s="3"/>
      <c r="M971" s="4"/>
      <c r="N971" s="4"/>
      <c r="O971" s="4"/>
      <c r="P971" s="4"/>
      <c r="Q971" s="4"/>
      <c r="R971" s="11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row>
    <row r="972" spans="1:42" ht="16" x14ac:dyDescent="0.2">
      <c r="A972" s="3"/>
      <c r="B972" s="6"/>
      <c r="C972" s="7"/>
      <c r="D972" s="7"/>
      <c r="E972" s="7"/>
      <c r="F972" s="8"/>
      <c r="G972" s="6"/>
      <c r="H972" s="8"/>
      <c r="I972" s="8"/>
      <c r="J972" s="8"/>
      <c r="K972" s="8"/>
      <c r="L972" s="3"/>
      <c r="M972" s="4"/>
      <c r="N972" s="4"/>
      <c r="O972" s="4"/>
      <c r="P972" s="4"/>
      <c r="Q972" s="4"/>
      <c r="R972" s="11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row>
    <row r="973" spans="1:42" ht="16" x14ac:dyDescent="0.2">
      <c r="A973" s="3"/>
      <c r="B973" s="6"/>
      <c r="C973" s="7"/>
      <c r="D973" s="7"/>
      <c r="E973" s="7"/>
      <c r="F973" s="8"/>
      <c r="G973" s="6"/>
      <c r="H973" s="8"/>
      <c r="I973" s="8"/>
      <c r="J973" s="8"/>
      <c r="K973" s="8"/>
      <c r="L973" s="3"/>
      <c r="M973" s="4"/>
      <c r="N973" s="4"/>
      <c r="O973" s="4"/>
      <c r="P973" s="4"/>
      <c r="Q973" s="4"/>
      <c r="R973" s="11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row>
    <row r="974" spans="1:42" ht="16" x14ac:dyDescent="0.2">
      <c r="A974" s="3"/>
      <c r="B974" s="6"/>
      <c r="C974" s="7"/>
      <c r="D974" s="7"/>
      <c r="E974" s="7"/>
      <c r="F974" s="8"/>
      <c r="G974" s="6"/>
      <c r="H974" s="8"/>
      <c r="I974" s="8"/>
      <c r="J974" s="8"/>
      <c r="K974" s="8"/>
      <c r="L974" s="3"/>
      <c r="M974" s="4"/>
      <c r="N974" s="4"/>
      <c r="O974" s="4"/>
      <c r="P974" s="4"/>
      <c r="Q974" s="4"/>
      <c r="R974" s="11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row>
    <row r="975" spans="1:42" ht="16" x14ac:dyDescent="0.2">
      <c r="A975" s="3"/>
      <c r="B975" s="6"/>
      <c r="C975" s="7"/>
      <c r="D975" s="7"/>
      <c r="E975" s="7"/>
      <c r="F975" s="8"/>
      <c r="G975" s="6"/>
      <c r="H975" s="8"/>
      <c r="I975" s="8"/>
      <c r="J975" s="8"/>
      <c r="K975" s="8"/>
      <c r="L975" s="3"/>
      <c r="M975" s="4"/>
      <c r="N975" s="4"/>
      <c r="O975" s="4"/>
      <c r="P975" s="4"/>
      <c r="Q975" s="4"/>
      <c r="R975" s="11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row>
    <row r="976" spans="1:42" ht="16" x14ac:dyDescent="0.2">
      <c r="A976" s="3"/>
      <c r="B976" s="6"/>
      <c r="C976" s="7"/>
      <c r="D976" s="7"/>
      <c r="E976" s="7"/>
      <c r="F976" s="8"/>
      <c r="G976" s="6"/>
      <c r="H976" s="8"/>
      <c r="I976" s="8"/>
      <c r="J976" s="8"/>
      <c r="K976" s="8"/>
      <c r="L976" s="3"/>
      <c r="M976" s="4"/>
      <c r="N976" s="4"/>
      <c r="O976" s="4"/>
      <c r="P976" s="4"/>
      <c r="Q976" s="4"/>
      <c r="R976" s="11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row>
    <row r="977" spans="1:42" ht="16" x14ac:dyDescent="0.2">
      <c r="A977" s="3"/>
      <c r="B977" s="6"/>
      <c r="C977" s="7"/>
      <c r="D977" s="7"/>
      <c r="E977" s="7"/>
      <c r="F977" s="8"/>
      <c r="G977" s="6"/>
      <c r="H977" s="8"/>
      <c r="I977" s="8"/>
      <c r="J977" s="8"/>
      <c r="K977" s="8"/>
      <c r="L977" s="3"/>
      <c r="M977" s="4"/>
      <c r="N977" s="4"/>
      <c r="O977" s="4"/>
      <c r="P977" s="4"/>
      <c r="Q977" s="4"/>
      <c r="R977" s="11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row>
    <row r="978" spans="1:42" ht="16" x14ac:dyDescent="0.2">
      <c r="A978" s="3"/>
      <c r="B978" s="6"/>
      <c r="C978" s="7"/>
      <c r="D978" s="7"/>
      <c r="E978" s="7"/>
      <c r="F978" s="8"/>
      <c r="G978" s="6"/>
      <c r="H978" s="8"/>
      <c r="I978" s="8"/>
      <c r="J978" s="8"/>
      <c r="K978" s="8"/>
      <c r="L978" s="3"/>
      <c r="M978" s="4"/>
      <c r="N978" s="4"/>
      <c r="O978" s="4"/>
      <c r="P978" s="4"/>
      <c r="Q978" s="4"/>
      <c r="R978" s="11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row>
    <row r="979" spans="1:42" ht="16" x14ac:dyDescent="0.2">
      <c r="A979" s="3"/>
      <c r="B979" s="6"/>
      <c r="C979" s="7"/>
      <c r="D979" s="7"/>
      <c r="E979" s="7"/>
      <c r="F979" s="8"/>
      <c r="G979" s="6"/>
      <c r="H979" s="8"/>
      <c r="I979" s="8"/>
      <c r="J979" s="8"/>
      <c r="K979" s="8"/>
      <c r="L979" s="3"/>
      <c r="M979" s="4"/>
      <c r="N979" s="4"/>
      <c r="O979" s="4"/>
      <c r="P979" s="4"/>
      <c r="Q979" s="4"/>
      <c r="R979" s="11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row>
    <row r="980" spans="1:42" ht="16" x14ac:dyDescent="0.2">
      <c r="A980" s="3"/>
      <c r="B980" s="6"/>
      <c r="C980" s="7"/>
      <c r="D980" s="7"/>
      <c r="E980" s="7"/>
      <c r="F980" s="8"/>
      <c r="G980" s="6"/>
      <c r="H980" s="8"/>
      <c r="I980" s="8"/>
      <c r="J980" s="8"/>
      <c r="K980" s="8"/>
      <c r="L980" s="3"/>
      <c r="M980" s="4"/>
      <c r="N980" s="4"/>
      <c r="O980" s="4"/>
      <c r="P980" s="4"/>
      <c r="Q980" s="4"/>
      <c r="R980" s="11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row>
    <row r="981" spans="1:42" ht="16" x14ac:dyDescent="0.2">
      <c r="A981" s="3"/>
      <c r="B981" s="6"/>
      <c r="C981" s="7"/>
      <c r="D981" s="7"/>
      <c r="E981" s="7"/>
      <c r="F981" s="8"/>
      <c r="G981" s="6"/>
      <c r="H981" s="8"/>
      <c r="I981" s="8"/>
      <c r="J981" s="8"/>
      <c r="K981" s="8"/>
      <c r="L981" s="3"/>
      <c r="M981" s="4"/>
      <c r="N981" s="4"/>
      <c r="O981" s="4"/>
      <c r="P981" s="4"/>
      <c r="Q981" s="4"/>
      <c r="R981" s="11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row>
    <row r="982" spans="1:42" ht="16" x14ac:dyDescent="0.2">
      <c r="A982" s="3"/>
      <c r="B982" s="6"/>
      <c r="C982" s="7"/>
      <c r="D982" s="7"/>
      <c r="E982" s="7"/>
      <c r="F982" s="8"/>
      <c r="G982" s="6"/>
      <c r="H982" s="8"/>
      <c r="I982" s="8"/>
      <c r="J982" s="8"/>
      <c r="K982" s="8"/>
      <c r="L982" s="3"/>
      <c r="M982" s="4"/>
      <c r="N982" s="4"/>
      <c r="O982" s="4"/>
      <c r="P982" s="4"/>
      <c r="Q982" s="4"/>
      <c r="R982" s="11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row>
    <row r="983" spans="1:42" ht="16" x14ac:dyDescent="0.2">
      <c r="A983" s="3"/>
      <c r="B983" s="6"/>
      <c r="C983" s="7"/>
      <c r="D983" s="7"/>
      <c r="E983" s="7"/>
      <c r="F983" s="8"/>
      <c r="G983" s="6"/>
      <c r="H983" s="8"/>
      <c r="I983" s="8"/>
      <c r="J983" s="8"/>
      <c r="K983" s="8"/>
      <c r="L983" s="3"/>
      <c r="M983" s="4"/>
      <c r="N983" s="4"/>
      <c r="O983" s="4"/>
      <c r="P983" s="4"/>
      <c r="Q983" s="4"/>
      <c r="R983" s="11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row>
    <row r="984" spans="1:42" ht="16" x14ac:dyDescent="0.2">
      <c r="A984" s="3"/>
      <c r="B984" s="6"/>
      <c r="C984" s="7"/>
      <c r="D984" s="7"/>
      <c r="E984" s="7"/>
      <c r="F984" s="8"/>
      <c r="G984" s="6"/>
      <c r="H984" s="8"/>
      <c r="I984" s="8"/>
      <c r="J984" s="8"/>
      <c r="K984" s="8"/>
      <c r="L984" s="3"/>
      <c r="M984" s="4"/>
      <c r="N984" s="4"/>
      <c r="O984" s="4"/>
      <c r="P984" s="4"/>
      <c r="Q984" s="4"/>
      <c r="R984" s="11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row>
    <row r="985" spans="1:42" ht="16" x14ac:dyDescent="0.2">
      <c r="A985" s="3"/>
      <c r="B985" s="6"/>
      <c r="C985" s="7"/>
      <c r="D985" s="7"/>
      <c r="E985" s="7"/>
      <c r="F985" s="8"/>
      <c r="G985" s="6"/>
      <c r="H985" s="8"/>
      <c r="I985" s="8"/>
      <c r="J985" s="8"/>
      <c r="K985" s="8"/>
      <c r="L985" s="3"/>
      <c r="M985" s="4"/>
      <c r="N985" s="4"/>
      <c r="O985" s="4"/>
      <c r="P985" s="4"/>
      <c r="Q985" s="4"/>
      <c r="R985" s="11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row>
    <row r="986" spans="1:42" ht="16" x14ac:dyDescent="0.2">
      <c r="A986" s="3"/>
      <c r="B986" s="6"/>
      <c r="C986" s="7"/>
      <c r="D986" s="7"/>
      <c r="E986" s="7"/>
      <c r="F986" s="8"/>
      <c r="G986" s="6"/>
      <c r="H986" s="8"/>
      <c r="I986" s="8"/>
      <c r="J986" s="8"/>
      <c r="K986" s="8"/>
      <c r="L986" s="3"/>
      <c r="M986" s="4"/>
      <c r="N986" s="4"/>
      <c r="O986" s="4"/>
      <c r="P986" s="4"/>
      <c r="Q986" s="4"/>
      <c r="R986" s="11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row>
    <row r="987" spans="1:42" ht="16" x14ac:dyDescent="0.2">
      <c r="A987" s="3"/>
      <c r="B987" s="6"/>
      <c r="C987" s="7"/>
      <c r="D987" s="7"/>
      <c r="E987" s="7"/>
      <c r="F987" s="8"/>
      <c r="G987" s="6"/>
      <c r="H987" s="8"/>
      <c r="I987" s="8"/>
      <c r="J987" s="8"/>
      <c r="K987" s="8"/>
      <c r="L987" s="3"/>
      <c r="M987" s="4"/>
      <c r="N987" s="4"/>
      <c r="O987" s="4"/>
      <c r="P987" s="4"/>
      <c r="Q987" s="4"/>
      <c r="R987" s="11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row>
    <row r="988" spans="1:42" ht="16" x14ac:dyDescent="0.2">
      <c r="A988" s="3"/>
      <c r="B988" s="6"/>
      <c r="C988" s="7"/>
      <c r="D988" s="7"/>
      <c r="E988" s="7"/>
      <c r="F988" s="8"/>
      <c r="G988" s="6"/>
      <c r="H988" s="8"/>
      <c r="I988" s="8"/>
      <c r="J988" s="8"/>
      <c r="K988" s="8"/>
      <c r="L988" s="3"/>
      <c r="M988" s="4"/>
      <c r="N988" s="4"/>
      <c r="O988" s="4"/>
      <c r="P988" s="4"/>
      <c r="Q988" s="4"/>
      <c r="R988" s="11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row>
    <row r="989" spans="1:42" ht="16" x14ac:dyDescent="0.2">
      <c r="A989" s="3"/>
      <c r="B989" s="6"/>
      <c r="C989" s="7"/>
      <c r="D989" s="7"/>
      <c r="E989" s="7"/>
      <c r="F989" s="8"/>
      <c r="G989" s="6"/>
      <c r="H989" s="8"/>
      <c r="I989" s="8"/>
      <c r="J989" s="8"/>
      <c r="K989" s="8"/>
      <c r="L989" s="3"/>
      <c r="M989" s="4"/>
      <c r="N989" s="4"/>
      <c r="O989" s="4"/>
      <c r="P989" s="4"/>
      <c r="Q989" s="4"/>
      <c r="R989" s="11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row>
    <row r="990" spans="1:42" ht="16" x14ac:dyDescent="0.2">
      <c r="A990" s="3"/>
      <c r="B990" s="6"/>
      <c r="C990" s="7"/>
      <c r="D990" s="7"/>
      <c r="E990" s="7"/>
      <c r="F990" s="8"/>
      <c r="G990" s="6"/>
      <c r="H990" s="8"/>
      <c r="I990" s="8"/>
      <c r="J990" s="8"/>
      <c r="K990" s="8"/>
      <c r="L990" s="3"/>
      <c r="M990" s="4"/>
      <c r="N990" s="4"/>
      <c r="O990" s="4"/>
      <c r="P990" s="4"/>
      <c r="Q990" s="4"/>
      <c r="R990" s="11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row>
    <row r="991" spans="1:42" ht="16" x14ac:dyDescent="0.2">
      <c r="A991" s="3"/>
      <c r="B991" s="6"/>
      <c r="C991" s="7"/>
      <c r="D991" s="7"/>
      <c r="E991" s="7"/>
      <c r="F991" s="8"/>
      <c r="G991" s="6"/>
      <c r="H991" s="8"/>
      <c r="I991" s="8"/>
      <c r="J991" s="8"/>
      <c r="K991" s="8"/>
      <c r="L991" s="3"/>
      <c r="M991" s="4"/>
      <c r="N991" s="4"/>
      <c r="O991" s="4"/>
      <c r="P991" s="4"/>
      <c r="Q991" s="4"/>
      <c r="R991" s="11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row>
    <row r="992" spans="1:42" ht="16" x14ac:dyDescent="0.2">
      <c r="A992" s="3"/>
      <c r="B992" s="6"/>
      <c r="C992" s="7"/>
      <c r="D992" s="7"/>
      <c r="E992" s="7"/>
      <c r="F992" s="8"/>
      <c r="G992" s="6"/>
      <c r="H992" s="8"/>
      <c r="I992" s="8"/>
      <c r="J992" s="8"/>
      <c r="K992" s="8"/>
      <c r="L992" s="3"/>
      <c r="M992" s="4"/>
      <c r="N992" s="4"/>
      <c r="O992" s="4"/>
      <c r="P992" s="4"/>
      <c r="Q992" s="4"/>
      <c r="R992" s="11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row>
    <row r="993" spans="1:42" ht="16" x14ac:dyDescent="0.2">
      <c r="A993" s="3"/>
      <c r="B993" s="6"/>
      <c r="C993" s="7"/>
      <c r="D993" s="7"/>
      <c r="E993" s="7"/>
      <c r="F993" s="8"/>
      <c r="G993" s="6"/>
      <c r="H993" s="8"/>
      <c r="I993" s="8"/>
      <c r="J993" s="8"/>
      <c r="K993" s="8"/>
      <c r="L993" s="3"/>
      <c r="M993" s="4"/>
      <c r="N993" s="4"/>
      <c r="O993" s="4"/>
      <c r="P993" s="4"/>
      <c r="Q993" s="4"/>
      <c r="R993" s="11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row>
    <row r="994" spans="1:42" ht="16" x14ac:dyDescent="0.2">
      <c r="A994" s="3"/>
      <c r="B994" s="6"/>
      <c r="C994" s="7"/>
      <c r="D994" s="7"/>
      <c r="E994" s="7"/>
      <c r="F994" s="8"/>
      <c r="G994" s="6"/>
      <c r="H994" s="8"/>
      <c r="I994" s="8"/>
      <c r="J994" s="8"/>
      <c r="K994" s="8"/>
      <c r="L994" s="3"/>
      <c r="M994" s="4"/>
      <c r="N994" s="4"/>
      <c r="O994" s="4"/>
      <c r="P994" s="4"/>
      <c r="Q994" s="4"/>
      <c r="R994" s="11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row>
    <row r="995" spans="1:42" ht="16" x14ac:dyDescent="0.2">
      <c r="A995" s="3"/>
      <c r="B995" s="6"/>
      <c r="C995" s="7"/>
      <c r="D995" s="7"/>
      <c r="E995" s="7"/>
      <c r="F995" s="8"/>
      <c r="G995" s="6"/>
      <c r="H995" s="8"/>
      <c r="I995" s="8"/>
      <c r="J995" s="8"/>
      <c r="K995" s="8"/>
      <c r="L995" s="3"/>
      <c r="M995" s="4"/>
      <c r="N995" s="4"/>
      <c r="O995" s="4"/>
      <c r="P995" s="4"/>
      <c r="Q995" s="4"/>
      <c r="R995" s="11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row>
    <row r="996" spans="1:42" ht="16" x14ac:dyDescent="0.2">
      <c r="A996" s="3"/>
      <c r="B996" s="6"/>
      <c r="C996" s="7"/>
      <c r="D996" s="7"/>
      <c r="E996" s="7"/>
      <c r="F996" s="8"/>
      <c r="G996" s="6"/>
      <c r="H996" s="8"/>
      <c r="I996" s="8"/>
      <c r="J996" s="8"/>
      <c r="K996" s="8"/>
      <c r="L996" s="3"/>
      <c r="M996" s="4"/>
      <c r="N996" s="4"/>
      <c r="O996" s="4"/>
      <c r="P996" s="4"/>
      <c r="Q996" s="4"/>
      <c r="R996" s="11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row>
    <row r="997" spans="1:42" ht="16" x14ac:dyDescent="0.2">
      <c r="A997" s="3"/>
      <c r="B997" s="6"/>
      <c r="C997" s="7"/>
      <c r="D997" s="7"/>
      <c r="E997" s="7"/>
      <c r="F997" s="8"/>
      <c r="G997" s="6"/>
      <c r="H997" s="8"/>
      <c r="I997" s="8"/>
      <c r="J997" s="8"/>
      <c r="K997" s="8"/>
      <c r="L997" s="3"/>
      <c r="M997" s="4"/>
      <c r="N997" s="4"/>
      <c r="O997" s="4"/>
      <c r="P997" s="4"/>
      <c r="Q997" s="4"/>
      <c r="R997" s="11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row>
    <row r="998" spans="1:42" ht="16" x14ac:dyDescent="0.2">
      <c r="A998" s="3"/>
      <c r="B998" s="6"/>
      <c r="C998" s="7"/>
      <c r="D998" s="7"/>
      <c r="E998" s="7"/>
      <c r="F998" s="8"/>
      <c r="G998" s="6"/>
      <c r="H998" s="8"/>
      <c r="I998" s="8"/>
      <c r="J998" s="8"/>
      <c r="K998" s="8"/>
      <c r="L998" s="3"/>
      <c r="M998" s="4"/>
      <c r="N998" s="4"/>
      <c r="O998" s="4"/>
      <c r="P998" s="4"/>
      <c r="Q998" s="4"/>
      <c r="R998" s="11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row>
    <row r="999" spans="1:42" ht="16" x14ac:dyDescent="0.2">
      <c r="A999" s="3"/>
      <c r="B999" s="6"/>
      <c r="C999" s="7"/>
      <c r="D999" s="7"/>
      <c r="E999" s="7"/>
      <c r="F999" s="8"/>
      <c r="G999" s="6"/>
      <c r="H999" s="8"/>
      <c r="I999" s="8"/>
      <c r="J999" s="8"/>
      <c r="K999" s="8"/>
      <c r="L999" s="3"/>
      <c r="M999" s="4"/>
      <c r="N999" s="4"/>
      <c r="O999" s="4"/>
      <c r="P999" s="4"/>
      <c r="Q999" s="4"/>
      <c r="R999" s="11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row>
    <row r="1000" spans="1:42" ht="16" x14ac:dyDescent="0.2">
      <c r="A1000" s="3"/>
      <c r="B1000" s="6"/>
      <c r="C1000" s="7"/>
      <c r="D1000" s="7"/>
      <c r="E1000" s="7"/>
      <c r="F1000" s="8"/>
      <c r="G1000" s="6"/>
      <c r="H1000" s="8"/>
      <c r="I1000" s="8"/>
      <c r="J1000" s="8"/>
      <c r="K1000" s="8"/>
      <c r="L1000" s="3"/>
      <c r="M1000" s="4"/>
      <c r="N1000" s="4"/>
      <c r="O1000" s="4"/>
      <c r="P1000" s="4"/>
      <c r="Q1000" s="4"/>
      <c r="R1000" s="11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row>
    <row r="1001" spans="1:42" ht="16" x14ac:dyDescent="0.2">
      <c r="A1001" s="3"/>
      <c r="B1001" s="6"/>
      <c r="C1001" s="7"/>
      <c r="D1001" s="7"/>
      <c r="E1001" s="7"/>
      <c r="F1001" s="8"/>
      <c r="G1001" s="6"/>
      <c r="H1001" s="8"/>
      <c r="I1001" s="8"/>
      <c r="J1001" s="8"/>
      <c r="K1001" s="8"/>
      <c r="L1001" s="3"/>
      <c r="M1001" s="4"/>
      <c r="N1001" s="4"/>
      <c r="O1001" s="4"/>
      <c r="P1001" s="4"/>
      <c r="Q1001" s="4"/>
      <c r="R1001" s="11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row>
    <row r="1002" spans="1:42" ht="16" x14ac:dyDescent="0.2">
      <c r="A1002" s="3"/>
      <c r="B1002" s="6"/>
      <c r="C1002" s="7"/>
      <c r="D1002" s="7"/>
      <c r="E1002" s="7"/>
      <c r="F1002" s="8"/>
      <c r="G1002" s="6"/>
      <c r="H1002" s="8"/>
      <c r="I1002" s="8"/>
      <c r="J1002" s="8"/>
      <c r="K1002" s="8"/>
      <c r="L1002" s="3"/>
      <c r="M1002" s="4"/>
      <c r="N1002" s="4"/>
      <c r="O1002" s="4"/>
      <c r="P1002" s="4"/>
      <c r="Q1002" s="4"/>
      <c r="R1002" s="11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row>
    <row r="1003" spans="1:42" ht="16" x14ac:dyDescent="0.2">
      <c r="A1003" s="3"/>
      <c r="B1003" s="6"/>
      <c r="C1003" s="7"/>
      <c r="D1003" s="7"/>
      <c r="E1003" s="7"/>
      <c r="F1003" s="8"/>
      <c r="G1003" s="6"/>
      <c r="H1003" s="8"/>
      <c r="I1003" s="8"/>
      <c r="J1003" s="8"/>
      <c r="K1003" s="8"/>
      <c r="L1003" s="3"/>
      <c r="M1003" s="4"/>
      <c r="N1003" s="4"/>
      <c r="O1003" s="4"/>
      <c r="P1003" s="4"/>
      <c r="Q1003" s="4"/>
      <c r="R1003" s="11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row>
    <row r="1004" spans="1:42" ht="16" x14ac:dyDescent="0.2">
      <c r="A1004" s="3"/>
      <c r="B1004" s="6"/>
      <c r="C1004" s="7"/>
      <c r="D1004" s="7"/>
      <c r="E1004" s="7"/>
      <c r="F1004" s="8"/>
      <c r="G1004" s="6"/>
      <c r="H1004" s="8"/>
      <c r="I1004" s="8"/>
      <c r="J1004" s="8"/>
      <c r="K1004" s="8"/>
      <c r="L1004" s="3"/>
      <c r="M1004" s="4"/>
      <c r="N1004" s="4"/>
      <c r="O1004" s="4"/>
      <c r="P1004" s="4"/>
      <c r="Q1004" s="4"/>
      <c r="R1004" s="11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row>
    <row r="1005" spans="1:42" ht="16" x14ac:dyDescent="0.2">
      <c r="A1005" s="3"/>
      <c r="B1005" s="6"/>
      <c r="C1005" s="7"/>
      <c r="D1005" s="7"/>
      <c r="E1005" s="7"/>
      <c r="F1005" s="8"/>
      <c r="G1005" s="6"/>
      <c r="H1005" s="8"/>
      <c r="I1005" s="8"/>
      <c r="J1005" s="8"/>
      <c r="K1005" s="8"/>
      <c r="L1005" s="3"/>
      <c r="M1005" s="4"/>
      <c r="N1005" s="4"/>
      <c r="O1005" s="4"/>
      <c r="P1005" s="4"/>
      <c r="Q1005" s="4"/>
      <c r="R1005" s="11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row>
    <row r="1006" spans="1:42" ht="16" x14ac:dyDescent="0.2">
      <c r="A1006" s="3"/>
      <c r="B1006" s="6"/>
      <c r="C1006" s="7"/>
      <c r="D1006" s="7"/>
      <c r="E1006" s="7"/>
      <c r="F1006" s="8"/>
      <c r="G1006" s="6"/>
      <c r="H1006" s="8"/>
      <c r="I1006" s="8"/>
      <c r="J1006" s="8"/>
      <c r="K1006" s="8"/>
      <c r="L1006" s="3"/>
      <c r="M1006" s="4"/>
      <c r="N1006" s="4"/>
      <c r="O1006" s="4"/>
      <c r="P1006" s="4"/>
      <c r="Q1006" s="4"/>
      <c r="R1006" s="11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row>
    <row r="1007" spans="1:42" ht="16" x14ac:dyDescent="0.2">
      <c r="A1007" s="3"/>
      <c r="B1007" s="6"/>
      <c r="C1007" s="7"/>
      <c r="D1007" s="7"/>
      <c r="E1007" s="7"/>
      <c r="F1007" s="8"/>
      <c r="G1007" s="6"/>
      <c r="H1007" s="8"/>
      <c r="I1007" s="8"/>
      <c r="J1007" s="8"/>
      <c r="K1007" s="8"/>
      <c r="L1007" s="3"/>
      <c r="M1007" s="4"/>
      <c r="N1007" s="4"/>
      <c r="O1007" s="4"/>
      <c r="P1007" s="4"/>
      <c r="Q1007" s="4"/>
      <c r="R1007" s="11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row>
  </sheetData>
  <mergeCells count="4">
    <mergeCell ref="DO8:DZ8"/>
    <mergeCell ref="DB8:DM8"/>
    <mergeCell ref="EB8:EM8"/>
    <mergeCell ref="EO8:EZ8"/>
  </mergeCells>
  <conditionalFormatting sqref="Q2:Q1007">
    <cfRule type="cellIs" dxfId="0" priority="3" operator="equal">
      <formula>"Check for duplicates"</formula>
    </cfRule>
  </conditionalFormatting>
  <dataValidations count="1">
    <dataValidation type="list" allowBlank="1" showInputMessage="1" showErrorMessage="1" sqref="C17:C205" xr:uid="{AB633FFD-DFE1-4917-A659-19706D03384C}">
      <formula1>Dept</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EF2D8-8B9B-D541-8D25-4874CA52FE98}">
  <sheetPr>
    <tabColor rgb="FF71D099"/>
  </sheetPr>
  <dimension ref="A1:I13"/>
  <sheetViews>
    <sheetView showGridLines="0" workbookViewId="0">
      <selection activeCell="K6" sqref="K6"/>
    </sheetView>
  </sheetViews>
  <sheetFormatPr baseColWidth="10" defaultColWidth="10.83203125" defaultRowHeight="18" x14ac:dyDescent="0.2"/>
  <cols>
    <col min="1" max="2" width="2.6640625" style="1" customWidth="1"/>
    <col min="3" max="3" width="24.5" style="1" bestFit="1" customWidth="1"/>
    <col min="4" max="4" width="10.83203125" style="1"/>
    <col min="5" max="5" width="17.33203125" style="1" bestFit="1" customWidth="1"/>
    <col min="6" max="16384" width="10.83203125" style="1"/>
  </cols>
  <sheetData>
    <row r="1" spans="1:9" x14ac:dyDescent="0.2">
      <c r="A1" s="77"/>
      <c r="B1" s="77"/>
      <c r="C1" s="77"/>
      <c r="D1" s="77"/>
    </row>
    <row r="2" spans="1:9" x14ac:dyDescent="0.2">
      <c r="A2" s="77"/>
      <c r="B2" s="76" t="s">
        <v>120</v>
      </c>
      <c r="C2" s="76"/>
      <c r="D2" s="77"/>
      <c r="E2" s="146" t="s">
        <v>164</v>
      </c>
      <c r="F2" s="146"/>
      <c r="H2" s="146" t="s">
        <v>168</v>
      </c>
      <c r="I2" s="146"/>
    </row>
    <row r="3" spans="1:9" x14ac:dyDescent="0.2">
      <c r="A3" s="77"/>
      <c r="B3" s="77"/>
      <c r="C3" s="35" t="s">
        <v>14</v>
      </c>
      <c r="D3" s="77"/>
      <c r="E3" s="1" t="s">
        <v>163</v>
      </c>
      <c r="H3" s="1" t="s">
        <v>114</v>
      </c>
      <c r="I3" s="151">
        <v>3</v>
      </c>
    </row>
    <row r="4" spans="1:9" x14ac:dyDescent="0.2">
      <c r="A4" s="77"/>
      <c r="B4" s="77"/>
      <c r="C4" s="35" t="s">
        <v>70</v>
      </c>
      <c r="D4" s="77"/>
      <c r="E4" s="1" t="s">
        <v>118</v>
      </c>
      <c r="H4" s="1" t="s">
        <v>115</v>
      </c>
      <c r="I4" s="151">
        <v>6</v>
      </c>
    </row>
    <row r="5" spans="1:9" x14ac:dyDescent="0.2">
      <c r="A5" s="77"/>
      <c r="B5" s="77"/>
      <c r="C5" s="35" t="s">
        <v>72</v>
      </c>
      <c r="D5" s="77"/>
      <c r="E5" s="1" t="s">
        <v>119</v>
      </c>
      <c r="H5" s="1" t="s">
        <v>116</v>
      </c>
      <c r="I5" s="151">
        <v>9</v>
      </c>
    </row>
    <row r="6" spans="1:9" x14ac:dyDescent="0.2">
      <c r="A6" s="77"/>
      <c r="B6" s="77"/>
      <c r="C6" s="35" t="s">
        <v>16</v>
      </c>
      <c r="D6" s="77"/>
      <c r="H6" s="1" t="s">
        <v>117</v>
      </c>
      <c r="I6" s="151">
        <v>12</v>
      </c>
    </row>
    <row r="7" spans="1:9" x14ac:dyDescent="0.2">
      <c r="A7" s="77"/>
      <c r="B7" s="77"/>
      <c r="C7" s="35" t="s">
        <v>74</v>
      </c>
      <c r="D7" s="77"/>
    </row>
    <row r="8" spans="1:9" x14ac:dyDescent="0.2">
      <c r="A8" s="77"/>
      <c r="B8" s="77"/>
      <c r="C8" s="35" t="s">
        <v>68</v>
      </c>
      <c r="D8" s="77"/>
    </row>
    <row r="9" spans="1:9" x14ac:dyDescent="0.2">
      <c r="A9" s="77"/>
      <c r="B9" s="77"/>
      <c r="C9" s="35" t="s">
        <v>69</v>
      </c>
      <c r="D9" s="77"/>
    </row>
    <row r="10" spans="1:9" x14ac:dyDescent="0.2">
      <c r="A10" s="77"/>
      <c r="B10" s="77"/>
      <c r="C10" s="35" t="s">
        <v>94</v>
      </c>
      <c r="D10" s="77"/>
    </row>
    <row r="11" spans="1:9" x14ac:dyDescent="0.2">
      <c r="A11" s="77"/>
      <c r="B11" s="77"/>
      <c r="C11" s="35" t="s">
        <v>73</v>
      </c>
      <c r="D11" s="77"/>
    </row>
    <row r="12" spans="1:9" x14ac:dyDescent="0.2">
      <c r="A12" s="77"/>
      <c r="B12" s="77"/>
      <c r="C12" s="35" t="s">
        <v>71</v>
      </c>
      <c r="D12" s="77"/>
    </row>
    <row r="13" spans="1:9" x14ac:dyDescent="0.2">
      <c r="A13" s="77"/>
      <c r="B13" s="77"/>
      <c r="C13" s="77"/>
      <c r="D13" s="77"/>
    </row>
  </sheetData>
  <mergeCells count="2">
    <mergeCell ref="E2:F2"/>
    <mergeCell ref="H2: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About</vt:lpstr>
      <vt:lpstr>Charts</vt:lpstr>
      <vt:lpstr>Outputs</vt:lpstr>
      <vt:lpstr>Roster Input</vt:lpstr>
      <vt:lpstr>Lists</vt:lpstr>
      <vt:lpstr>Dept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dc:creator>
  <cp:lastModifiedBy>Taylor Josephs</cp:lastModifiedBy>
  <dcterms:created xsi:type="dcterms:W3CDTF">2022-05-01T00:04:44Z</dcterms:created>
  <dcterms:modified xsi:type="dcterms:W3CDTF">2025-11-12T15:55:12Z</dcterms:modified>
</cp:coreProperties>
</file>