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Jim\Documents\Cube Employee Items\"/>
    </mc:Choice>
  </mc:AlternateContent>
  <xr:revisionPtr revIDLastSave="0" documentId="8_{EDC550B6-7F5A-40F6-89C8-BCF974D042DE}" xr6:coauthVersionLast="47" xr6:coauthVersionMax="47" xr10:uidLastSave="{00000000-0000-0000-0000-000000000000}"/>
  <bookViews>
    <workbookView xWindow="28680" yWindow="-120" windowWidth="29040" windowHeight="15840" xr2:uid="{00000000-000D-0000-FFFF-FFFF00000000}"/>
  </bookViews>
  <sheets>
    <sheet name="About" sheetId="1" r:id="rId1"/>
    <sheet name="2. ARR Model - AE Driven" sheetId="2" r:id="rId2"/>
    <sheet name="3. Visuals" sheetId="3" r:id="rId3"/>
    <sheet name="4. Lists" sheetId="4" r:id="rId4"/>
  </sheets>
  <definedNames>
    <definedName name="CubeColumnsnull1689077166">#REF!</definedName>
    <definedName name="CubeColumnsnull523800400">#REF!</definedName>
    <definedName name="CubeColumnsR1a87e49d_7667_4d70_9cf0_9e42753600771689077166">#REF!</definedName>
    <definedName name="CubeColumnsR20474354_5839_417c_8569_6e230de37ed81920167784">#REF!</definedName>
    <definedName name="CubeColumnsR7aa85366_8191_43c1_b18d_94f1b0fa46dc1414349549">#REF!</definedName>
    <definedName name="CubeColumnsR7dfd60d1_7408_422b_bd0c_471047821a7347136092">#REF!</definedName>
    <definedName name="CubeColumnsR91bded9a_9a44_4675_bdec_601ba843f237439560995">#REF!</definedName>
    <definedName name="CubeColumnsR9e130287_61a2_4376_adc6_70894d6ae043439560995">#REF!</definedName>
    <definedName name="CubeColumnsRdf374e6a_0b6d_44cb_9e2f_31b2e73020a7523800400">#REF!</definedName>
    <definedName name="CubeColumnsRdf522cbe_75a8_41cc_b5ef_256ab9f66a1b344852389">#REF!</definedName>
    <definedName name="CubeColumnsRe0eff78c_a82a_45d5_918f_f59b5d607fa91573555146">#REF!</definedName>
    <definedName name="CubeOverallnull1689077166">#REF!</definedName>
    <definedName name="CubeOverallnull523800400">#REF!</definedName>
    <definedName name="CubeOverallR1a87e49d_7667_4d70_9cf0_9e42753600771689077166">#REF!</definedName>
    <definedName name="CubeOverallR20474354_5839_417c_8569_6e230de37ed81920167784">#REF!</definedName>
    <definedName name="CubeOverallR7aa85366_8191_43c1_b18d_94f1b0fa46dc1414349549">#REF!</definedName>
    <definedName name="CubeOverallR7dfd60d1_7408_422b_bd0c_471047821a7347136092">#REF!</definedName>
    <definedName name="CubeOverallR91bded9a_9a44_4675_bdec_601ba843f237439560995">#REF!</definedName>
    <definedName name="CubeOverallR9e130287_61a2_4376_adc6_70894d6ae043439560995">#REF!</definedName>
    <definedName name="CubeOverallRdf374e6a_0b6d_44cb_9e2f_31b2e73020a7523800400">#REF!</definedName>
    <definedName name="CubeOverallRdf522cbe_75a8_41cc_b5ef_256ab9f66a1b344852389">#REF!</definedName>
    <definedName name="CubeOverallRe0eff78c_a82a_45d5_918f_f59b5d607fa91573555146">#REF!</definedName>
    <definedName name="CubeRowsnull1689077166">#REF!</definedName>
    <definedName name="CubeRowsnull523800400">#REF!</definedName>
    <definedName name="CubeRowsR1a87e49d_7667_4d70_9cf0_9e42753600771689077166">#REF!</definedName>
    <definedName name="CubeRowsR20474354_5839_417c_8569_6e230de37ed81920167784">#REF!</definedName>
    <definedName name="CubeRowsR7aa85366_8191_43c1_b18d_94f1b0fa46dc1414349549">#REF!</definedName>
    <definedName name="CubeRowsR7dfd60d1_7408_422b_bd0c_471047821a7347136092">#REF!</definedName>
    <definedName name="CubeRowsR91bded9a_9a44_4675_bdec_601ba843f237439560995">#REF!</definedName>
    <definedName name="CubeRowsR9e130287_61a2_4376_adc6_70894d6ae043439560995">#REF!</definedName>
    <definedName name="CubeRowsRdf374e6a_0b6d_44cb_9e2f_31b2e73020a7523800400">#REF!</definedName>
    <definedName name="CubeRowsRdf522cbe_75a8_41cc_b5ef_256ab9f66a1b344852389">#REF!</definedName>
    <definedName name="CubeRowsRe0eff78c_a82a_45d5_918f_f59b5d607fa91573555146">#REF!</definedName>
    <definedName name="Scenarios">#REF!</definedName>
    <definedName name="Segm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 i="4" l="1"/>
  <c r="C7" i="4" s="1"/>
  <c r="C8" i="4" s="1"/>
  <c r="C9" i="4" s="1"/>
  <c r="C10" i="4" s="1"/>
  <c r="C11" i="4" s="1"/>
  <c r="C12" i="4" s="1"/>
  <c r="C13" i="4" s="1"/>
  <c r="C14" i="4" s="1"/>
  <c r="C15" i="4" s="1"/>
  <c r="C16" i="4" s="1"/>
  <c r="C40" i="2"/>
  <c r="C42" i="2" s="1"/>
  <c r="AL36" i="2"/>
  <c r="AK36" i="2"/>
  <c r="AK41" i="2" s="1"/>
  <c r="AJ36" i="2"/>
  <c r="AI36" i="2"/>
  <c r="AH36" i="2"/>
  <c r="AG36" i="2"/>
  <c r="AF36" i="2"/>
  <c r="AF41" i="2" s="1"/>
  <c r="AE36" i="2"/>
  <c r="AD36" i="2"/>
  <c r="AC36" i="2"/>
  <c r="AC41" i="2" s="1"/>
  <c r="AB36" i="2"/>
  <c r="AA36" i="2"/>
  <c r="Z36" i="2"/>
  <c r="Z41" i="2" s="1"/>
  <c r="Y36" i="2"/>
  <c r="Y41" i="2" s="1"/>
  <c r="X36" i="2"/>
  <c r="X41" i="2" s="1"/>
  <c r="W36" i="2"/>
  <c r="W41" i="2" s="1"/>
  <c r="V36" i="2"/>
  <c r="U36" i="2"/>
  <c r="U41" i="2" s="1"/>
  <c r="T36" i="2"/>
  <c r="T41" i="2" s="1"/>
  <c r="S36" i="2"/>
  <c r="R36" i="2"/>
  <c r="R41" i="2" s="1"/>
  <c r="Q36" i="2"/>
  <c r="Q41" i="2" s="1"/>
  <c r="P36" i="2"/>
  <c r="P41" i="2" s="1"/>
  <c r="O36" i="2"/>
  <c r="O41" i="2" s="1"/>
  <c r="N36" i="2"/>
  <c r="N41" i="2" s="1"/>
  <c r="M36" i="2"/>
  <c r="M41" i="2" s="1"/>
  <c r="L36" i="2"/>
  <c r="L41" i="2" s="1"/>
  <c r="K36" i="2"/>
  <c r="K41" i="2" s="1"/>
  <c r="J36" i="2"/>
  <c r="J41" i="2" s="1"/>
  <c r="I36" i="2"/>
  <c r="I41" i="2" s="1"/>
  <c r="H36" i="2"/>
  <c r="H41" i="2" s="1"/>
  <c r="G36" i="2"/>
  <c r="G41" i="2" s="1"/>
  <c r="F36" i="2"/>
  <c r="F41" i="2" s="1"/>
  <c r="E36" i="2"/>
  <c r="E41" i="2" s="1"/>
  <c r="D36" i="2"/>
  <c r="D41" i="2" s="1"/>
  <c r="C36" i="2"/>
  <c r="C41" i="2" s="1"/>
  <c r="C35" i="2"/>
  <c r="C34" i="2"/>
  <c r="D34" i="2" s="1"/>
  <c r="C32" i="2"/>
  <c r="C31" i="2"/>
  <c r="C30" i="2"/>
  <c r="C52" i="2" s="1"/>
  <c r="AG20" i="2"/>
  <c r="AF20" i="2"/>
  <c r="AD20" i="2"/>
  <c r="AA20" i="2"/>
  <c r="Z20" i="2"/>
  <c r="AL20" i="2" s="1"/>
  <c r="Y20" i="2"/>
  <c r="AK20" i="2" s="1"/>
  <c r="X20" i="2"/>
  <c r="AJ20" i="2" s="1"/>
  <c r="W20" i="2"/>
  <c r="AI20" i="2" s="1"/>
  <c r="V20" i="2"/>
  <c r="AH20" i="2" s="1"/>
  <c r="U20" i="2"/>
  <c r="T20" i="2"/>
  <c r="S20" i="2"/>
  <c r="AE20" i="2" s="1"/>
  <c r="R20" i="2"/>
  <c r="Q20" i="2"/>
  <c r="AC20" i="2" s="1"/>
  <c r="P20" i="2"/>
  <c r="AB20" i="2" s="1"/>
  <c r="O20" i="2"/>
  <c r="AE41" i="2" l="1"/>
  <c r="H52" i="2"/>
  <c r="E34" i="2"/>
  <c r="D31" i="2"/>
  <c r="D30" i="2"/>
  <c r="D52" i="2" s="1"/>
  <c r="V41" i="2"/>
  <c r="AD41" i="2"/>
  <c r="AL41" i="2"/>
  <c r="S41" i="2"/>
  <c r="AA41" i="2"/>
  <c r="AI41" i="2"/>
  <c r="C54" i="2"/>
  <c r="AG41" i="2"/>
  <c r="C43" i="2"/>
  <c r="C45" i="2" s="1"/>
  <c r="D40" i="2" s="1"/>
  <c r="AH41" i="2"/>
  <c r="C44" i="2"/>
  <c r="C37" i="2" s="1"/>
  <c r="C38" i="2" s="1"/>
  <c r="D35" i="2" s="1"/>
  <c r="D32" i="2"/>
  <c r="AB41" i="2"/>
  <c r="AJ41" i="2"/>
  <c r="C59" i="2"/>
  <c r="D43" i="2" l="1"/>
  <c r="D44" i="2"/>
  <c r="D42" i="2"/>
  <c r="D45" i="2" s="1"/>
  <c r="E40" i="2" s="1"/>
  <c r="M52" i="2"/>
  <c r="I52" i="2"/>
  <c r="E31" i="2"/>
  <c r="E30" i="2"/>
  <c r="F34" i="2"/>
  <c r="E32" i="2"/>
  <c r="E43" i="2" l="1"/>
  <c r="E44" i="2"/>
  <c r="E37" i="2" s="1"/>
  <c r="E42" i="2"/>
  <c r="E45" i="2" s="1"/>
  <c r="F40" i="2" s="1"/>
  <c r="E52" i="2"/>
  <c r="F31" i="2"/>
  <c r="F30" i="2"/>
  <c r="G34" i="2"/>
  <c r="F32" i="2"/>
  <c r="D37" i="2"/>
  <c r="N52" i="2"/>
  <c r="F44" i="2" l="1"/>
  <c r="F37" i="2" s="1"/>
  <c r="F42" i="2"/>
  <c r="F43" i="2"/>
  <c r="D38" i="2"/>
  <c r="E35" i="2" s="1"/>
  <c r="E38" i="2" s="1"/>
  <c r="F35" i="2" s="1"/>
  <c r="F38" i="2" s="1"/>
  <c r="G35" i="2" s="1"/>
  <c r="J52" i="2"/>
  <c r="G31" i="2"/>
  <c r="G30" i="2"/>
  <c r="H34" i="2"/>
  <c r="G32" i="2"/>
  <c r="F52" i="2"/>
  <c r="K52" i="2" l="1"/>
  <c r="H32" i="2"/>
  <c r="H30" i="2"/>
  <c r="H31" i="2"/>
  <c r="I34" i="2"/>
  <c r="O52" i="2"/>
  <c r="F45" i="2"/>
  <c r="G40" i="2" s="1"/>
  <c r="G44" i="2" l="1"/>
  <c r="G42" i="2"/>
  <c r="G43" i="2"/>
  <c r="G45" i="2" s="1"/>
  <c r="H40" i="2" s="1"/>
  <c r="I32" i="2"/>
  <c r="I30" i="2"/>
  <c r="J34" i="2"/>
  <c r="I31" i="2"/>
  <c r="P52" i="2"/>
  <c r="H44" i="2" l="1"/>
  <c r="H37" i="2" s="1"/>
  <c r="H42" i="2"/>
  <c r="H43" i="2"/>
  <c r="H45" i="2" s="1"/>
  <c r="I40" i="2" s="1"/>
  <c r="G37" i="2"/>
  <c r="G38" i="2" s="1"/>
  <c r="H35" i="2" s="1"/>
  <c r="H38" i="2" s="1"/>
  <c r="I35" i="2" s="1"/>
  <c r="K34" i="2"/>
  <c r="J30" i="2"/>
  <c r="J32" i="2"/>
  <c r="J31" i="2"/>
  <c r="I44" i="2" l="1"/>
  <c r="I42" i="2"/>
  <c r="I43" i="2"/>
  <c r="I45" i="2" s="1"/>
  <c r="J40" i="2" s="1"/>
  <c r="L34" i="2"/>
  <c r="K30" i="2"/>
  <c r="K32" i="2"/>
  <c r="K31" i="2"/>
  <c r="J43" i="2" l="1"/>
  <c r="J44" i="2"/>
  <c r="J37" i="2" s="1"/>
  <c r="J42" i="2"/>
  <c r="J45" i="2" s="1"/>
  <c r="K40" i="2" s="1"/>
  <c r="M34" i="2"/>
  <c r="L31" i="2"/>
  <c r="L30" i="2"/>
  <c r="L32" i="2"/>
  <c r="I37" i="2"/>
  <c r="I38" i="2" s="1"/>
  <c r="J35" i="2" s="1"/>
  <c r="J38" i="2" s="1"/>
  <c r="K35" i="2" s="1"/>
  <c r="K43" i="2" l="1"/>
  <c r="K44" i="2"/>
  <c r="K37" i="2" s="1"/>
  <c r="K42" i="2"/>
  <c r="K45" i="2" s="1"/>
  <c r="L40" i="2" s="1"/>
  <c r="M31" i="2"/>
  <c r="N34" i="2"/>
  <c r="M32" i="2"/>
  <c r="M30" i="2"/>
  <c r="K38" i="2"/>
  <c r="L35" i="2" s="1"/>
  <c r="L43" i="2" l="1"/>
  <c r="L44" i="2"/>
  <c r="L37" i="2" s="1"/>
  <c r="L42" i="2"/>
  <c r="L45" i="2" s="1"/>
  <c r="M40" i="2" s="1"/>
  <c r="L38" i="2"/>
  <c r="M35" i="2" s="1"/>
  <c r="O34" i="2"/>
  <c r="N32" i="2"/>
  <c r="N31" i="2"/>
  <c r="N30" i="2"/>
  <c r="M43" i="2" l="1"/>
  <c r="M44" i="2"/>
  <c r="M37" i="2" s="1"/>
  <c r="M38" i="2" s="1"/>
  <c r="N35" i="2" s="1"/>
  <c r="M42" i="2"/>
  <c r="M45" i="2" s="1"/>
  <c r="N40" i="2" s="1"/>
  <c r="O31" i="2"/>
  <c r="O30" i="2"/>
  <c r="P34" i="2"/>
  <c r="O32" i="2"/>
  <c r="N44" i="2" l="1"/>
  <c r="N37" i="2" s="1"/>
  <c r="N42" i="2"/>
  <c r="N43" i="2"/>
  <c r="N45" i="2" s="1"/>
  <c r="O40" i="2" s="1"/>
  <c r="N38" i="2"/>
  <c r="O35" i="2" s="1"/>
  <c r="P32" i="2"/>
  <c r="P30" i="2"/>
  <c r="P31" i="2"/>
  <c r="Q34" i="2"/>
  <c r="H59" i="2" l="1"/>
  <c r="O44" i="2"/>
  <c r="O37" i="2" s="1"/>
  <c r="O38" i="2" s="1"/>
  <c r="P35" i="2" s="1"/>
  <c r="O42" i="2"/>
  <c r="O43" i="2"/>
  <c r="O45" i="2" s="1"/>
  <c r="P40" i="2" s="1"/>
  <c r="Q32" i="2"/>
  <c r="Q30" i="2"/>
  <c r="Q31" i="2"/>
  <c r="R34" i="2"/>
  <c r="P44" i="2" l="1"/>
  <c r="P37" i="2" s="1"/>
  <c r="P42" i="2"/>
  <c r="P43" i="2"/>
  <c r="P45" i="2" s="1"/>
  <c r="Q40" i="2" s="1"/>
  <c r="P38" i="2"/>
  <c r="Q35" i="2" s="1"/>
  <c r="R31" i="2"/>
  <c r="S34" i="2"/>
  <c r="R30" i="2"/>
  <c r="R32" i="2"/>
  <c r="Q44" i="2" l="1"/>
  <c r="Q37" i="2" s="1"/>
  <c r="Q42" i="2"/>
  <c r="Q43" i="2"/>
  <c r="Q45" i="2" s="1"/>
  <c r="R40" i="2" s="1"/>
  <c r="T34" i="2"/>
  <c r="S30" i="2"/>
  <c r="S32" i="2"/>
  <c r="S31" i="2"/>
  <c r="Q38" i="2"/>
  <c r="R35" i="2" s="1"/>
  <c r="R43" i="2" l="1"/>
  <c r="R44" i="2"/>
  <c r="R37" i="2" s="1"/>
  <c r="R38" i="2" s="1"/>
  <c r="S35" i="2" s="1"/>
  <c r="R42" i="2"/>
  <c r="R45" i="2" s="1"/>
  <c r="S40" i="2" s="1"/>
  <c r="U34" i="2"/>
  <c r="T31" i="2"/>
  <c r="T30" i="2"/>
  <c r="T32" i="2"/>
  <c r="S43" i="2" l="1"/>
  <c r="S44" i="2"/>
  <c r="S37" i="2" s="1"/>
  <c r="S42" i="2"/>
  <c r="S45" i="2" s="1"/>
  <c r="T40" i="2" s="1"/>
  <c r="S38" i="2"/>
  <c r="T35" i="2" s="1"/>
  <c r="U31" i="2"/>
  <c r="U30" i="2"/>
  <c r="V34" i="2"/>
  <c r="U32" i="2"/>
  <c r="T43" i="2" l="1"/>
  <c r="T44" i="2"/>
  <c r="T37" i="2" s="1"/>
  <c r="T38" i="2" s="1"/>
  <c r="U35" i="2" s="1"/>
  <c r="T42" i="2"/>
  <c r="T45" i="2" s="1"/>
  <c r="U40" i="2" s="1"/>
  <c r="V30" i="2"/>
  <c r="W34" i="2"/>
  <c r="V32" i="2"/>
  <c r="V31" i="2"/>
  <c r="U43" i="2" l="1"/>
  <c r="U44" i="2"/>
  <c r="U37" i="2" s="1"/>
  <c r="U42" i="2"/>
  <c r="U45" i="2" s="1"/>
  <c r="V40" i="2" s="1"/>
  <c r="U38" i="2"/>
  <c r="V35" i="2" s="1"/>
  <c r="W32" i="2"/>
  <c r="X34" i="2"/>
  <c r="W31" i="2"/>
  <c r="W30" i="2"/>
  <c r="V44" i="2" l="1"/>
  <c r="V37" i="2" s="1"/>
  <c r="V42" i="2"/>
  <c r="V43" i="2"/>
  <c r="V45" i="2" s="1"/>
  <c r="W40" i="2" s="1"/>
  <c r="X32" i="2"/>
  <c r="X30" i="2"/>
  <c r="Y34" i="2"/>
  <c r="X31" i="2"/>
  <c r="V38" i="2"/>
  <c r="W35" i="2" s="1"/>
  <c r="W44" i="2" l="1"/>
  <c r="W37" i="2" s="1"/>
  <c r="W42" i="2"/>
  <c r="W45" i="2" s="1"/>
  <c r="X40" i="2" s="1"/>
  <c r="W43" i="2"/>
  <c r="Y32" i="2"/>
  <c r="Y30" i="2"/>
  <c r="Y31" i="2"/>
  <c r="Z34" i="2"/>
  <c r="W38" i="2"/>
  <c r="X35" i="2" s="1"/>
  <c r="X44" i="2" l="1"/>
  <c r="X37" i="2" s="1"/>
  <c r="X42" i="2"/>
  <c r="X43" i="2"/>
  <c r="X45" i="2" s="1"/>
  <c r="Y40" i="2" s="1"/>
  <c r="AA34" i="2"/>
  <c r="Z31" i="2"/>
  <c r="Z32" i="2"/>
  <c r="Z30" i="2"/>
  <c r="X38" i="2"/>
  <c r="Y35" i="2" s="1"/>
  <c r="Y44" i="2" l="1"/>
  <c r="Y37" i="2" s="1"/>
  <c r="Y42" i="2"/>
  <c r="Y43" i="2"/>
  <c r="Y45" i="2" s="1"/>
  <c r="Z40" i="2" s="1"/>
  <c r="AB34" i="2"/>
  <c r="AA32" i="2"/>
  <c r="AA31" i="2"/>
  <c r="AA30" i="2"/>
  <c r="Y38" i="2"/>
  <c r="Z35" i="2" s="1"/>
  <c r="Z43" i="2" l="1"/>
  <c r="Z44" i="2"/>
  <c r="Z37" i="2" s="1"/>
  <c r="Z38" i="2" s="1"/>
  <c r="AA35" i="2" s="1"/>
  <c r="Z42" i="2"/>
  <c r="Z45" i="2" s="1"/>
  <c r="AA40" i="2" s="1"/>
  <c r="AC34" i="2"/>
  <c r="AB31" i="2"/>
  <c r="AB30" i="2"/>
  <c r="AB32" i="2"/>
  <c r="AA43" i="2" l="1"/>
  <c r="AA42" i="2"/>
  <c r="AA45" i="2" s="1"/>
  <c r="AB40" i="2" s="1"/>
  <c r="AA44" i="2"/>
  <c r="AA37" i="2" s="1"/>
  <c r="AA38" i="2" s="1"/>
  <c r="AB35" i="2" s="1"/>
  <c r="AC31" i="2"/>
  <c r="AC30" i="2"/>
  <c r="AD34" i="2"/>
  <c r="AC32" i="2"/>
  <c r="AB43" i="2" l="1"/>
  <c r="AB44" i="2"/>
  <c r="AB37" i="2" s="1"/>
  <c r="AB38" i="2" s="1"/>
  <c r="AC35" i="2" s="1"/>
  <c r="AB42" i="2"/>
  <c r="AB45" i="2" s="1"/>
  <c r="AC40" i="2" s="1"/>
  <c r="AD31" i="2"/>
  <c r="AD30" i="2"/>
  <c r="AE34" i="2"/>
  <c r="AD32" i="2"/>
  <c r="AC43" i="2" l="1"/>
  <c r="AC44" i="2"/>
  <c r="AC37" i="2" s="1"/>
  <c r="AC42" i="2"/>
  <c r="AC45" i="2" s="1"/>
  <c r="AD40" i="2" s="1"/>
  <c r="AC38" i="2"/>
  <c r="AD35" i="2" s="1"/>
  <c r="AE32" i="2"/>
  <c r="AE30" i="2"/>
  <c r="AF34" i="2"/>
  <c r="AE31" i="2"/>
  <c r="AD44" i="2" l="1"/>
  <c r="AD37" i="2" s="1"/>
  <c r="AD42" i="2"/>
  <c r="AD43" i="2"/>
  <c r="AD45" i="2" s="1"/>
  <c r="AE40" i="2" s="1"/>
  <c r="AF32" i="2"/>
  <c r="AF30" i="2"/>
  <c r="AG34" i="2"/>
  <c r="AF31" i="2"/>
  <c r="AD38" i="2"/>
  <c r="AE35" i="2" s="1"/>
  <c r="AE44" i="2" l="1"/>
  <c r="AE37" i="2" s="1"/>
  <c r="AE42" i="2"/>
  <c r="AE43" i="2"/>
  <c r="AE45" i="2" s="1"/>
  <c r="AF40" i="2" s="1"/>
  <c r="AG32" i="2"/>
  <c r="AG30" i="2"/>
  <c r="AH34" i="2"/>
  <c r="AG31" i="2"/>
  <c r="AE38" i="2"/>
  <c r="AF35" i="2" s="1"/>
  <c r="AF44" i="2" l="1"/>
  <c r="AF37" i="2" s="1"/>
  <c r="AF42" i="2"/>
  <c r="AF43" i="2"/>
  <c r="AF45" i="2" s="1"/>
  <c r="AG40" i="2" s="1"/>
  <c r="AI34" i="2"/>
  <c r="AH30" i="2"/>
  <c r="AH32" i="2"/>
  <c r="AH31" i="2"/>
  <c r="AF38" i="2"/>
  <c r="AG35" i="2" s="1"/>
  <c r="AG44" i="2" l="1"/>
  <c r="AG37" i="2" s="1"/>
  <c r="AG42" i="2"/>
  <c r="AG43" i="2"/>
  <c r="AG45" i="2" s="1"/>
  <c r="AH40" i="2" s="1"/>
  <c r="AJ34" i="2"/>
  <c r="AI32" i="2"/>
  <c r="AI31" i="2"/>
  <c r="AI30" i="2"/>
  <c r="AG38" i="2"/>
  <c r="AH35" i="2" s="1"/>
  <c r="AH43" i="2" l="1"/>
  <c r="AH44" i="2"/>
  <c r="AH37" i="2" s="1"/>
  <c r="AH38" i="2" s="1"/>
  <c r="AI35" i="2" s="1"/>
  <c r="AH42" i="2"/>
  <c r="AH45" i="2" s="1"/>
  <c r="AI40" i="2" s="1"/>
  <c r="AK34" i="2"/>
  <c r="AJ31" i="2"/>
  <c r="AJ32" i="2"/>
  <c r="AJ30" i="2"/>
  <c r="AI43" i="2" l="1"/>
  <c r="AI42" i="2"/>
  <c r="AI45" i="2" s="1"/>
  <c r="AJ40" i="2" s="1"/>
  <c r="AI44" i="2"/>
  <c r="AI37" i="2" s="1"/>
  <c r="AI38" i="2"/>
  <c r="AJ35" i="2" s="1"/>
  <c r="AK31" i="2"/>
  <c r="AL34" i="2"/>
  <c r="AK32" i="2"/>
  <c r="AK30" i="2"/>
  <c r="AJ43" i="2" l="1"/>
  <c r="AJ44" i="2"/>
  <c r="AJ37" i="2" s="1"/>
  <c r="AJ42" i="2"/>
  <c r="AJ45" i="2" s="1"/>
  <c r="AK40" i="2" s="1"/>
  <c r="AL32" i="2"/>
  <c r="AL31" i="2"/>
  <c r="AL30" i="2"/>
  <c r="AJ38" i="2"/>
  <c r="AK35" i="2" s="1"/>
  <c r="AK43" i="2" l="1"/>
  <c r="AK44" i="2"/>
  <c r="AK37" i="2" s="1"/>
  <c r="AK42" i="2"/>
  <c r="AK45" i="2" s="1"/>
  <c r="AL40" i="2" s="1"/>
  <c r="AK38" i="2"/>
  <c r="AL35" i="2" s="1"/>
  <c r="C60" i="2"/>
  <c r="C61" i="2"/>
  <c r="H61" i="2"/>
  <c r="D55" i="2"/>
  <c r="C55" i="2"/>
  <c r="D63" i="2"/>
  <c r="H60" i="2"/>
  <c r="H62" i="2"/>
  <c r="C56" i="2"/>
  <c r="H63" i="2"/>
  <c r="H55" i="2"/>
  <c r="I61" i="2"/>
  <c r="F61" i="2"/>
  <c r="C63" i="2"/>
  <c r="E60" i="2"/>
  <c r="F63" i="2"/>
  <c r="H56" i="2"/>
  <c r="I56" i="2"/>
  <c r="N61" i="2"/>
  <c r="N63" i="2"/>
  <c r="E55" i="2"/>
  <c r="F55" i="2"/>
  <c r="M55" i="2"/>
  <c r="M62" i="2"/>
  <c r="J55" i="2"/>
  <c r="N55" i="2"/>
  <c r="I60" i="2"/>
  <c r="M56" i="2"/>
  <c r="I62" i="2"/>
  <c r="J60" i="2"/>
  <c r="E63" i="2"/>
  <c r="I55" i="2"/>
  <c r="M63" i="2"/>
  <c r="M60" i="2"/>
  <c r="N62" i="2"/>
  <c r="N60" i="2"/>
  <c r="N56" i="2"/>
  <c r="F60" i="2"/>
  <c r="P55" i="2"/>
  <c r="J63" i="2"/>
  <c r="P60" i="2"/>
  <c r="M61" i="2"/>
  <c r="I63" i="2"/>
  <c r="J61" i="2"/>
  <c r="J62" i="2"/>
  <c r="K61" i="2"/>
  <c r="O63" i="2"/>
  <c r="O56" i="2"/>
  <c r="K56" i="2"/>
  <c r="J56" i="2"/>
  <c r="O60" i="2"/>
  <c r="K60" i="2"/>
  <c r="O61" i="2"/>
  <c r="O62" i="2"/>
  <c r="O55" i="2"/>
  <c r="K62" i="2"/>
  <c r="K63" i="2"/>
  <c r="K55" i="2"/>
  <c r="D60" i="2"/>
  <c r="C62" i="2"/>
  <c r="AL44" i="2" l="1"/>
  <c r="AL42" i="2"/>
  <c r="AL43" i="2"/>
  <c r="C64" i="2"/>
  <c r="H64" i="2"/>
  <c r="C57" i="2"/>
  <c r="D54" i="2" l="1"/>
  <c r="C58" i="2"/>
  <c r="I59" i="2"/>
  <c r="I64" i="2" s="1"/>
  <c r="H65" i="2"/>
  <c r="D59" i="2"/>
  <c r="C65" i="2"/>
  <c r="D62" i="2"/>
  <c r="E62" i="2"/>
  <c r="F62" i="2"/>
  <c r="P62" i="2"/>
  <c r="AL45" i="2"/>
  <c r="D61" i="2"/>
  <c r="E61" i="2"/>
  <c r="P61" i="2"/>
  <c r="AL37" i="2"/>
  <c r="P63" i="2"/>
  <c r="D56" i="2" l="1"/>
  <c r="E56" i="2"/>
  <c r="F56" i="2"/>
  <c r="P56" i="2"/>
  <c r="AL38" i="2"/>
  <c r="D64" i="2"/>
  <c r="J59" i="2"/>
  <c r="J64" i="2" s="1"/>
  <c r="I65" i="2"/>
  <c r="D57" i="2"/>
  <c r="J65" i="2" l="1"/>
  <c r="K59" i="2"/>
  <c r="K64" i="2" s="1"/>
  <c r="E59" i="2"/>
  <c r="E64" i="2" s="1"/>
  <c r="D65" i="2"/>
  <c r="E54" i="2"/>
  <c r="E57" i="2" s="1"/>
  <c r="D58" i="2"/>
  <c r="E58" i="2" l="1"/>
  <c r="F54" i="2"/>
  <c r="F57" i="2" s="1"/>
  <c r="F59" i="2"/>
  <c r="F64" i="2" s="1"/>
  <c r="F65" i="2" s="1"/>
  <c r="E65" i="2"/>
  <c r="K65" i="2"/>
  <c r="M59" i="2"/>
  <c r="M64" i="2" s="1"/>
  <c r="N59" i="2" l="1"/>
  <c r="N64" i="2" s="1"/>
  <c r="M65" i="2"/>
  <c r="F58" i="2"/>
  <c r="H54" i="2"/>
  <c r="H57" i="2" s="1"/>
  <c r="I54" i="2" l="1"/>
  <c r="I57" i="2" s="1"/>
  <c r="H58" i="2"/>
  <c r="O59" i="2"/>
  <c r="O64" i="2" s="1"/>
  <c r="N65" i="2"/>
  <c r="P59" i="2" l="1"/>
  <c r="P64" i="2" s="1"/>
  <c r="P65" i="2" s="1"/>
  <c r="O65" i="2"/>
  <c r="J54" i="2"/>
  <c r="J57" i="2" s="1"/>
  <c r="I58" i="2"/>
  <c r="K54" i="2" l="1"/>
  <c r="K57" i="2" s="1"/>
  <c r="J58" i="2"/>
  <c r="M54" i="2" l="1"/>
  <c r="M57" i="2" s="1"/>
  <c r="K58" i="2"/>
  <c r="N54" i="2" l="1"/>
  <c r="N57" i="2" s="1"/>
  <c r="M58" i="2"/>
  <c r="O54" i="2" l="1"/>
  <c r="O57" i="2" s="1"/>
  <c r="N58" i="2"/>
  <c r="O58" i="2" l="1"/>
  <c r="P54" i="2"/>
  <c r="P57" i="2" s="1"/>
  <c r="P58" i="2" s="1"/>
</calcChain>
</file>

<file path=xl/sharedStrings.xml><?xml version="1.0" encoding="utf-8"?>
<sst xmlns="http://schemas.openxmlformats.org/spreadsheetml/2006/main" count="91" uniqueCount="66">
  <si>
    <t>Revenue Planning</t>
  </si>
  <si>
    <t>Annual Recurring Revenue (ARR) Model</t>
  </si>
  <si>
    <t>How to use this template:</t>
  </si>
  <si>
    <t>This model will help you look into the future, and build an ARR forecast based on key inputs such as your sales reps, their capacity, your annual subscription pricing, and the impact of churn and expansion revenue.
Use the Assumptions and Drivers piece of the model on the next tab to project ARR by month and by quarter. These inputs will be based on the Account Executives, as well as projected deal size and other factors such as expansion and churn. You may use more detailed sheets and data to feed the output of this model in order to report ARR for any scenario.
Once the Drivers are inputted, the rest of the model will calculate in order to receive an accurate portrayal of your Company's ARR over the next several years.</t>
  </si>
  <si>
    <t>Model Components (aka spreadsheet tabs)</t>
  </si>
  <si>
    <t>ARR Model - AE Driven</t>
  </si>
  <si>
    <t>2nd Tab</t>
  </si>
  <si>
    <t>This will be your model tab. Use it to build your forecast, starting with drivers and assumptions. The model will then do the rest.</t>
  </si>
  <si>
    <t>Visuals</t>
  </si>
  <si>
    <t>3rd Tab</t>
  </si>
  <si>
    <t>Use these charts and graphs to complement text and table slides in your business reviews and strategic conversations.</t>
  </si>
  <si>
    <t>Lists</t>
  </si>
  <si>
    <t>4th Tab</t>
  </si>
  <si>
    <t>This tab will feed some of the formulas on the 2nd Tab for calculating and reporting ARR.</t>
  </si>
  <si>
    <t>Model Legend</t>
  </si>
  <si>
    <t>Inputs</t>
  </si>
  <si>
    <t>ABC</t>
  </si>
  <si>
    <t>These cells are where you'll input/update data (input roster file and new hire assumptions)</t>
  </si>
  <si>
    <t>Calculations</t>
  </si>
  <si>
    <t>These cells are formulas that produce model data, and are used in outputs. Don't modify the formulas in these cells.</t>
  </si>
  <si>
    <t>Outputs</t>
  </si>
  <si>
    <t>These cells remain black, and are linked to the inputs and sub-calculations. The formulas in these cells should remain unchanged.</t>
  </si>
  <si>
    <t>Company Name</t>
  </si>
  <si>
    <t>Input</t>
  </si>
  <si>
    <t>Scenario Name</t>
  </si>
  <si>
    <t>Version Name</t>
  </si>
  <si>
    <t>Version Date</t>
  </si>
  <si>
    <t>Date Last Updated</t>
  </si>
  <si>
    <t>Assumptions &amp; Drivers</t>
  </si>
  <si>
    <t>Start Date</t>
  </si>
  <si>
    <t>Beg Customers</t>
  </si>
  <si>
    <t>Beg Bal ARR</t>
  </si>
  <si>
    <t>New Logo Sales</t>
  </si>
  <si>
    <t>Ramped Account Execs</t>
  </si>
  <si>
    <t>Deals / AE / Month</t>
  </si>
  <si>
    <t>Average ARR &amp; Fees</t>
  </si>
  <si>
    <t>Avg. ARR (New)</t>
  </si>
  <si>
    <t>Avg one-time fees</t>
  </si>
  <si>
    <t>Existing Customer Retention &amp; Expansion (BoP ARR)</t>
  </si>
  <si>
    <t>% Expansion</t>
  </si>
  <si>
    <t>% Downgrade</t>
  </si>
  <si>
    <t>% Churn</t>
  </si>
  <si>
    <t>Projections</t>
  </si>
  <si>
    <t>Year</t>
  </si>
  <si>
    <t>Qtr</t>
  </si>
  <si>
    <t>Mo</t>
  </si>
  <si>
    <t>Beg of Period Customers</t>
  </si>
  <si>
    <t>(+) New Customers</t>
  </si>
  <si>
    <t>(-) Churned Customers</t>
  </si>
  <si>
    <t>End of Period Customers</t>
  </si>
  <si>
    <t>Beg of Period ARR</t>
  </si>
  <si>
    <t>(+) New ARR</t>
  </si>
  <si>
    <t>(+) Expansion ARR</t>
  </si>
  <si>
    <t>(-) Contraction ARR</t>
  </si>
  <si>
    <t>(-) Churn ARR</t>
  </si>
  <si>
    <t>End of Period ARR</t>
  </si>
  <si>
    <t>Quarterly ARR Summary</t>
  </si>
  <si>
    <t>Q1</t>
  </si>
  <si>
    <t>Q2</t>
  </si>
  <si>
    <t>Q3</t>
  </si>
  <si>
    <t>Q4</t>
  </si>
  <si>
    <t>Dashboard</t>
  </si>
  <si>
    <t>Fiscal Calendar</t>
  </si>
  <si>
    <t>Month</t>
  </si>
  <si>
    <t>Quarter</t>
  </si>
  <si>
    <t>ARR Model Build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</si>
</sst>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 #,##0_);_(* \(#,##0\);_(* &quot;-&quot;??_);_(@_)"/>
    <numFmt numFmtId="165" formatCode="_(&quot;$&quot;* #,##0_);_(&quot;$&quot;* \(#,##0\);_(&quot;$&quot;* &quot;-&quot;??_);_(@_)"/>
    <numFmt numFmtId="166" formatCode="_([$$-409]* #,##0_);_([$$-409]* \(#,##0\);_([$$-409]* &quot;-&quot;??_);_(@_)"/>
    <numFmt numFmtId="167" formatCode="0.0%"/>
    <numFmt numFmtId="168" formatCode="0.0"/>
    <numFmt numFmtId="169" formatCode="_(* #,##0.0_);_(* \(#,##0.0\);_(* &quot;-&quot;??_);_(@_)"/>
  </numFmts>
  <fonts count="28" x14ac:knownFonts="1">
    <font>
      <sz val="12"/>
      <color theme="1"/>
      <name val="Calibri"/>
      <scheme val="minor"/>
    </font>
    <font>
      <sz val="12"/>
      <color theme="1"/>
      <name val="Calibri"/>
      <family val="2"/>
    </font>
    <font>
      <sz val="14"/>
      <color rgb="FF000000"/>
      <name val="Verdana"/>
      <family val="2"/>
    </font>
    <font>
      <sz val="12"/>
      <name val="Verdana"/>
      <family val="2"/>
    </font>
    <font>
      <sz val="12"/>
      <color theme="1"/>
      <name val="Verdana"/>
      <family val="2"/>
    </font>
    <font>
      <b/>
      <sz val="12"/>
      <color theme="0"/>
      <name val="Verdana"/>
      <family val="2"/>
    </font>
    <font>
      <b/>
      <sz val="12"/>
      <color theme="1"/>
      <name val="Verdana"/>
      <family val="2"/>
    </font>
    <font>
      <b/>
      <sz val="16"/>
      <color rgb="FFF8F8F8"/>
      <name val="Verdana"/>
      <family val="2"/>
    </font>
    <font>
      <b/>
      <sz val="10"/>
      <color rgb="FFF8F8F8"/>
      <name val="Verdana"/>
      <family val="2"/>
    </font>
    <font>
      <sz val="11"/>
      <color theme="1"/>
      <name val="Verdana"/>
      <family val="2"/>
    </font>
    <font>
      <b/>
      <sz val="11"/>
      <color rgb="FFF8F8F8"/>
      <name val="Verdana"/>
      <family val="2"/>
    </font>
    <font>
      <sz val="12"/>
      <color rgb="FF000087"/>
      <name val="Verdana"/>
      <family val="2"/>
    </font>
    <font>
      <sz val="16"/>
      <color rgb="FF000087"/>
      <name val="Verdana"/>
      <family val="2"/>
    </font>
    <font>
      <b/>
      <sz val="14"/>
      <color rgb="FFF8F8F8"/>
      <name val="Verdana"/>
      <family val="2"/>
    </font>
    <font>
      <sz val="14"/>
      <color theme="0"/>
      <name val="Verdana"/>
      <family val="2"/>
    </font>
    <font>
      <b/>
      <sz val="11"/>
      <color theme="1"/>
      <name val="Verdana"/>
      <family val="2"/>
    </font>
    <font>
      <sz val="11"/>
      <color rgb="FF000000"/>
      <name val="Verdana"/>
      <family val="2"/>
    </font>
    <font>
      <b/>
      <sz val="11"/>
      <color rgb="FF000000"/>
      <name val="Verdana"/>
      <family val="2"/>
    </font>
    <font>
      <b/>
      <sz val="12"/>
      <color rgb="FF000000"/>
      <name val="Verdana"/>
      <family val="2"/>
    </font>
    <font>
      <sz val="18"/>
      <color rgb="FF000000"/>
      <name val="Verdana"/>
      <family val="2"/>
    </font>
    <font>
      <sz val="18"/>
      <color rgb="FF00008D"/>
      <name val="Verdana"/>
      <family val="2"/>
    </font>
    <font>
      <sz val="16"/>
      <color rgb="FF000000"/>
      <name val="Verdana"/>
      <family val="2"/>
    </font>
    <font>
      <b/>
      <sz val="16"/>
      <color theme="0"/>
      <name val="Verdana"/>
      <family val="2"/>
    </font>
    <font>
      <sz val="16"/>
      <color theme="0"/>
      <name val="Verdana"/>
      <family val="2"/>
    </font>
    <font>
      <b/>
      <sz val="14"/>
      <color rgb="FF000000"/>
      <name val="Verdana"/>
      <family val="2"/>
    </font>
    <font>
      <b/>
      <sz val="16"/>
      <color rgb="FF000000"/>
      <name val="Verdana"/>
      <family val="2"/>
    </font>
    <font>
      <sz val="12"/>
      <color rgb="FF121A4D"/>
      <name val="Verdana"/>
      <family val="2"/>
    </font>
    <font>
      <b/>
      <sz val="9"/>
      <color rgb="FFE28189"/>
      <name val="Verdana"/>
      <family val="2"/>
    </font>
  </fonts>
  <fills count="15">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E6F6F6"/>
        <bgColor rgb="FFE6F6F6"/>
      </patternFill>
    </fill>
    <fill>
      <patternFill patternType="solid">
        <fgColor rgb="FFB7E3E4"/>
        <bgColor rgb="FFB7E3E4"/>
      </patternFill>
    </fill>
    <fill>
      <patternFill patternType="solid">
        <fgColor rgb="FF000087"/>
        <bgColor rgb="FF000087"/>
      </patternFill>
    </fill>
    <fill>
      <patternFill patternType="solid">
        <fgColor rgb="FFF8F8F8"/>
        <bgColor rgb="FFF8F8F8"/>
      </patternFill>
    </fill>
    <fill>
      <patternFill patternType="solid">
        <fgColor rgb="FF173287"/>
        <bgColor rgb="FF0F0F4D"/>
      </patternFill>
    </fill>
    <fill>
      <patternFill patternType="solid">
        <fgColor rgb="FF173287"/>
        <bgColor rgb="FF44546A"/>
      </patternFill>
    </fill>
    <fill>
      <patternFill patternType="solid">
        <fgColor rgb="FF173287"/>
        <bgColor indexed="64"/>
      </patternFill>
    </fill>
    <fill>
      <patternFill patternType="solid">
        <fgColor rgb="FFF3F7FD"/>
        <bgColor rgb="FFD6DCE4"/>
      </patternFill>
    </fill>
    <fill>
      <patternFill patternType="solid">
        <fgColor rgb="FFE5E4F3"/>
        <bgColor rgb="FF98A8BD"/>
      </patternFill>
    </fill>
    <fill>
      <patternFill patternType="solid">
        <fgColor rgb="FF173187"/>
        <bgColor rgb="FF0F0F4D"/>
      </patternFill>
    </fill>
    <fill>
      <patternFill patternType="solid">
        <fgColor rgb="FFE3F5F5"/>
        <bgColor rgb="FFB7E3E4"/>
      </patternFill>
    </fill>
  </fills>
  <borders count="70">
    <border>
      <left/>
      <right/>
      <top/>
      <bottom/>
      <diagonal/>
    </border>
    <border>
      <left/>
      <right/>
      <top/>
      <bottom/>
      <diagonal/>
    </border>
    <border>
      <left style="thin">
        <color rgb="FFD9E2F3"/>
      </left>
      <right/>
      <top/>
      <bottom/>
      <diagonal/>
    </border>
    <border>
      <left/>
      <right/>
      <top/>
      <bottom/>
      <diagonal/>
    </border>
    <border>
      <left/>
      <right style="thin">
        <color rgb="FFD9E2F3"/>
      </right>
      <top/>
      <bottom/>
      <diagonal/>
    </border>
    <border>
      <left style="thin">
        <color rgb="FFD9E2F3"/>
      </left>
      <right/>
      <top/>
      <bottom/>
      <diagonal/>
    </border>
    <border>
      <left/>
      <right style="thin">
        <color rgb="FFD9E2F3"/>
      </right>
      <top/>
      <bottom/>
      <diagonal/>
    </border>
    <border>
      <left style="thin">
        <color rgb="FFD9E2F3"/>
      </left>
      <right/>
      <top/>
      <bottom style="thin">
        <color rgb="FFD9E2F3"/>
      </bottom>
      <diagonal/>
    </border>
    <border>
      <left/>
      <right/>
      <top/>
      <bottom style="thin">
        <color rgb="FFD9E2F3"/>
      </bottom>
      <diagonal/>
    </border>
    <border>
      <left/>
      <right style="thin">
        <color rgb="FFD9E2F3"/>
      </right>
      <top/>
      <bottom style="thin">
        <color rgb="FFD9E2F3"/>
      </bottom>
      <diagonal/>
    </border>
    <border>
      <left style="thin">
        <color rgb="FFD9E2F3"/>
      </left>
      <right/>
      <top style="thin">
        <color rgb="FFD9E2F3"/>
      </top>
      <bottom/>
      <diagonal/>
    </border>
    <border>
      <left/>
      <right/>
      <top style="thin">
        <color rgb="FFD9E2F3"/>
      </top>
      <bottom/>
      <diagonal/>
    </border>
    <border>
      <left/>
      <right style="thin">
        <color rgb="FFD9E2F3"/>
      </right>
      <top style="thin">
        <color rgb="FFD9E2F3"/>
      </top>
      <bottom/>
      <diagonal/>
    </border>
    <border>
      <left style="thin">
        <color rgb="FFD9E2F3"/>
      </left>
      <right/>
      <top/>
      <bottom/>
      <diagonal/>
    </border>
    <border>
      <left/>
      <right/>
      <top/>
      <bottom/>
      <diagonal/>
    </border>
    <border>
      <left/>
      <right/>
      <top/>
      <bottom/>
      <diagonal/>
    </border>
    <border>
      <left style="thin">
        <color rgb="FFD9E2F3"/>
      </left>
      <right/>
      <top/>
      <bottom/>
      <diagonal/>
    </border>
    <border>
      <left/>
      <right/>
      <top/>
      <bottom/>
      <diagonal/>
    </border>
    <border>
      <left/>
      <right/>
      <top/>
      <bottom/>
      <diagonal/>
    </border>
    <border>
      <left style="thin">
        <color rgb="FFD9E2F3"/>
      </left>
      <right/>
      <top/>
      <bottom style="thin">
        <color rgb="FFBFBFBF"/>
      </bottom>
      <diagonal/>
    </border>
    <border>
      <left/>
      <right/>
      <top/>
      <bottom style="thin">
        <color rgb="FFBFBFBF"/>
      </bottom>
      <diagonal/>
    </border>
    <border>
      <left/>
      <right/>
      <top/>
      <bottom style="thin">
        <color rgb="FFBFBFBF"/>
      </bottom>
      <diagonal/>
    </border>
    <border>
      <left/>
      <right/>
      <top/>
      <bottom style="thin">
        <color rgb="FFBFBFBF"/>
      </bottom>
      <diagonal/>
    </border>
    <border>
      <left/>
      <right style="thin">
        <color rgb="FFD9E2F3"/>
      </right>
      <top/>
      <bottom style="thin">
        <color rgb="FFBFBFBF"/>
      </bottom>
      <diagonal/>
    </border>
    <border>
      <left style="thin">
        <color rgb="FFD9E2F3"/>
      </left>
      <right/>
      <top/>
      <bottom style="thin">
        <color rgb="FFD9E2F3"/>
      </bottom>
      <diagonal/>
    </border>
    <border>
      <left/>
      <right/>
      <top/>
      <bottom style="thin">
        <color rgb="FFD9E2F3"/>
      </bottom>
      <diagonal/>
    </border>
    <border>
      <left/>
      <right style="thin">
        <color rgb="FFD9E2F3"/>
      </right>
      <top/>
      <bottom style="thin">
        <color rgb="FFD9E2F3"/>
      </bottom>
      <diagonal/>
    </border>
    <border>
      <left style="thin">
        <color rgb="FF61BFB9"/>
      </left>
      <right style="thin">
        <color rgb="FF61BFB9"/>
      </right>
      <top style="thin">
        <color rgb="FF61BFB9"/>
      </top>
      <bottom/>
      <diagonal/>
    </border>
    <border>
      <left style="thin">
        <color rgb="FF61BFB9"/>
      </left>
      <right style="thin">
        <color rgb="FF61BFB9"/>
      </right>
      <top/>
      <bottom style="thin">
        <color rgb="FF61BFB9"/>
      </bottom>
      <diagonal/>
    </border>
    <border>
      <left style="thin">
        <color rgb="FFD9E2F3"/>
      </left>
      <right/>
      <top/>
      <bottom/>
      <diagonal/>
    </border>
    <border>
      <left/>
      <right style="thin">
        <color rgb="FFD9E2F3"/>
      </right>
      <top/>
      <bottom/>
      <diagonal/>
    </border>
    <border>
      <left style="thin">
        <color rgb="FF000000"/>
      </left>
      <right style="thin">
        <color rgb="FF000000"/>
      </right>
      <top style="thin">
        <color rgb="FF000000"/>
      </top>
      <bottom/>
      <diagonal/>
    </border>
    <border>
      <left style="thin">
        <color rgb="FF61BFB9"/>
      </left>
      <right style="thin">
        <color rgb="FF61BFB9"/>
      </right>
      <top style="thin">
        <color rgb="FF61BFB9"/>
      </top>
      <bottom/>
      <diagonal/>
    </border>
    <border>
      <left style="thin">
        <color rgb="FF61BFB9"/>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61BFB9"/>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rgb="FF61BFB9"/>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61BFB9"/>
      </left>
      <right style="thin">
        <color rgb="FF61BFB9"/>
      </right>
      <top/>
      <bottom/>
      <diagonal/>
    </border>
    <border>
      <left style="thin">
        <color rgb="FF61BFB9"/>
      </left>
      <right style="thin">
        <color rgb="FF000000"/>
      </right>
      <top/>
      <bottom/>
      <diagonal/>
    </border>
    <border>
      <left style="thin">
        <color rgb="FF61BFB9"/>
      </left>
      <right style="thin">
        <color rgb="FF000000"/>
      </right>
      <top style="thin">
        <color rgb="FF61BFB9"/>
      </top>
      <bottom/>
      <diagonal/>
    </border>
    <border>
      <left/>
      <right style="thin">
        <color rgb="FF000000"/>
      </right>
      <top style="thin">
        <color rgb="FF61BFB9"/>
      </top>
      <bottom style="thin">
        <color rgb="FF000000"/>
      </bottom>
      <diagonal/>
    </border>
    <border>
      <left style="thin">
        <color rgb="FF000000"/>
      </left>
      <right/>
      <top/>
      <bottom style="thin">
        <color rgb="FF000000"/>
      </bottom>
      <diagonal/>
    </border>
    <border>
      <left style="thin">
        <color rgb="FF61BFB9"/>
      </left>
      <right style="thin">
        <color rgb="FF61BFB9"/>
      </right>
      <top style="thin">
        <color rgb="FF61BFB9"/>
      </top>
      <bottom style="thin">
        <color rgb="FF000000"/>
      </bottom>
      <diagonal/>
    </border>
    <border>
      <left style="thin">
        <color rgb="FF61BFB9"/>
      </left>
      <right style="thin">
        <color rgb="FF000000"/>
      </right>
      <top style="thin">
        <color rgb="FF61BFB9"/>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61BFB9"/>
      </right>
      <top style="thin">
        <color rgb="FF61BFB9"/>
      </top>
      <bottom style="thin">
        <color rgb="FF61BFB9"/>
      </bottom>
      <diagonal/>
    </border>
    <border>
      <left style="thin">
        <color rgb="FF61BFB9"/>
      </left>
      <right style="thin">
        <color rgb="FF61BFB9"/>
      </right>
      <top style="thin">
        <color rgb="FF61BFB9"/>
      </top>
      <bottom style="thin">
        <color rgb="FF61BFB9"/>
      </bottom>
      <diagonal/>
    </border>
    <border>
      <left style="thin">
        <color rgb="FF61BFB9"/>
      </left>
      <right style="thin">
        <color rgb="FF000000"/>
      </right>
      <top style="thin">
        <color rgb="FF61BFB9"/>
      </top>
      <bottom style="thin">
        <color rgb="FF61BFB9"/>
      </bottom>
      <diagonal/>
    </border>
    <border>
      <left style="thin">
        <color rgb="FFF3F7FD"/>
      </left>
      <right style="thin">
        <color rgb="FFF3F7FD"/>
      </right>
      <top style="thin">
        <color rgb="FFF3F7FD"/>
      </top>
      <bottom/>
      <diagonal/>
    </border>
    <border>
      <left style="thin">
        <color rgb="FFF3F7FD"/>
      </left>
      <right style="thin">
        <color rgb="FF000000"/>
      </right>
      <top style="thin">
        <color rgb="FFF3F7FD"/>
      </top>
      <bottom/>
      <diagonal/>
    </border>
    <border>
      <left style="thin">
        <color rgb="FF000000"/>
      </left>
      <right/>
      <top style="thin">
        <color rgb="FFE7E6E6"/>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E7E6E6"/>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1">
    <xf numFmtId="0" fontId="0" fillId="0" borderId="0"/>
  </cellStyleXfs>
  <cellXfs count="144">
    <xf numFmtId="0" fontId="0" fillId="0" borderId="0" xfId="0" applyFont="1" applyAlignment="1"/>
    <xf numFmtId="0" fontId="1" fillId="2" borderId="1" xfId="0" applyFont="1" applyFill="1" applyBorder="1"/>
    <xf numFmtId="0" fontId="6" fillId="11" borderId="68" xfId="0" applyFont="1" applyFill="1" applyBorder="1" applyAlignment="1">
      <alignment horizontal="center"/>
    </xf>
    <xf numFmtId="0" fontId="6" fillId="11" borderId="69" xfId="0" applyFont="1" applyFill="1" applyBorder="1" applyAlignment="1">
      <alignment horizontal="center"/>
    </xf>
    <xf numFmtId="0" fontId="4" fillId="3" borderId="68" xfId="0" applyFont="1" applyFill="1" applyBorder="1" applyAlignment="1">
      <alignment horizontal="center"/>
    </xf>
    <xf numFmtId="0" fontId="4" fillId="3" borderId="69" xfId="0" applyFont="1" applyFill="1" applyBorder="1" applyAlignment="1">
      <alignment horizontal="center"/>
    </xf>
    <xf numFmtId="0" fontId="4" fillId="3" borderId="62" xfId="0" applyFont="1" applyFill="1" applyBorder="1" applyAlignment="1">
      <alignment horizontal="center"/>
    </xf>
    <xf numFmtId="0" fontId="4" fillId="3" borderId="63" xfId="0" applyFont="1" applyFill="1" applyBorder="1" applyAlignment="1">
      <alignment horizontal="center"/>
    </xf>
    <xf numFmtId="17" fontId="7" fillId="6" borderId="1" xfId="0" quotePrefix="1" applyNumberFormat="1" applyFont="1" applyFill="1" applyBorder="1" applyAlignment="1">
      <alignment horizontal="left" vertical="center"/>
    </xf>
    <xf numFmtId="17" fontId="8" fillId="6" borderId="1" xfId="0" applyNumberFormat="1" applyFont="1" applyFill="1" applyBorder="1" applyAlignment="1">
      <alignment horizontal="center"/>
    </xf>
    <xf numFmtId="17" fontId="8" fillId="6" borderId="1" xfId="0" applyNumberFormat="1" applyFont="1" applyFill="1" applyBorder="1" applyAlignment="1">
      <alignment horizontal="right"/>
    </xf>
    <xf numFmtId="0" fontId="9" fillId="7" borderId="1" xfId="0" applyFont="1" applyFill="1" applyBorder="1"/>
    <xf numFmtId="0" fontId="4" fillId="0" borderId="0" xfId="0" applyFont="1" applyAlignment="1"/>
    <xf numFmtId="0" fontId="4" fillId="2" borderId="1" xfId="0" applyFont="1" applyFill="1" applyBorder="1"/>
    <xf numFmtId="14" fontId="4" fillId="2" borderId="1" xfId="0" applyNumberFormat="1" applyFont="1" applyFill="1" applyBorder="1"/>
    <xf numFmtId="3" fontId="4" fillId="2" borderId="1" xfId="0" applyNumberFormat="1" applyFont="1" applyFill="1" applyBorder="1"/>
    <xf numFmtId="167" fontId="4" fillId="2" borderId="1" xfId="0" applyNumberFormat="1" applyFont="1" applyFill="1" applyBorder="1"/>
    <xf numFmtId="17" fontId="7" fillId="6" borderId="1" xfId="0" quotePrefix="1" applyNumberFormat="1" applyFont="1" applyFill="1" applyBorder="1" applyAlignment="1">
      <alignment horizontal="left" vertical="top"/>
    </xf>
    <xf numFmtId="17" fontId="7" fillId="6" borderId="1" xfId="0" applyNumberFormat="1" applyFont="1" applyFill="1" applyBorder="1" applyAlignment="1">
      <alignment horizontal="center" vertical="center"/>
    </xf>
    <xf numFmtId="17" fontId="7" fillId="6" borderId="1" xfId="0" applyNumberFormat="1" applyFont="1" applyFill="1" applyBorder="1" applyAlignment="1">
      <alignment horizontal="left" vertical="center"/>
    </xf>
    <xf numFmtId="17" fontId="8" fillId="3" borderId="1" xfId="0" applyNumberFormat="1" applyFont="1" applyFill="1" applyBorder="1" applyAlignment="1">
      <alignment horizontal="center"/>
    </xf>
    <xf numFmtId="0" fontId="10" fillId="6" borderId="31" xfId="0" applyFont="1" applyFill="1" applyBorder="1" applyAlignment="1">
      <alignment horizontal="center"/>
    </xf>
    <xf numFmtId="164" fontId="11" fillId="3" borderId="32" xfId="0" applyNumberFormat="1" applyFont="1" applyFill="1" applyBorder="1" applyAlignment="1">
      <alignment horizontal="center" vertical="center"/>
    </xf>
    <xf numFmtId="164" fontId="12" fillId="2" borderId="33" xfId="0" applyNumberFormat="1" applyFont="1" applyFill="1" applyBorder="1" applyAlignment="1">
      <alignment vertical="center"/>
    </xf>
    <xf numFmtId="0" fontId="10" fillId="6" borderId="34" xfId="0" applyFont="1" applyFill="1" applyBorder="1" applyAlignment="1">
      <alignment horizontal="center"/>
    </xf>
    <xf numFmtId="0" fontId="10" fillId="6" borderId="35" xfId="0" applyFont="1" applyFill="1" applyBorder="1" applyAlignment="1">
      <alignment horizontal="center"/>
    </xf>
    <xf numFmtId="164" fontId="11" fillId="2" borderId="36" xfId="0" applyNumberFormat="1" applyFont="1" applyFill="1" applyBorder="1" applyAlignment="1">
      <alignment horizontal="center" vertical="center"/>
    </xf>
    <xf numFmtId="0" fontId="4" fillId="2" borderId="37" xfId="0" applyFont="1" applyFill="1" applyBorder="1"/>
    <xf numFmtId="0" fontId="13" fillId="6" borderId="40" xfId="0" applyFont="1" applyFill="1" applyBorder="1"/>
    <xf numFmtId="0" fontId="13" fillId="6" borderId="41" xfId="0" applyFont="1" applyFill="1" applyBorder="1"/>
    <xf numFmtId="0" fontId="14" fillId="2" borderId="1" xfId="0" applyFont="1" applyFill="1" applyBorder="1"/>
    <xf numFmtId="0" fontId="4" fillId="0" borderId="42" xfId="0" applyFont="1" applyBorder="1"/>
    <xf numFmtId="0" fontId="4" fillId="0" borderId="0" xfId="0" applyFont="1"/>
    <xf numFmtId="0" fontId="4" fillId="0" borderId="43" xfId="0" applyFont="1" applyBorder="1"/>
    <xf numFmtId="0" fontId="4" fillId="0" borderId="42" xfId="0" applyFont="1" applyBorder="1" applyAlignment="1">
      <alignment horizontal="right"/>
    </xf>
    <xf numFmtId="165" fontId="11" fillId="3" borderId="44" xfId="0" applyNumberFormat="1" applyFont="1" applyFill="1" applyBorder="1" applyAlignment="1">
      <alignment horizontal="center" vertical="center"/>
    </xf>
    <xf numFmtId="0" fontId="6" fillId="2" borderId="1" xfId="0" applyFont="1" applyFill="1" applyBorder="1"/>
    <xf numFmtId="0" fontId="15" fillId="12" borderId="45" xfId="0" applyFont="1" applyFill="1" applyBorder="1" applyAlignment="1">
      <alignment horizontal="left"/>
    </xf>
    <xf numFmtId="0" fontId="15" fillId="12" borderId="46" xfId="0" applyFont="1" applyFill="1" applyBorder="1" applyAlignment="1">
      <alignment horizontal="left"/>
    </xf>
    <xf numFmtId="0" fontId="15" fillId="12" borderId="47" xfId="0" applyFont="1" applyFill="1" applyBorder="1" applyAlignment="1">
      <alignment horizontal="left"/>
    </xf>
    <xf numFmtId="1" fontId="11" fillId="3" borderId="36" xfId="0" applyNumberFormat="1" applyFont="1" applyFill="1" applyBorder="1" applyAlignment="1">
      <alignment horizontal="center" vertical="center"/>
    </xf>
    <xf numFmtId="1" fontId="11" fillId="3" borderId="51" xfId="0" applyNumberFormat="1" applyFont="1" applyFill="1" applyBorder="1" applyAlignment="1">
      <alignment horizontal="center" vertical="center"/>
    </xf>
    <xf numFmtId="168" fontId="9" fillId="2" borderId="55" xfId="0" applyNumberFormat="1" applyFont="1" applyFill="1" applyBorder="1" applyAlignment="1">
      <alignment horizontal="center"/>
    </xf>
    <xf numFmtId="1" fontId="9" fillId="4" borderId="56" xfId="0" applyNumberFormat="1" applyFont="1" applyFill="1" applyBorder="1" applyAlignment="1">
      <alignment horizontal="center"/>
    </xf>
    <xf numFmtId="1" fontId="9" fillId="4" borderId="57" xfId="0" applyNumberFormat="1" applyFont="1" applyFill="1" applyBorder="1" applyAlignment="1">
      <alignment horizontal="center"/>
    </xf>
    <xf numFmtId="1" fontId="9" fillId="4" borderId="58" xfId="0" applyNumberFormat="1" applyFont="1" applyFill="1" applyBorder="1" applyAlignment="1">
      <alignment horizontal="center"/>
    </xf>
    <xf numFmtId="0" fontId="6" fillId="0" borderId="42" xfId="0" applyFont="1" applyBorder="1"/>
    <xf numFmtId="14" fontId="10" fillId="6" borderId="59" xfId="0" applyNumberFormat="1" applyFont="1" applyFill="1" applyBorder="1" applyAlignment="1">
      <alignment horizontal="center"/>
    </xf>
    <xf numFmtId="14" fontId="10" fillId="6" borderId="60" xfId="0" applyNumberFormat="1" applyFont="1" applyFill="1" applyBorder="1" applyAlignment="1">
      <alignment horizontal="center"/>
    </xf>
    <xf numFmtId="164" fontId="16" fillId="4" borderId="57" xfId="0" applyNumberFormat="1" applyFont="1" applyFill="1" applyBorder="1" applyAlignment="1">
      <alignment horizontal="center"/>
    </xf>
    <xf numFmtId="164" fontId="16" fillId="4" borderId="58" xfId="0" applyNumberFormat="1" applyFont="1" applyFill="1" applyBorder="1" applyAlignment="1">
      <alignment horizontal="center"/>
    </xf>
    <xf numFmtId="0" fontId="4" fillId="0" borderId="42" xfId="0" quotePrefix="1" applyFont="1" applyBorder="1"/>
    <xf numFmtId="169" fontId="16" fillId="4" borderId="57" xfId="0" applyNumberFormat="1" applyFont="1" applyFill="1" applyBorder="1" applyAlignment="1">
      <alignment horizontal="center"/>
    </xf>
    <xf numFmtId="169" fontId="16" fillId="4" borderId="58" xfId="0" applyNumberFormat="1" applyFont="1" applyFill="1" applyBorder="1" applyAlignment="1">
      <alignment horizontal="center"/>
    </xf>
    <xf numFmtId="0" fontId="6" fillId="0" borderId="61" xfId="0" applyFont="1" applyBorder="1"/>
    <xf numFmtId="164" fontId="17" fillId="4" borderId="57" xfId="0" applyNumberFormat="1" applyFont="1" applyFill="1" applyBorder="1" applyAlignment="1">
      <alignment horizontal="center"/>
    </xf>
    <xf numFmtId="164" fontId="17" fillId="4" borderId="58" xfId="0" applyNumberFormat="1" applyFont="1" applyFill="1" applyBorder="1" applyAlignment="1">
      <alignment horizontal="center"/>
    </xf>
    <xf numFmtId="165" fontId="16" fillId="4" borderId="57" xfId="0" applyNumberFormat="1" applyFont="1" applyFill="1" applyBorder="1" applyAlignment="1">
      <alignment horizontal="center"/>
    </xf>
    <xf numFmtId="165" fontId="16" fillId="4" borderId="58" xfId="0" applyNumberFormat="1" applyFont="1" applyFill="1" applyBorder="1" applyAlignment="1">
      <alignment horizontal="center"/>
    </xf>
    <xf numFmtId="165" fontId="17" fillId="4" borderId="57" xfId="0" applyNumberFormat="1" applyFont="1" applyFill="1" applyBorder="1" applyAlignment="1">
      <alignment horizontal="center"/>
    </xf>
    <xf numFmtId="165" fontId="17" fillId="4" borderId="58" xfId="0" applyNumberFormat="1" applyFont="1" applyFill="1" applyBorder="1" applyAlignment="1">
      <alignment horizontal="center"/>
    </xf>
    <xf numFmtId="0" fontId="6" fillId="3" borderId="62" xfId="0" applyFont="1" applyFill="1" applyBorder="1"/>
    <xf numFmtId="0" fontId="6" fillId="3" borderId="37" xfId="0" applyFont="1" applyFill="1" applyBorder="1"/>
    <xf numFmtId="0" fontId="6" fillId="3" borderId="63" xfId="0" applyFont="1" applyFill="1" applyBorder="1"/>
    <xf numFmtId="49" fontId="10" fillId="6" borderId="59" xfId="0" applyNumberFormat="1" applyFont="1" applyFill="1" applyBorder="1" applyAlignment="1">
      <alignment horizontal="center"/>
    </xf>
    <xf numFmtId="14" fontId="10" fillId="6" borderId="59" xfId="0" quotePrefix="1" applyNumberFormat="1" applyFont="1" applyFill="1" applyBorder="1" applyAlignment="1">
      <alignment horizontal="center"/>
    </xf>
    <xf numFmtId="0" fontId="4" fillId="0" borderId="52" xfId="0" applyFont="1" applyBorder="1"/>
    <xf numFmtId="0" fontId="4" fillId="0" borderId="65" xfId="0" applyFont="1" applyBorder="1"/>
    <xf numFmtId="0" fontId="4" fillId="0" borderId="66" xfId="0" applyFont="1" applyBorder="1"/>
    <xf numFmtId="165" fontId="4" fillId="2" borderId="1" xfId="0" applyNumberFormat="1" applyFont="1" applyFill="1" applyBorder="1"/>
    <xf numFmtId="44" fontId="4" fillId="2" borderId="1" xfId="0" applyNumberFormat="1" applyFont="1" applyFill="1" applyBorder="1"/>
    <xf numFmtId="164" fontId="4" fillId="2" borderId="1" xfId="0" applyNumberFormat="1" applyFont="1" applyFill="1" applyBorder="1"/>
    <xf numFmtId="0" fontId="2" fillId="2" borderId="1" xfId="0" applyFont="1" applyFill="1" applyBorder="1"/>
    <xf numFmtId="0" fontId="19" fillId="2" borderId="1" xfId="0" applyFont="1" applyFill="1" applyBorder="1"/>
    <xf numFmtId="0" fontId="20" fillId="2" borderId="1" xfId="0" applyFont="1" applyFill="1" applyBorder="1"/>
    <xf numFmtId="0" fontId="21" fillId="2" borderId="1" xfId="0" applyFont="1" applyFill="1" applyBorder="1"/>
    <xf numFmtId="0" fontId="22" fillId="8" borderId="1" xfId="0" applyFont="1" applyFill="1" applyBorder="1"/>
    <xf numFmtId="0" fontId="23" fillId="8" borderId="1" xfId="0" applyFont="1" applyFill="1" applyBorder="1"/>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3" borderId="24" xfId="0" applyFont="1" applyFill="1" applyBorder="1" applyAlignment="1">
      <alignment horizontal="left" vertical="top" wrapText="1"/>
    </xf>
    <xf numFmtId="0" fontId="2" fillId="3" borderId="25"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2" borderId="1" xfId="0" applyFont="1" applyFill="1" applyBorder="1" applyAlignment="1">
      <alignment vertical="center"/>
    </xf>
    <xf numFmtId="0" fontId="2" fillId="3" borderId="29" xfId="0" applyFont="1" applyFill="1" applyBorder="1" applyAlignment="1">
      <alignment horizontal="left" vertical="center"/>
    </xf>
    <xf numFmtId="0" fontId="2" fillId="3" borderId="1" xfId="0" applyFont="1" applyFill="1" applyBorder="1" applyAlignment="1">
      <alignment vertical="center"/>
    </xf>
    <xf numFmtId="0" fontId="2" fillId="3" borderId="30" xfId="0" applyFont="1" applyFill="1" applyBorder="1" applyAlignment="1">
      <alignment vertical="center"/>
    </xf>
    <xf numFmtId="0" fontId="22" fillId="13" borderId="1" xfId="0" applyFont="1" applyFill="1" applyBorder="1"/>
    <xf numFmtId="0" fontId="23" fillId="13" borderId="1" xfId="0" applyFont="1" applyFill="1" applyBorder="1"/>
    <xf numFmtId="14" fontId="4" fillId="3" borderId="32" xfId="0" applyNumberFormat="1" applyFont="1" applyFill="1" applyBorder="1" applyAlignment="1">
      <alignment horizontal="center" vertical="center"/>
    </xf>
    <xf numFmtId="1" fontId="4" fillId="3" borderId="32" xfId="0" applyNumberFormat="1" applyFont="1" applyFill="1" applyBorder="1" applyAlignment="1">
      <alignment horizontal="center" vertical="center"/>
    </xf>
    <xf numFmtId="165" fontId="4" fillId="3" borderId="32" xfId="0" applyNumberFormat="1" applyFont="1" applyFill="1" applyBorder="1" applyAlignment="1">
      <alignment horizontal="center" vertical="center"/>
    </xf>
    <xf numFmtId="0" fontId="26" fillId="2" borderId="1" xfId="0" applyFont="1" applyFill="1" applyBorder="1"/>
    <xf numFmtId="0" fontId="26" fillId="0" borderId="42" xfId="0" applyFont="1" applyBorder="1" applyAlignment="1">
      <alignment horizontal="left"/>
    </xf>
    <xf numFmtId="166" fontId="26" fillId="3" borderId="32" xfId="0" applyNumberFormat="1" applyFont="1" applyFill="1" applyBorder="1" applyAlignment="1">
      <alignment horizontal="center" vertical="center"/>
    </xf>
    <xf numFmtId="166" fontId="26" fillId="3" borderId="50" xfId="0" applyNumberFormat="1" applyFont="1" applyFill="1" applyBorder="1" applyAlignment="1">
      <alignment horizontal="center" vertical="center"/>
    </xf>
    <xf numFmtId="0" fontId="26" fillId="0" borderId="0" xfId="0" applyFont="1" applyAlignment="1"/>
    <xf numFmtId="1" fontId="26" fillId="3" borderId="48" xfId="0" applyNumberFormat="1" applyFont="1" applyFill="1" applyBorder="1" applyAlignment="1">
      <alignment horizontal="center" vertical="center"/>
    </xf>
    <xf numFmtId="1" fontId="26" fillId="3" borderId="49" xfId="0" applyNumberFormat="1" applyFont="1" applyFill="1" applyBorder="1" applyAlignment="1">
      <alignment horizontal="center" vertical="center"/>
    </xf>
    <xf numFmtId="1" fontId="26" fillId="3" borderId="32" xfId="0" applyNumberFormat="1" applyFont="1" applyFill="1" applyBorder="1" applyAlignment="1">
      <alignment horizontal="center" vertical="center"/>
    </xf>
    <xf numFmtId="1" fontId="26" fillId="3" borderId="50" xfId="0" applyNumberFormat="1" applyFont="1" applyFill="1" applyBorder="1" applyAlignment="1">
      <alignment horizontal="center" vertical="center"/>
    </xf>
    <xf numFmtId="167" fontId="26" fillId="3" borderId="32" xfId="0" applyNumberFormat="1" applyFont="1" applyFill="1" applyBorder="1" applyAlignment="1">
      <alignment horizontal="center" vertical="center"/>
    </xf>
    <xf numFmtId="167" fontId="26" fillId="3" borderId="50" xfId="0" applyNumberFormat="1" applyFont="1" applyFill="1" applyBorder="1" applyAlignment="1">
      <alignment horizontal="center" vertical="center"/>
    </xf>
    <xf numFmtId="0" fontId="26" fillId="0" borderId="52" xfId="0" applyFont="1" applyBorder="1" applyAlignment="1">
      <alignment horizontal="left"/>
    </xf>
    <xf numFmtId="167" fontId="26" fillId="3" borderId="53" xfId="0" applyNumberFormat="1" applyFont="1" applyFill="1" applyBorder="1" applyAlignment="1">
      <alignment horizontal="center" vertical="center"/>
    </xf>
    <xf numFmtId="167" fontId="26" fillId="3" borderId="54" xfId="0" applyNumberFormat="1" applyFont="1" applyFill="1" applyBorder="1" applyAlignment="1">
      <alignment horizontal="center" vertical="center"/>
    </xf>
    <xf numFmtId="164" fontId="17" fillId="14" borderId="57" xfId="0" applyNumberFormat="1" applyFont="1" applyFill="1" applyBorder="1" applyAlignment="1">
      <alignment horizontal="center"/>
    </xf>
    <xf numFmtId="169" fontId="17" fillId="14" borderId="57" xfId="0" applyNumberFormat="1" applyFont="1" applyFill="1" applyBorder="1" applyAlignment="1">
      <alignment horizontal="center"/>
    </xf>
    <xf numFmtId="164" fontId="18" fillId="14" borderId="57" xfId="0" applyNumberFormat="1" applyFont="1" applyFill="1" applyBorder="1" applyAlignment="1">
      <alignment horizontal="center"/>
    </xf>
    <xf numFmtId="165" fontId="17" fillId="14" borderId="57" xfId="0" applyNumberFormat="1" applyFont="1" applyFill="1" applyBorder="1" applyAlignment="1">
      <alignment horizontal="center"/>
    </xf>
    <xf numFmtId="165" fontId="18" fillId="14" borderId="57" xfId="0" applyNumberFormat="1" applyFont="1" applyFill="1" applyBorder="1" applyAlignment="1">
      <alignment horizontal="center"/>
    </xf>
    <xf numFmtId="0" fontId="27" fillId="0" borderId="0" xfId="0" applyFont="1" applyAlignment="1">
      <alignment horizontal="center"/>
    </xf>
    <xf numFmtId="165" fontId="27" fillId="0" borderId="64" xfId="0" applyNumberFormat="1" applyFont="1" applyBorder="1" applyAlignment="1">
      <alignment horizontal="center"/>
    </xf>
    <xf numFmtId="0" fontId="2" fillId="3" borderId="2" xfId="0" applyFont="1" applyFill="1" applyBorder="1" applyAlignment="1">
      <alignment horizontal="left" vertical="top" wrapText="1"/>
    </xf>
    <xf numFmtId="0" fontId="3" fillId="0" borderId="3" xfId="0" applyFont="1" applyBorder="1"/>
    <xf numFmtId="0" fontId="3" fillId="0" borderId="4" xfId="0" applyFont="1" applyBorder="1"/>
    <xf numFmtId="0" fontId="3" fillId="0" borderId="5" xfId="0" applyFont="1" applyBorder="1"/>
    <xf numFmtId="0" fontId="4" fillId="0" borderId="0" xfId="0" applyFont="1" applyAlignment="1"/>
    <xf numFmtId="0" fontId="3" fillId="0" borderId="6" xfId="0" applyFont="1" applyBorder="1"/>
    <xf numFmtId="0" fontId="3" fillId="0" borderId="7" xfId="0" applyFont="1" applyBorder="1"/>
    <xf numFmtId="0" fontId="3" fillId="0" borderId="8" xfId="0" applyFont="1" applyBorder="1"/>
    <xf numFmtId="0" fontId="3" fillId="0" borderId="9" xfId="0" applyFont="1" applyBorder="1"/>
    <xf numFmtId="0" fontId="24" fillId="3" borderId="13" xfId="0" applyFont="1" applyFill="1" applyBorder="1" applyAlignment="1">
      <alignment horizontal="left" vertical="center" wrapText="1"/>
    </xf>
    <xf numFmtId="0" fontId="3" fillId="0" borderId="16" xfId="0" applyFont="1" applyBorder="1"/>
    <xf numFmtId="0" fontId="3" fillId="0" borderId="19" xfId="0" applyFont="1" applyBorder="1"/>
    <xf numFmtId="0" fontId="2" fillId="3" borderId="14" xfId="0" applyFont="1" applyFill="1" applyBorder="1" applyAlignment="1">
      <alignment vertical="center" wrapText="1"/>
    </xf>
    <xf numFmtId="0" fontId="3" fillId="0" borderId="17" xfId="0" applyFont="1" applyBorder="1"/>
    <xf numFmtId="0" fontId="3" fillId="0" borderId="20" xfId="0" applyFont="1" applyBorder="1"/>
    <xf numFmtId="0" fontId="2" fillId="3" borderId="15" xfId="0" applyFont="1" applyFill="1" applyBorder="1" applyAlignment="1">
      <alignment vertical="center" wrapText="1"/>
    </xf>
    <xf numFmtId="0" fontId="3" fillId="0" borderId="18" xfId="0" applyFont="1" applyBorder="1"/>
    <xf numFmtId="0" fontId="3" fillId="0" borderId="21" xfId="0" applyFont="1" applyBorder="1"/>
    <xf numFmtId="0" fontId="3" fillId="0" borderId="22" xfId="0" applyFont="1" applyBorder="1"/>
    <xf numFmtId="0" fontId="3" fillId="0" borderId="23" xfId="0" applyFont="1" applyBorder="1"/>
    <xf numFmtId="164" fontId="21" fillId="4" borderId="27" xfId="0" applyNumberFormat="1" applyFont="1" applyFill="1" applyBorder="1" applyAlignment="1">
      <alignment horizontal="center" vertical="center"/>
    </xf>
    <xf numFmtId="0" fontId="3" fillId="0" borderId="28" xfId="0" applyFont="1" applyBorder="1"/>
    <xf numFmtId="0" fontId="2" fillId="3" borderId="15" xfId="0" applyFont="1" applyFill="1" applyBorder="1" applyAlignment="1">
      <alignment horizontal="left" vertical="center" wrapText="1"/>
    </xf>
    <xf numFmtId="0" fontId="24" fillId="3" borderId="13" xfId="0" applyFont="1" applyFill="1" applyBorder="1" applyAlignment="1">
      <alignment horizontal="left" vertical="center"/>
    </xf>
    <xf numFmtId="164" fontId="25" fillId="5" borderId="27" xfId="0" applyNumberFormat="1" applyFont="1" applyFill="1" applyBorder="1" applyAlignment="1">
      <alignment horizontal="center" vertical="center"/>
    </xf>
    <xf numFmtId="164" fontId="12" fillId="3" borderId="27" xfId="0" applyNumberFormat="1" applyFont="1" applyFill="1" applyBorder="1" applyAlignment="1">
      <alignment horizontal="center" vertical="center"/>
    </xf>
    <xf numFmtId="0" fontId="13" fillId="6" borderId="38" xfId="0" applyFont="1" applyFill="1" applyBorder="1" applyAlignment="1">
      <alignment horizontal="left"/>
    </xf>
    <xf numFmtId="0" fontId="3" fillId="0" borderId="39" xfId="0" applyFont="1" applyBorder="1"/>
    <xf numFmtId="0" fontId="5" fillId="9" borderId="38" xfId="0" applyFont="1" applyFill="1" applyBorder="1" applyAlignment="1">
      <alignment horizontal="center"/>
    </xf>
    <xf numFmtId="0" fontId="3" fillId="10" borderId="67" xfId="0" applyFont="1" applyFill="1" applyBorder="1"/>
  </cellXfs>
  <cellStyles count="1">
    <cellStyle name="Normal" xfId="0" builtinId="0"/>
  </cellStyles>
  <dxfs count="30">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
      <fill>
        <patternFill patternType="solid">
          <fgColor rgb="FFE6F6F6"/>
          <bgColor rgb="FFE6F6F6"/>
        </patternFill>
      </fill>
    </dxf>
  </dxfs>
  <tableStyles count="0" defaultTableStyle="TableStyleMedium2" defaultPivotStyle="PivotStyleLight16"/>
  <colors>
    <mruColors>
      <color rgb="FFE28189"/>
      <color rgb="FF121A4D"/>
      <color rgb="FF173287"/>
      <color rgb="FF61BFBA"/>
      <color rgb="FFE3F5F5"/>
      <color rgb="FF173187"/>
      <color rgb="FFE5E4F3"/>
      <color rgb="FF9999CF"/>
      <color rgb="FFF3F7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Customer Acquisition &amp; Retention Trend</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'2. ARR Model - AE Driven'!$B$54</c:f>
              <c:strCache>
                <c:ptCount val="1"/>
                <c:pt idx="0">
                  <c:v>Beg of Period Customers</c:v>
                </c:pt>
              </c:strCache>
            </c:strRef>
          </c:tx>
          <c:spPr>
            <a:solidFill>
              <a:srgbClr val="61BFBA"/>
            </a:solidFill>
            <a:ln>
              <a:solidFill>
                <a:srgbClr val="61BFBA"/>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 ARR Model - AE Driven'!$C$52:$F$53</c:f>
              <c:multiLvlStrCache>
                <c:ptCount val="4"/>
                <c:lvl>
                  <c:pt idx="0">
                    <c:v>Q1</c:v>
                  </c:pt>
                  <c:pt idx="1">
                    <c:v>Q2</c:v>
                  </c:pt>
                  <c:pt idx="2">
                    <c:v>Q3</c:v>
                  </c:pt>
                  <c:pt idx="3">
                    <c:v>Q4</c:v>
                  </c:pt>
                </c:lvl>
                <c:lvl>
                  <c:pt idx="0">
                    <c:v>2023</c:v>
                  </c:pt>
                  <c:pt idx="1">
                    <c:v>2023</c:v>
                  </c:pt>
                  <c:pt idx="2">
                    <c:v>2023</c:v>
                  </c:pt>
                  <c:pt idx="3">
                    <c:v>2023</c:v>
                  </c:pt>
                </c:lvl>
              </c:multiLvlStrCache>
            </c:multiLvlStrRef>
          </c:cat>
          <c:val>
            <c:numRef>
              <c:f>'2. ARR Model - AE Driven'!$C$54:$F$54</c:f>
              <c:numCache>
                <c:formatCode>_(* #,##0_);_(* \(#,##0\);_(* "-"??_);_(@_)</c:formatCode>
                <c:ptCount val="4"/>
                <c:pt idx="0">
                  <c:v>50</c:v>
                </c:pt>
                <c:pt idx="1">
                  <c:v>94.192511648848523</c:v>
                </c:pt>
                <c:pt idx="2">
                  <c:v>136.56921974723866</c:v>
                </c:pt>
                <c:pt idx="3">
                  <c:v>177.17723947161278</c:v>
                </c:pt>
              </c:numCache>
            </c:numRef>
          </c:val>
          <c:extLst>
            <c:ext xmlns:c16="http://schemas.microsoft.com/office/drawing/2014/chart" uri="{C3380CC4-5D6E-409C-BE32-E72D297353CC}">
              <c16:uniqueId val="{00000000-F6C1-4E14-AC71-AC93805F281E}"/>
            </c:ext>
          </c:extLst>
        </c:ser>
        <c:ser>
          <c:idx val="1"/>
          <c:order val="1"/>
          <c:tx>
            <c:strRef>
              <c:f>'2. ARR Model - AE Driven'!$B$55</c:f>
              <c:strCache>
                <c:ptCount val="1"/>
                <c:pt idx="0">
                  <c:v>(+) New Customers</c:v>
                </c:pt>
              </c:strCache>
            </c:strRef>
          </c:tx>
          <c:spPr>
            <a:solidFill>
              <a:srgbClr val="173287"/>
            </a:solidFill>
            <a:ln>
              <a:solidFill>
                <a:srgbClr val="173287"/>
              </a:solidFill>
            </a:ln>
            <a:effectLst/>
          </c:spPr>
          <c:invertIfNegative val="0"/>
          <c:dLbls>
            <c:spPr>
              <a:solidFill>
                <a:srgbClr val="173287"/>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 ARR Model - AE Driven'!$C$52:$F$53</c:f>
              <c:multiLvlStrCache>
                <c:ptCount val="4"/>
                <c:lvl>
                  <c:pt idx="0">
                    <c:v>Q1</c:v>
                  </c:pt>
                  <c:pt idx="1">
                    <c:v>Q2</c:v>
                  </c:pt>
                  <c:pt idx="2">
                    <c:v>Q3</c:v>
                  </c:pt>
                  <c:pt idx="3">
                    <c:v>Q4</c:v>
                  </c:pt>
                </c:lvl>
                <c:lvl>
                  <c:pt idx="0">
                    <c:v>2023</c:v>
                  </c:pt>
                  <c:pt idx="1">
                    <c:v>2023</c:v>
                  </c:pt>
                  <c:pt idx="2">
                    <c:v>2023</c:v>
                  </c:pt>
                  <c:pt idx="3">
                    <c:v>2023</c:v>
                  </c:pt>
                </c:lvl>
              </c:multiLvlStrCache>
            </c:multiLvlStrRef>
          </c:cat>
          <c:val>
            <c:numRef>
              <c:f>'2. ARR Model - AE Driven'!$C$55:$F$55</c:f>
              <c:numCache>
                <c:formatCode>_(* #,##0_);_(* \(#,##0\);_(* "-"??_);_(@_)</c:formatCode>
                <c:ptCount val="4"/>
                <c:pt idx="0">
                  <c:v>45</c:v>
                </c:pt>
                <c:pt idx="1">
                  <c:v>45</c:v>
                </c:pt>
                <c:pt idx="2">
                  <c:v>45</c:v>
                </c:pt>
                <c:pt idx="3">
                  <c:v>45</c:v>
                </c:pt>
              </c:numCache>
            </c:numRef>
          </c:val>
          <c:extLst>
            <c:ext xmlns:c16="http://schemas.microsoft.com/office/drawing/2014/chart" uri="{C3380CC4-5D6E-409C-BE32-E72D297353CC}">
              <c16:uniqueId val="{00000001-F6C1-4E14-AC71-AC93805F281E}"/>
            </c:ext>
          </c:extLst>
        </c:ser>
        <c:ser>
          <c:idx val="2"/>
          <c:order val="2"/>
          <c:tx>
            <c:strRef>
              <c:f>'2. ARR Model - AE Driven'!$B$56</c:f>
              <c:strCache>
                <c:ptCount val="1"/>
                <c:pt idx="0">
                  <c:v>(-) Churned Customers</c:v>
                </c:pt>
              </c:strCache>
            </c:strRef>
          </c:tx>
          <c:spPr>
            <a:solidFill>
              <a:srgbClr val="E28189"/>
            </a:solidFill>
            <a:ln>
              <a:solidFill>
                <a:srgbClr val="E2818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'2. ARR Model - AE Driven'!$C$52:$F$53</c:f>
              <c:multiLvlStrCache>
                <c:ptCount val="4"/>
                <c:lvl>
                  <c:pt idx="0">
                    <c:v>Q1</c:v>
                  </c:pt>
                  <c:pt idx="1">
                    <c:v>Q2</c:v>
                  </c:pt>
                  <c:pt idx="2">
                    <c:v>Q3</c:v>
                  </c:pt>
                  <c:pt idx="3">
                    <c:v>Q4</c:v>
                  </c:pt>
                </c:lvl>
                <c:lvl>
                  <c:pt idx="0">
                    <c:v>2023</c:v>
                  </c:pt>
                  <c:pt idx="1">
                    <c:v>2023</c:v>
                  </c:pt>
                  <c:pt idx="2">
                    <c:v>2023</c:v>
                  </c:pt>
                  <c:pt idx="3">
                    <c:v>2023</c:v>
                  </c:pt>
                </c:lvl>
              </c:multiLvlStrCache>
            </c:multiLvlStrRef>
          </c:cat>
          <c:val>
            <c:numRef>
              <c:f>'2. ARR Model - AE Driven'!$C$56:$F$56</c:f>
              <c:numCache>
                <c:formatCode>_(* #,##0.0_);_(* \(#,##0.0\);_(* "-"??_);_(@_)</c:formatCode>
                <c:ptCount val="4"/>
                <c:pt idx="0">
                  <c:v>-0.80748835115147011</c:v>
                </c:pt>
                <c:pt idx="1">
                  <c:v>-2.6232919016098597</c:v>
                </c:pt>
                <c:pt idx="2">
                  <c:v>-4.3919802756258726</c:v>
                </c:pt>
                <c:pt idx="3">
                  <c:v>-6.1147759842198433</c:v>
                </c:pt>
              </c:numCache>
            </c:numRef>
          </c:val>
          <c:extLst>
            <c:ext xmlns:c16="http://schemas.microsoft.com/office/drawing/2014/chart" uri="{C3380CC4-5D6E-409C-BE32-E72D297353CC}">
              <c16:uniqueId val="{00000002-F6C1-4E14-AC71-AC93805F281E}"/>
            </c:ext>
          </c:extLst>
        </c:ser>
        <c:dLbls>
          <c:showLegendKey val="0"/>
          <c:showVal val="0"/>
          <c:showCatName val="0"/>
          <c:showSerName val="0"/>
          <c:showPercent val="0"/>
          <c:showBubbleSize val="0"/>
        </c:dLbls>
        <c:gapWidth val="150"/>
        <c:overlap val="100"/>
        <c:axId val="1353235728"/>
        <c:axId val="1353221584"/>
      </c:barChart>
      <c:catAx>
        <c:axId val="135323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3221584"/>
        <c:crosses val="autoZero"/>
        <c:auto val="1"/>
        <c:lblAlgn val="ctr"/>
        <c:lblOffset val="100"/>
        <c:noMultiLvlLbl val="0"/>
      </c:catAx>
      <c:valAx>
        <c:axId val="1353221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3235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7</xdr:col>
      <xdr:colOff>400050</xdr:colOff>
      <xdr:row>1</xdr:row>
      <xdr:rowOff>161925</xdr:rowOff>
    </xdr:from>
    <xdr:ext cx="1647825" cy="4857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438149</xdr:colOff>
      <xdr:row>2</xdr:row>
      <xdr:rowOff>15240</xdr:rowOff>
    </xdr:from>
    <xdr:to>
      <xdr:col>7</xdr:col>
      <xdr:colOff>394334</xdr:colOff>
      <xdr:row>32</xdr:row>
      <xdr:rowOff>76200</xdr:rowOff>
    </xdr:to>
    <xdr:graphicFrame macro="">
      <xdr:nvGraphicFramePr>
        <xdr:cNvPr id="3" name="Chart 2">
          <a:extLst>
            <a:ext uri="{FF2B5EF4-FFF2-40B4-BE49-F238E27FC236}">
              <a16:creationId xmlns:a16="http://schemas.microsoft.com/office/drawing/2014/main" id="{D416AA49-4298-4928-9A07-118E5EA865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1BFB9"/>
  </sheetPr>
  <dimension ref="A1:Z1000"/>
  <sheetViews>
    <sheetView tabSelected="1" workbookViewId="0">
      <selection activeCell="L14" sqref="L14"/>
    </sheetView>
  </sheetViews>
  <sheetFormatPr defaultColWidth="11.19921875" defaultRowHeight="15" customHeight="1" x14ac:dyDescent="0.3"/>
  <cols>
    <col min="1" max="1" width="3" style="12" customWidth="1"/>
    <col min="2" max="2" width="4.796875" style="12" customWidth="1"/>
    <col min="3" max="3" width="17.296875" style="12" customWidth="1"/>
    <col min="4" max="4" width="11.19921875" style="12" customWidth="1"/>
    <col min="5" max="26" width="9.796875" style="12" customWidth="1"/>
    <col min="27" max="16384" width="11.19921875" style="12"/>
  </cols>
  <sheetData>
    <row r="1" spans="1:26" ht="18.75" customHeight="1" x14ac:dyDescent="0.3">
      <c r="A1" s="72"/>
      <c r="B1" s="72"/>
      <c r="C1" s="72"/>
      <c r="D1" s="72"/>
      <c r="E1" s="72"/>
      <c r="F1" s="72"/>
      <c r="G1" s="72"/>
      <c r="H1" s="72"/>
      <c r="I1" s="72"/>
      <c r="J1" s="72"/>
      <c r="K1" s="72"/>
      <c r="L1" s="72"/>
      <c r="M1" s="72"/>
      <c r="N1" s="72"/>
      <c r="O1" s="72"/>
      <c r="P1" s="72"/>
      <c r="Q1" s="72"/>
      <c r="R1" s="72"/>
      <c r="S1" s="72"/>
      <c r="T1" s="72"/>
      <c r="U1" s="72"/>
      <c r="V1" s="72"/>
      <c r="W1" s="72"/>
      <c r="X1" s="72"/>
      <c r="Y1" s="72"/>
      <c r="Z1" s="72"/>
    </row>
    <row r="2" spans="1:26" ht="18.75" customHeight="1" x14ac:dyDescent="0.35">
      <c r="A2" s="72"/>
      <c r="B2" s="73" t="s">
        <v>0</v>
      </c>
      <c r="C2" s="72"/>
      <c r="D2" s="72"/>
      <c r="E2" s="72"/>
      <c r="F2" s="72"/>
      <c r="G2" s="72"/>
      <c r="H2" s="72"/>
      <c r="I2" s="72"/>
      <c r="J2" s="72"/>
      <c r="K2" s="72"/>
      <c r="L2" s="72"/>
      <c r="M2" s="72"/>
      <c r="N2" s="72"/>
      <c r="O2" s="72"/>
      <c r="P2" s="72"/>
      <c r="Q2" s="72"/>
      <c r="R2" s="72"/>
      <c r="S2" s="72"/>
      <c r="T2" s="72"/>
      <c r="U2" s="72"/>
      <c r="V2" s="72"/>
      <c r="W2" s="72"/>
      <c r="X2" s="72"/>
      <c r="Y2" s="72"/>
      <c r="Z2" s="72"/>
    </row>
    <row r="3" spans="1:26" ht="18.75" customHeight="1" x14ac:dyDescent="0.35">
      <c r="A3" s="74"/>
      <c r="B3" s="74" t="s">
        <v>1</v>
      </c>
      <c r="C3" s="74"/>
      <c r="D3" s="74"/>
      <c r="E3" s="74"/>
      <c r="F3" s="74"/>
      <c r="G3" s="74"/>
      <c r="H3" s="74"/>
      <c r="I3" s="74"/>
      <c r="J3" s="74"/>
      <c r="K3" s="74"/>
      <c r="L3" s="74"/>
      <c r="M3" s="74"/>
      <c r="N3" s="74"/>
      <c r="O3" s="74"/>
      <c r="P3" s="74"/>
      <c r="Q3" s="74"/>
      <c r="R3" s="74"/>
      <c r="S3" s="74"/>
      <c r="T3" s="74"/>
      <c r="U3" s="74"/>
      <c r="V3" s="74"/>
      <c r="W3" s="74"/>
      <c r="X3" s="74"/>
      <c r="Y3" s="74"/>
      <c r="Z3" s="74"/>
    </row>
    <row r="4" spans="1:26" ht="18.75" customHeight="1" x14ac:dyDescent="0.3">
      <c r="A4" s="72"/>
      <c r="B4" s="72"/>
      <c r="C4" s="72"/>
      <c r="D4" s="72"/>
      <c r="E4" s="72"/>
      <c r="F4" s="72"/>
      <c r="G4" s="72"/>
      <c r="H4" s="72"/>
      <c r="I4" s="72"/>
      <c r="J4" s="72"/>
      <c r="K4" s="72"/>
      <c r="L4" s="72"/>
      <c r="M4" s="72"/>
      <c r="N4" s="72"/>
      <c r="O4" s="72"/>
      <c r="P4" s="72"/>
      <c r="Q4" s="72"/>
      <c r="R4" s="72"/>
      <c r="S4" s="72"/>
      <c r="T4" s="72"/>
      <c r="U4" s="72"/>
      <c r="V4" s="72"/>
      <c r="W4" s="72"/>
      <c r="X4" s="72"/>
      <c r="Y4" s="72"/>
      <c r="Z4" s="72"/>
    </row>
    <row r="5" spans="1:26" ht="18.75" customHeigh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row>
    <row r="6" spans="1:26" ht="18.75" customHeight="1" x14ac:dyDescent="0.3">
      <c r="A6" s="75"/>
      <c r="B6" s="88" t="s">
        <v>2</v>
      </c>
      <c r="C6" s="88"/>
      <c r="D6" s="89"/>
      <c r="E6" s="89"/>
      <c r="F6" s="89"/>
      <c r="G6" s="89"/>
      <c r="H6" s="89"/>
      <c r="I6" s="89"/>
      <c r="J6" s="89"/>
      <c r="K6" s="75"/>
      <c r="L6" s="75"/>
      <c r="M6" s="75"/>
      <c r="N6" s="75"/>
      <c r="O6" s="75"/>
      <c r="P6" s="75"/>
      <c r="Q6" s="75"/>
      <c r="R6" s="75"/>
      <c r="S6" s="75"/>
      <c r="T6" s="75"/>
      <c r="U6" s="75"/>
      <c r="V6" s="75"/>
      <c r="W6" s="75"/>
      <c r="X6" s="75"/>
      <c r="Y6" s="75"/>
      <c r="Z6" s="75"/>
    </row>
    <row r="7" spans="1:26" ht="6.75" customHeight="1" x14ac:dyDescent="0.3">
      <c r="A7" s="72"/>
      <c r="B7" s="72"/>
      <c r="C7" s="72"/>
      <c r="D7" s="72"/>
      <c r="E7" s="72"/>
      <c r="F7" s="72"/>
      <c r="G7" s="72"/>
      <c r="H7" s="72"/>
      <c r="I7" s="72"/>
      <c r="J7" s="72"/>
      <c r="K7" s="72"/>
      <c r="L7" s="72"/>
      <c r="M7" s="72"/>
      <c r="N7" s="72"/>
      <c r="O7" s="72"/>
      <c r="P7" s="72"/>
      <c r="Q7" s="72"/>
      <c r="R7" s="72"/>
      <c r="S7" s="72"/>
      <c r="T7" s="72"/>
      <c r="U7" s="72"/>
      <c r="V7" s="72"/>
      <c r="W7" s="72"/>
      <c r="X7" s="72"/>
      <c r="Y7" s="72"/>
      <c r="Z7" s="72"/>
    </row>
    <row r="8" spans="1:26" ht="15.75" customHeight="1" x14ac:dyDescent="0.3">
      <c r="A8" s="72"/>
      <c r="B8" s="72"/>
      <c r="C8" s="114" t="s">
        <v>3</v>
      </c>
      <c r="D8" s="115"/>
      <c r="E8" s="115"/>
      <c r="F8" s="115"/>
      <c r="G8" s="115"/>
      <c r="H8" s="115"/>
      <c r="I8" s="115"/>
      <c r="J8" s="116"/>
      <c r="K8" s="72"/>
      <c r="L8" s="72"/>
      <c r="M8" s="72"/>
      <c r="N8" s="72"/>
      <c r="O8" s="72"/>
      <c r="P8" s="72"/>
      <c r="Q8" s="72"/>
      <c r="R8" s="72"/>
      <c r="S8" s="72"/>
      <c r="T8" s="72"/>
      <c r="U8" s="72"/>
      <c r="V8" s="72"/>
      <c r="W8" s="72"/>
      <c r="X8" s="72"/>
      <c r="Y8" s="72"/>
      <c r="Z8" s="72"/>
    </row>
    <row r="9" spans="1:26" ht="18.75" customHeight="1" x14ac:dyDescent="0.3">
      <c r="A9" s="72"/>
      <c r="B9" s="72"/>
      <c r="C9" s="117"/>
      <c r="D9" s="118"/>
      <c r="E9" s="118"/>
      <c r="F9" s="118"/>
      <c r="G9" s="118"/>
      <c r="H9" s="118"/>
      <c r="I9" s="118"/>
      <c r="J9" s="119"/>
      <c r="K9" s="72"/>
      <c r="L9" s="72"/>
      <c r="M9" s="72"/>
      <c r="N9" s="72"/>
      <c r="O9" s="72"/>
      <c r="P9" s="72"/>
      <c r="Q9" s="72"/>
      <c r="R9" s="72"/>
      <c r="S9" s="72"/>
      <c r="T9" s="72"/>
      <c r="U9" s="72"/>
      <c r="V9" s="72"/>
      <c r="W9" s="72"/>
      <c r="X9" s="72"/>
      <c r="Y9" s="72"/>
      <c r="Z9" s="72"/>
    </row>
    <row r="10" spans="1:26" ht="18.75" customHeight="1" x14ac:dyDescent="0.3">
      <c r="A10" s="72"/>
      <c r="B10" s="72"/>
      <c r="C10" s="117"/>
      <c r="D10" s="118"/>
      <c r="E10" s="118"/>
      <c r="F10" s="118"/>
      <c r="G10" s="118"/>
      <c r="H10" s="118"/>
      <c r="I10" s="118"/>
      <c r="J10" s="119"/>
      <c r="K10" s="72"/>
      <c r="L10" s="72"/>
      <c r="M10" s="72"/>
      <c r="N10" s="72"/>
      <c r="O10" s="72"/>
      <c r="P10" s="72"/>
      <c r="Q10" s="72"/>
      <c r="R10" s="72"/>
      <c r="S10" s="72"/>
      <c r="T10" s="72"/>
      <c r="U10" s="72"/>
      <c r="V10" s="72"/>
      <c r="W10" s="72"/>
      <c r="X10" s="72"/>
      <c r="Y10" s="72"/>
      <c r="Z10" s="72"/>
    </row>
    <row r="11" spans="1:26" ht="18.75" customHeight="1" x14ac:dyDescent="0.3">
      <c r="A11" s="72"/>
      <c r="B11" s="72"/>
      <c r="C11" s="117"/>
      <c r="D11" s="118"/>
      <c r="E11" s="118"/>
      <c r="F11" s="118"/>
      <c r="G11" s="118"/>
      <c r="H11" s="118"/>
      <c r="I11" s="118"/>
      <c r="J11" s="119"/>
      <c r="K11" s="72"/>
      <c r="L11" s="72"/>
      <c r="M11" s="72"/>
      <c r="N11" s="72"/>
      <c r="O11" s="72"/>
      <c r="P11" s="72"/>
      <c r="Q11" s="72"/>
      <c r="R11" s="72"/>
      <c r="S11" s="72"/>
      <c r="T11" s="72"/>
      <c r="U11" s="72"/>
      <c r="V11" s="72"/>
      <c r="W11" s="72"/>
      <c r="X11" s="72"/>
      <c r="Y11" s="72"/>
      <c r="Z11" s="72"/>
    </row>
    <row r="12" spans="1:26" ht="18.75" customHeight="1" x14ac:dyDescent="0.3">
      <c r="A12" s="72"/>
      <c r="B12" s="72"/>
      <c r="C12" s="117"/>
      <c r="D12" s="118"/>
      <c r="E12" s="118"/>
      <c r="F12" s="118"/>
      <c r="G12" s="118"/>
      <c r="H12" s="118"/>
      <c r="I12" s="118"/>
      <c r="J12" s="119"/>
      <c r="K12" s="72"/>
      <c r="L12" s="72"/>
      <c r="M12" s="72"/>
      <c r="N12" s="72"/>
      <c r="O12" s="72"/>
      <c r="P12" s="72"/>
      <c r="Q12" s="72"/>
      <c r="R12" s="72"/>
      <c r="S12" s="72"/>
      <c r="T12" s="72"/>
      <c r="U12" s="72"/>
      <c r="V12" s="72"/>
      <c r="W12" s="72"/>
      <c r="X12" s="72"/>
      <c r="Y12" s="72"/>
      <c r="Z12" s="72"/>
    </row>
    <row r="13" spans="1:26" ht="18.75" customHeight="1" x14ac:dyDescent="0.3">
      <c r="A13" s="72"/>
      <c r="B13" s="72"/>
      <c r="C13" s="117"/>
      <c r="D13" s="118"/>
      <c r="E13" s="118"/>
      <c r="F13" s="118"/>
      <c r="G13" s="118"/>
      <c r="H13" s="118"/>
      <c r="I13" s="118"/>
      <c r="J13" s="119"/>
      <c r="K13" s="72"/>
      <c r="L13" s="72"/>
      <c r="M13" s="72"/>
      <c r="N13" s="72"/>
      <c r="O13" s="72"/>
      <c r="P13" s="72"/>
      <c r="Q13" s="72"/>
      <c r="R13" s="72"/>
      <c r="S13" s="72"/>
      <c r="T13" s="72"/>
      <c r="U13" s="72"/>
      <c r="V13" s="72"/>
      <c r="W13" s="72"/>
      <c r="X13" s="72"/>
      <c r="Y13" s="72"/>
      <c r="Z13" s="72"/>
    </row>
    <row r="14" spans="1:26" ht="18.75" customHeight="1" x14ac:dyDescent="0.3">
      <c r="A14" s="72"/>
      <c r="B14" s="72"/>
      <c r="C14" s="117"/>
      <c r="D14" s="118"/>
      <c r="E14" s="118"/>
      <c r="F14" s="118"/>
      <c r="G14" s="118"/>
      <c r="H14" s="118"/>
      <c r="I14" s="118"/>
      <c r="J14" s="119"/>
      <c r="K14" s="72"/>
      <c r="L14" s="72"/>
      <c r="M14" s="72"/>
      <c r="N14" s="72"/>
      <c r="O14" s="72"/>
      <c r="P14" s="72"/>
      <c r="Q14" s="72"/>
      <c r="R14" s="72"/>
      <c r="S14" s="72"/>
      <c r="T14" s="72"/>
      <c r="U14" s="72"/>
      <c r="V14" s="72"/>
      <c r="W14" s="72"/>
      <c r="X14" s="72"/>
      <c r="Y14" s="72"/>
      <c r="Z14" s="72"/>
    </row>
    <row r="15" spans="1:26" ht="18.75" customHeight="1" x14ac:dyDescent="0.3">
      <c r="A15" s="72"/>
      <c r="B15" s="72"/>
      <c r="C15" s="117"/>
      <c r="D15" s="118"/>
      <c r="E15" s="118"/>
      <c r="F15" s="118"/>
      <c r="G15" s="118"/>
      <c r="H15" s="118"/>
      <c r="I15" s="118"/>
      <c r="J15" s="119"/>
      <c r="K15" s="72"/>
      <c r="L15" s="72"/>
      <c r="M15" s="72"/>
      <c r="N15" s="72"/>
      <c r="O15" s="72"/>
      <c r="P15" s="72"/>
      <c r="Q15" s="72"/>
      <c r="R15" s="72"/>
      <c r="S15" s="72"/>
      <c r="T15" s="72"/>
      <c r="U15" s="72"/>
      <c r="V15" s="72"/>
      <c r="W15" s="72"/>
      <c r="X15" s="72"/>
      <c r="Y15" s="72"/>
      <c r="Z15" s="72"/>
    </row>
    <row r="16" spans="1:26" ht="18.75" customHeight="1" x14ac:dyDescent="0.3">
      <c r="A16" s="72"/>
      <c r="B16" s="72"/>
      <c r="C16" s="117"/>
      <c r="D16" s="118"/>
      <c r="E16" s="118"/>
      <c r="F16" s="118"/>
      <c r="G16" s="118"/>
      <c r="H16" s="118"/>
      <c r="I16" s="118"/>
      <c r="J16" s="119"/>
      <c r="K16" s="72"/>
      <c r="L16" s="72"/>
      <c r="M16" s="72"/>
      <c r="N16" s="72"/>
      <c r="O16" s="72"/>
      <c r="P16" s="72"/>
      <c r="Q16" s="72"/>
      <c r="R16" s="72"/>
      <c r="S16" s="72"/>
      <c r="T16" s="72"/>
      <c r="U16" s="72"/>
      <c r="V16" s="72"/>
      <c r="W16" s="72"/>
      <c r="X16" s="72"/>
      <c r="Y16" s="72"/>
      <c r="Z16" s="72"/>
    </row>
    <row r="17" spans="1:26" ht="18.75" customHeight="1" x14ac:dyDescent="0.3">
      <c r="A17" s="72"/>
      <c r="B17" s="72"/>
      <c r="C17" s="117"/>
      <c r="D17" s="118"/>
      <c r="E17" s="118"/>
      <c r="F17" s="118"/>
      <c r="G17" s="118"/>
      <c r="H17" s="118"/>
      <c r="I17" s="118"/>
      <c r="J17" s="119"/>
      <c r="K17" s="72"/>
      <c r="L17" s="72"/>
      <c r="M17" s="72"/>
      <c r="N17" s="72"/>
      <c r="O17" s="72"/>
      <c r="P17" s="72"/>
      <c r="Q17" s="72"/>
      <c r="R17" s="72"/>
      <c r="S17" s="72"/>
      <c r="T17" s="72"/>
      <c r="U17" s="72"/>
      <c r="V17" s="72"/>
      <c r="W17" s="72"/>
      <c r="X17" s="72"/>
      <c r="Y17" s="72"/>
      <c r="Z17" s="72"/>
    </row>
    <row r="18" spans="1:26" ht="18.75" customHeight="1" x14ac:dyDescent="0.3">
      <c r="A18" s="72"/>
      <c r="B18" s="72"/>
      <c r="C18" s="117"/>
      <c r="D18" s="118"/>
      <c r="E18" s="118"/>
      <c r="F18" s="118"/>
      <c r="G18" s="118"/>
      <c r="H18" s="118"/>
      <c r="I18" s="118"/>
      <c r="J18" s="119"/>
      <c r="K18" s="72"/>
      <c r="L18" s="72"/>
      <c r="M18" s="72"/>
      <c r="N18" s="72"/>
      <c r="O18" s="72"/>
      <c r="P18" s="72"/>
      <c r="Q18" s="72"/>
      <c r="R18" s="72"/>
      <c r="S18" s="72"/>
      <c r="T18" s="72"/>
      <c r="U18" s="72"/>
      <c r="V18" s="72"/>
      <c r="W18" s="72"/>
      <c r="X18" s="72"/>
      <c r="Y18" s="72"/>
      <c r="Z18" s="72"/>
    </row>
    <row r="19" spans="1:26" ht="18.75" customHeight="1" x14ac:dyDescent="0.3">
      <c r="A19" s="72"/>
      <c r="B19" s="72"/>
      <c r="C19" s="117"/>
      <c r="D19" s="118"/>
      <c r="E19" s="118"/>
      <c r="F19" s="118"/>
      <c r="G19" s="118"/>
      <c r="H19" s="118"/>
      <c r="I19" s="118"/>
      <c r="J19" s="119"/>
      <c r="K19" s="72"/>
      <c r="L19" s="72"/>
      <c r="M19" s="72"/>
      <c r="N19" s="72"/>
      <c r="O19" s="72"/>
      <c r="P19" s="72"/>
      <c r="Q19" s="72"/>
      <c r="R19" s="72"/>
      <c r="S19" s="72"/>
      <c r="T19" s="72"/>
      <c r="U19" s="72"/>
      <c r="V19" s="72"/>
      <c r="W19" s="72"/>
      <c r="X19" s="72"/>
      <c r="Y19" s="72"/>
      <c r="Z19" s="72"/>
    </row>
    <row r="20" spans="1:26" ht="32.25" customHeight="1" x14ac:dyDescent="0.3">
      <c r="A20" s="72"/>
      <c r="B20" s="72"/>
      <c r="C20" s="120"/>
      <c r="D20" s="121"/>
      <c r="E20" s="121"/>
      <c r="F20" s="121"/>
      <c r="G20" s="121"/>
      <c r="H20" s="121"/>
      <c r="I20" s="121"/>
      <c r="J20" s="122"/>
      <c r="K20" s="72"/>
      <c r="L20" s="72"/>
      <c r="M20" s="72"/>
      <c r="N20" s="72"/>
      <c r="O20" s="72"/>
      <c r="P20" s="72"/>
      <c r="Q20" s="72"/>
      <c r="R20" s="72"/>
      <c r="S20" s="72"/>
      <c r="T20" s="72"/>
      <c r="U20" s="72"/>
      <c r="V20" s="72"/>
      <c r="W20" s="72"/>
      <c r="X20" s="72"/>
      <c r="Y20" s="72"/>
      <c r="Z20" s="72"/>
    </row>
    <row r="21" spans="1:26" ht="18.75" customHeight="1" x14ac:dyDescent="0.3">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row>
    <row r="22" spans="1:26" ht="18.75" customHeight="1" x14ac:dyDescent="0.3">
      <c r="A22" s="75"/>
      <c r="B22" s="76" t="s">
        <v>4</v>
      </c>
      <c r="C22" s="76"/>
      <c r="D22" s="77"/>
      <c r="E22" s="77"/>
      <c r="F22" s="77"/>
      <c r="G22" s="77"/>
      <c r="H22" s="77"/>
      <c r="I22" s="77"/>
      <c r="J22" s="77"/>
      <c r="K22" s="75"/>
      <c r="L22" s="75"/>
      <c r="M22" s="75"/>
      <c r="N22" s="75"/>
      <c r="O22" s="75"/>
      <c r="P22" s="75"/>
      <c r="Q22" s="75"/>
      <c r="R22" s="75"/>
      <c r="S22" s="75"/>
      <c r="T22" s="75"/>
      <c r="U22" s="75"/>
      <c r="V22" s="75"/>
      <c r="W22" s="75"/>
      <c r="X22" s="75"/>
      <c r="Y22" s="75"/>
      <c r="Z22" s="75"/>
    </row>
    <row r="23" spans="1:26" ht="6.75" customHeight="1" x14ac:dyDescent="0.3">
      <c r="A23" s="72"/>
      <c r="B23" s="72"/>
      <c r="C23" s="78"/>
      <c r="D23" s="79"/>
      <c r="E23" s="79"/>
      <c r="F23" s="79"/>
      <c r="G23" s="79"/>
      <c r="H23" s="79"/>
      <c r="I23" s="79"/>
      <c r="J23" s="80"/>
      <c r="K23" s="72"/>
      <c r="L23" s="72"/>
      <c r="M23" s="72"/>
      <c r="N23" s="72"/>
      <c r="O23" s="72"/>
      <c r="P23" s="72"/>
      <c r="Q23" s="72"/>
      <c r="R23" s="72"/>
      <c r="S23" s="72"/>
      <c r="T23" s="72"/>
      <c r="U23" s="72"/>
      <c r="V23" s="72"/>
      <c r="W23" s="72"/>
      <c r="X23" s="72"/>
      <c r="Y23" s="72"/>
      <c r="Z23" s="72"/>
    </row>
    <row r="24" spans="1:26" ht="18.75" customHeight="1" x14ac:dyDescent="0.3">
      <c r="A24" s="72"/>
      <c r="B24" s="72"/>
      <c r="C24" s="123" t="s">
        <v>5</v>
      </c>
      <c r="D24" s="126" t="s">
        <v>6</v>
      </c>
      <c r="E24" s="129" t="s">
        <v>7</v>
      </c>
      <c r="F24" s="115"/>
      <c r="G24" s="115"/>
      <c r="H24" s="115"/>
      <c r="I24" s="115"/>
      <c r="J24" s="116"/>
      <c r="K24" s="72"/>
      <c r="L24" s="72"/>
      <c r="M24" s="72"/>
      <c r="N24" s="72"/>
      <c r="O24" s="72"/>
      <c r="P24" s="72"/>
      <c r="Q24" s="72"/>
      <c r="R24" s="72"/>
      <c r="S24" s="72"/>
      <c r="T24" s="72"/>
      <c r="U24" s="72"/>
      <c r="V24" s="72"/>
      <c r="W24" s="72"/>
      <c r="X24" s="72"/>
      <c r="Y24" s="72"/>
      <c r="Z24" s="72"/>
    </row>
    <row r="25" spans="1:26" ht="18.75" customHeight="1" x14ac:dyDescent="0.3">
      <c r="A25" s="72"/>
      <c r="B25" s="72"/>
      <c r="C25" s="124"/>
      <c r="D25" s="127"/>
      <c r="E25" s="130"/>
      <c r="F25" s="118"/>
      <c r="G25" s="118"/>
      <c r="H25" s="118"/>
      <c r="I25" s="118"/>
      <c r="J25" s="119"/>
      <c r="K25" s="72"/>
      <c r="L25" s="72"/>
      <c r="M25" s="72"/>
      <c r="N25" s="72"/>
      <c r="O25" s="72"/>
      <c r="P25" s="72"/>
      <c r="Q25" s="72"/>
      <c r="R25" s="72"/>
      <c r="S25" s="72"/>
      <c r="T25" s="72"/>
      <c r="U25" s="72"/>
      <c r="V25" s="72"/>
      <c r="W25" s="72"/>
      <c r="X25" s="72"/>
      <c r="Y25" s="72"/>
      <c r="Z25" s="72"/>
    </row>
    <row r="26" spans="1:26" ht="23.25" customHeight="1" x14ac:dyDescent="0.3">
      <c r="A26" s="72"/>
      <c r="B26" s="72"/>
      <c r="C26" s="125"/>
      <c r="D26" s="128"/>
      <c r="E26" s="131"/>
      <c r="F26" s="132"/>
      <c r="G26" s="132"/>
      <c r="H26" s="132"/>
      <c r="I26" s="132"/>
      <c r="J26" s="133"/>
      <c r="K26" s="72"/>
      <c r="L26" s="72"/>
      <c r="M26" s="72"/>
      <c r="N26" s="72"/>
      <c r="O26" s="72"/>
      <c r="P26" s="72"/>
      <c r="Q26" s="72"/>
      <c r="R26" s="72"/>
      <c r="S26" s="72"/>
      <c r="T26" s="72"/>
      <c r="U26" s="72"/>
      <c r="V26" s="72"/>
      <c r="W26" s="72"/>
      <c r="X26" s="72"/>
      <c r="Y26" s="72"/>
      <c r="Z26" s="72"/>
    </row>
    <row r="27" spans="1:26" ht="18" customHeight="1" x14ac:dyDescent="0.3">
      <c r="A27" s="72"/>
      <c r="B27" s="72"/>
      <c r="C27" s="123" t="s">
        <v>8</v>
      </c>
      <c r="D27" s="126" t="s">
        <v>9</v>
      </c>
      <c r="E27" s="129" t="s">
        <v>10</v>
      </c>
      <c r="F27" s="115"/>
      <c r="G27" s="115"/>
      <c r="H27" s="115"/>
      <c r="I27" s="115"/>
      <c r="J27" s="116"/>
      <c r="K27" s="72"/>
      <c r="L27" s="72"/>
      <c r="M27" s="72"/>
      <c r="N27" s="72"/>
      <c r="O27" s="72"/>
      <c r="P27" s="72"/>
      <c r="Q27" s="72"/>
      <c r="R27" s="72"/>
      <c r="S27" s="72"/>
      <c r="T27" s="72"/>
      <c r="U27" s="72"/>
      <c r="V27" s="72"/>
      <c r="W27" s="72"/>
      <c r="X27" s="72"/>
      <c r="Y27" s="72"/>
      <c r="Z27" s="72"/>
    </row>
    <row r="28" spans="1:26" ht="18.75" customHeight="1" x14ac:dyDescent="0.3">
      <c r="A28" s="72"/>
      <c r="B28" s="72"/>
      <c r="C28" s="124"/>
      <c r="D28" s="127"/>
      <c r="E28" s="130"/>
      <c r="F28" s="118"/>
      <c r="G28" s="118"/>
      <c r="H28" s="118"/>
      <c r="I28" s="118"/>
      <c r="J28" s="119"/>
      <c r="K28" s="72"/>
      <c r="L28" s="72"/>
      <c r="M28" s="72"/>
      <c r="N28" s="72"/>
      <c r="O28" s="72"/>
      <c r="P28" s="72"/>
      <c r="Q28" s="72"/>
      <c r="R28" s="72"/>
      <c r="S28" s="72"/>
      <c r="T28" s="72"/>
      <c r="U28" s="72"/>
      <c r="V28" s="72"/>
      <c r="W28" s="72"/>
      <c r="X28" s="72"/>
      <c r="Y28" s="72"/>
      <c r="Z28" s="72"/>
    </row>
    <row r="29" spans="1:26" ht="18.75" customHeight="1" x14ac:dyDescent="0.3">
      <c r="A29" s="72"/>
      <c r="B29" s="72"/>
      <c r="C29" s="125"/>
      <c r="D29" s="128"/>
      <c r="E29" s="131"/>
      <c r="F29" s="132"/>
      <c r="G29" s="132"/>
      <c r="H29" s="132"/>
      <c r="I29" s="132"/>
      <c r="J29" s="133"/>
      <c r="K29" s="72"/>
      <c r="L29" s="72"/>
      <c r="M29" s="72"/>
      <c r="N29" s="72"/>
      <c r="O29" s="72"/>
      <c r="P29" s="72"/>
      <c r="Q29" s="72"/>
      <c r="R29" s="72"/>
      <c r="S29" s="72"/>
      <c r="T29" s="72"/>
      <c r="U29" s="72"/>
      <c r="V29" s="72"/>
      <c r="W29" s="72"/>
      <c r="X29" s="72"/>
      <c r="Y29" s="72"/>
      <c r="Z29" s="72"/>
    </row>
    <row r="30" spans="1:26" ht="18" customHeight="1" x14ac:dyDescent="0.3">
      <c r="A30" s="72"/>
      <c r="B30" s="72"/>
      <c r="C30" s="123" t="s">
        <v>11</v>
      </c>
      <c r="D30" s="126" t="s">
        <v>12</v>
      </c>
      <c r="E30" s="129" t="s">
        <v>13</v>
      </c>
      <c r="F30" s="115"/>
      <c r="G30" s="115"/>
      <c r="H30" s="115"/>
      <c r="I30" s="115"/>
      <c r="J30" s="116"/>
      <c r="K30" s="72"/>
      <c r="L30" s="72"/>
      <c r="M30" s="72"/>
      <c r="N30" s="72"/>
      <c r="O30" s="72"/>
      <c r="P30" s="72"/>
      <c r="Q30" s="72"/>
      <c r="R30" s="72"/>
      <c r="S30" s="72"/>
      <c r="T30" s="72"/>
      <c r="U30" s="72"/>
      <c r="V30" s="72"/>
      <c r="W30" s="72"/>
      <c r="X30" s="72"/>
      <c r="Y30" s="72"/>
      <c r="Z30" s="72"/>
    </row>
    <row r="31" spans="1:26" ht="18.75" customHeight="1" x14ac:dyDescent="0.3">
      <c r="A31" s="72"/>
      <c r="B31" s="72"/>
      <c r="C31" s="124"/>
      <c r="D31" s="127"/>
      <c r="E31" s="130"/>
      <c r="F31" s="118"/>
      <c r="G31" s="118"/>
      <c r="H31" s="118"/>
      <c r="I31" s="118"/>
      <c r="J31" s="119"/>
      <c r="K31" s="72"/>
      <c r="L31" s="72"/>
      <c r="M31" s="72"/>
      <c r="N31" s="72"/>
      <c r="O31" s="72"/>
      <c r="P31" s="72"/>
      <c r="Q31" s="72"/>
      <c r="R31" s="72"/>
      <c r="S31" s="72"/>
      <c r="T31" s="72"/>
      <c r="U31" s="72"/>
      <c r="V31" s="72"/>
      <c r="W31" s="72"/>
      <c r="X31" s="72"/>
      <c r="Y31" s="72"/>
      <c r="Z31" s="72"/>
    </row>
    <row r="32" spans="1:26" ht="18.75" customHeight="1" x14ac:dyDescent="0.3">
      <c r="A32" s="72"/>
      <c r="B32" s="72"/>
      <c r="C32" s="125"/>
      <c r="D32" s="128"/>
      <c r="E32" s="131"/>
      <c r="F32" s="132"/>
      <c r="G32" s="132"/>
      <c r="H32" s="132"/>
      <c r="I32" s="132"/>
      <c r="J32" s="133"/>
      <c r="K32" s="72"/>
      <c r="L32" s="72"/>
      <c r="M32" s="72"/>
      <c r="N32" s="72"/>
      <c r="O32" s="72"/>
      <c r="P32" s="72"/>
      <c r="Q32" s="72"/>
      <c r="R32" s="72"/>
      <c r="S32" s="72"/>
      <c r="T32" s="72"/>
      <c r="U32" s="72"/>
      <c r="V32" s="72"/>
      <c r="W32" s="72"/>
      <c r="X32" s="72"/>
      <c r="Y32" s="72"/>
      <c r="Z32" s="72"/>
    </row>
    <row r="33" spans="1:26" ht="6.75" customHeight="1" x14ac:dyDescent="0.3">
      <c r="A33" s="72"/>
      <c r="B33" s="72"/>
      <c r="C33" s="81"/>
      <c r="D33" s="82"/>
      <c r="E33" s="82"/>
      <c r="F33" s="82"/>
      <c r="G33" s="82"/>
      <c r="H33" s="82"/>
      <c r="I33" s="82"/>
      <c r="J33" s="83"/>
      <c r="K33" s="72"/>
      <c r="L33" s="72"/>
      <c r="M33" s="72"/>
      <c r="N33" s="72"/>
      <c r="O33" s="72"/>
      <c r="P33" s="72"/>
      <c r="Q33" s="72"/>
      <c r="R33" s="72"/>
      <c r="S33" s="72"/>
      <c r="T33" s="72"/>
      <c r="U33" s="72"/>
      <c r="V33" s="72"/>
      <c r="W33" s="72"/>
      <c r="X33" s="72"/>
      <c r="Y33" s="72"/>
      <c r="Z33" s="72"/>
    </row>
    <row r="34" spans="1:26" ht="18.75" customHeight="1" x14ac:dyDescent="0.3">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row>
    <row r="35" spans="1:26" ht="18.75" customHeight="1" x14ac:dyDescent="0.3">
      <c r="A35" s="75"/>
      <c r="B35" s="76" t="s">
        <v>14</v>
      </c>
      <c r="C35" s="76"/>
      <c r="D35" s="77"/>
      <c r="E35" s="77"/>
      <c r="F35" s="77"/>
      <c r="G35" s="77"/>
      <c r="H35" s="77"/>
      <c r="I35" s="77"/>
      <c r="J35" s="77"/>
      <c r="K35" s="75"/>
      <c r="L35" s="75"/>
      <c r="M35" s="75"/>
      <c r="N35" s="75"/>
      <c r="O35" s="75"/>
      <c r="P35" s="75"/>
      <c r="Q35" s="75"/>
      <c r="R35" s="75"/>
      <c r="S35" s="75"/>
      <c r="T35" s="75"/>
      <c r="U35" s="75"/>
      <c r="V35" s="75"/>
      <c r="W35" s="75"/>
      <c r="X35" s="75"/>
      <c r="Y35" s="75"/>
      <c r="Z35" s="75"/>
    </row>
    <row r="36" spans="1:26" ht="6.75" customHeight="1" x14ac:dyDescent="0.3">
      <c r="A36" s="72"/>
      <c r="B36" s="72"/>
      <c r="C36" s="78"/>
      <c r="D36" s="79"/>
      <c r="E36" s="79"/>
      <c r="F36" s="79"/>
      <c r="G36" s="79"/>
      <c r="H36" s="79"/>
      <c r="I36" s="79"/>
      <c r="J36" s="80"/>
      <c r="K36" s="72"/>
      <c r="L36" s="72"/>
      <c r="M36" s="72"/>
      <c r="N36" s="72"/>
      <c r="O36" s="72"/>
      <c r="P36" s="72"/>
      <c r="Q36" s="72"/>
      <c r="R36" s="72"/>
      <c r="S36" s="72"/>
      <c r="T36" s="72"/>
      <c r="U36" s="72"/>
      <c r="V36" s="72"/>
      <c r="W36" s="72"/>
      <c r="X36" s="72"/>
      <c r="Y36" s="72"/>
      <c r="Z36" s="72"/>
    </row>
    <row r="37" spans="1:26" ht="15.75" customHeight="1" x14ac:dyDescent="0.3">
      <c r="A37" s="84"/>
      <c r="B37" s="84"/>
      <c r="C37" s="137" t="s">
        <v>15</v>
      </c>
      <c r="D37" s="139" t="s">
        <v>16</v>
      </c>
      <c r="E37" s="136" t="s">
        <v>17</v>
      </c>
      <c r="F37" s="115"/>
      <c r="G37" s="115"/>
      <c r="H37" s="115"/>
      <c r="I37" s="115"/>
      <c r="J37" s="116"/>
      <c r="K37" s="84"/>
      <c r="L37" s="84"/>
      <c r="M37" s="84"/>
      <c r="N37" s="84"/>
      <c r="O37" s="84"/>
      <c r="P37" s="84"/>
      <c r="Q37" s="84"/>
      <c r="R37" s="84"/>
      <c r="S37" s="84"/>
      <c r="T37" s="84"/>
      <c r="U37" s="84"/>
      <c r="V37" s="84"/>
      <c r="W37" s="84"/>
      <c r="X37" s="84"/>
      <c r="Y37" s="84"/>
      <c r="Z37" s="84"/>
    </row>
    <row r="38" spans="1:26" ht="18" customHeight="1" x14ac:dyDescent="0.3">
      <c r="A38" s="84"/>
      <c r="B38" s="84"/>
      <c r="C38" s="125"/>
      <c r="D38" s="135"/>
      <c r="E38" s="131"/>
      <c r="F38" s="132"/>
      <c r="G38" s="132"/>
      <c r="H38" s="132"/>
      <c r="I38" s="132"/>
      <c r="J38" s="133"/>
      <c r="K38" s="84"/>
      <c r="L38" s="84"/>
      <c r="M38" s="84"/>
      <c r="N38" s="84"/>
      <c r="O38" s="84"/>
      <c r="P38" s="84"/>
      <c r="Q38" s="84"/>
      <c r="R38" s="84"/>
      <c r="S38" s="84"/>
      <c r="T38" s="84"/>
      <c r="U38" s="84"/>
      <c r="V38" s="84"/>
      <c r="W38" s="84"/>
      <c r="X38" s="84"/>
      <c r="Y38" s="84"/>
      <c r="Z38" s="84"/>
    </row>
    <row r="39" spans="1:26" ht="18.75" customHeight="1" x14ac:dyDescent="0.3">
      <c r="A39" s="84"/>
      <c r="B39" s="84"/>
      <c r="C39" s="85"/>
      <c r="D39" s="86"/>
      <c r="E39" s="86"/>
      <c r="F39" s="86"/>
      <c r="G39" s="86"/>
      <c r="H39" s="86"/>
      <c r="I39" s="86"/>
      <c r="J39" s="87"/>
      <c r="K39" s="84"/>
      <c r="L39" s="84"/>
      <c r="M39" s="84"/>
      <c r="N39" s="84"/>
      <c r="O39" s="84"/>
      <c r="P39" s="84"/>
      <c r="Q39" s="84"/>
      <c r="R39" s="84"/>
      <c r="S39" s="84"/>
      <c r="T39" s="84"/>
      <c r="U39" s="84"/>
      <c r="V39" s="84"/>
      <c r="W39" s="84"/>
      <c r="X39" s="84"/>
      <c r="Y39" s="84"/>
      <c r="Z39" s="84"/>
    </row>
    <row r="40" spans="1:26" ht="18" customHeight="1" x14ac:dyDescent="0.3">
      <c r="A40" s="84"/>
      <c r="B40" s="84"/>
      <c r="C40" s="137" t="s">
        <v>18</v>
      </c>
      <c r="D40" s="134" t="s">
        <v>16</v>
      </c>
      <c r="E40" s="136" t="s">
        <v>19</v>
      </c>
      <c r="F40" s="115"/>
      <c r="G40" s="115"/>
      <c r="H40" s="115"/>
      <c r="I40" s="115"/>
      <c r="J40" s="116"/>
      <c r="K40" s="84"/>
      <c r="L40" s="84"/>
      <c r="M40" s="84"/>
      <c r="N40" s="84"/>
      <c r="O40" s="84"/>
      <c r="P40" s="84"/>
      <c r="Q40" s="84"/>
      <c r="R40" s="84"/>
      <c r="S40" s="84"/>
      <c r="T40" s="84"/>
      <c r="U40" s="84"/>
      <c r="V40" s="84"/>
      <c r="W40" s="84"/>
      <c r="X40" s="84"/>
      <c r="Y40" s="84"/>
      <c r="Z40" s="84"/>
    </row>
    <row r="41" spans="1:26" ht="18" customHeight="1" x14ac:dyDescent="0.3">
      <c r="A41" s="84"/>
      <c r="B41" s="84"/>
      <c r="C41" s="125"/>
      <c r="D41" s="135"/>
      <c r="E41" s="131"/>
      <c r="F41" s="132"/>
      <c r="G41" s="132"/>
      <c r="H41" s="132"/>
      <c r="I41" s="132"/>
      <c r="J41" s="133"/>
      <c r="K41" s="84"/>
      <c r="L41" s="84"/>
      <c r="M41" s="84"/>
      <c r="N41" s="84"/>
      <c r="O41" s="84"/>
      <c r="P41" s="84"/>
      <c r="Q41" s="84"/>
      <c r="R41" s="84"/>
      <c r="S41" s="84"/>
      <c r="T41" s="84"/>
      <c r="U41" s="84"/>
      <c r="V41" s="84"/>
      <c r="W41" s="84"/>
      <c r="X41" s="84"/>
      <c r="Y41" s="84"/>
      <c r="Z41" s="84"/>
    </row>
    <row r="42" spans="1:26" ht="18.75" customHeight="1" x14ac:dyDescent="0.3">
      <c r="A42" s="84"/>
      <c r="B42" s="84"/>
      <c r="C42" s="85"/>
      <c r="D42" s="86"/>
      <c r="E42" s="86"/>
      <c r="F42" s="86"/>
      <c r="G42" s="86"/>
      <c r="H42" s="86"/>
      <c r="I42" s="86"/>
      <c r="J42" s="87"/>
      <c r="K42" s="84"/>
      <c r="L42" s="84"/>
      <c r="M42" s="84"/>
      <c r="N42" s="84"/>
      <c r="O42" s="84"/>
      <c r="P42" s="84"/>
      <c r="Q42" s="84"/>
      <c r="R42" s="84"/>
      <c r="S42" s="84"/>
      <c r="T42" s="84"/>
      <c r="U42" s="84"/>
      <c r="V42" s="84"/>
      <c r="W42" s="84"/>
      <c r="X42" s="84"/>
      <c r="Y42" s="84"/>
      <c r="Z42" s="84"/>
    </row>
    <row r="43" spans="1:26" ht="18" customHeight="1" x14ac:dyDescent="0.3">
      <c r="A43" s="84"/>
      <c r="B43" s="84"/>
      <c r="C43" s="137" t="s">
        <v>20</v>
      </c>
      <c r="D43" s="138" t="s">
        <v>16</v>
      </c>
      <c r="E43" s="136" t="s">
        <v>21</v>
      </c>
      <c r="F43" s="115"/>
      <c r="G43" s="115"/>
      <c r="H43" s="115"/>
      <c r="I43" s="115"/>
      <c r="J43" s="116"/>
      <c r="K43" s="84"/>
      <c r="L43" s="84"/>
      <c r="M43" s="84"/>
      <c r="N43" s="84"/>
      <c r="O43" s="84"/>
      <c r="P43" s="84"/>
      <c r="Q43" s="84"/>
      <c r="R43" s="84"/>
      <c r="S43" s="84"/>
      <c r="T43" s="84"/>
      <c r="U43" s="84"/>
      <c r="V43" s="84"/>
      <c r="W43" s="84"/>
      <c r="X43" s="84"/>
      <c r="Y43" s="84"/>
      <c r="Z43" s="84"/>
    </row>
    <row r="44" spans="1:26" ht="18" customHeight="1" x14ac:dyDescent="0.3">
      <c r="A44" s="84"/>
      <c r="B44" s="84"/>
      <c r="C44" s="125"/>
      <c r="D44" s="135"/>
      <c r="E44" s="131"/>
      <c r="F44" s="132"/>
      <c r="G44" s="132"/>
      <c r="H44" s="132"/>
      <c r="I44" s="132"/>
      <c r="J44" s="133"/>
      <c r="K44" s="84"/>
      <c r="L44" s="84"/>
      <c r="M44" s="84"/>
      <c r="N44" s="84"/>
      <c r="O44" s="84"/>
      <c r="P44" s="84"/>
      <c r="Q44" s="84"/>
      <c r="R44" s="84"/>
      <c r="S44" s="84"/>
      <c r="T44" s="84"/>
      <c r="U44" s="84"/>
      <c r="V44" s="84"/>
      <c r="W44" s="84"/>
      <c r="X44" s="84"/>
      <c r="Y44" s="84"/>
      <c r="Z44" s="84"/>
    </row>
    <row r="45" spans="1:26" ht="6.75" customHeight="1" x14ac:dyDescent="0.3">
      <c r="A45" s="72"/>
      <c r="B45" s="72"/>
      <c r="C45" s="81"/>
      <c r="D45" s="82"/>
      <c r="E45" s="82"/>
      <c r="F45" s="82"/>
      <c r="G45" s="82"/>
      <c r="H45" s="82"/>
      <c r="I45" s="82"/>
      <c r="J45" s="83"/>
      <c r="K45" s="72"/>
      <c r="L45" s="72"/>
      <c r="M45" s="72"/>
      <c r="N45" s="72"/>
      <c r="O45" s="72"/>
      <c r="P45" s="72"/>
      <c r="Q45" s="72"/>
      <c r="R45" s="72"/>
      <c r="S45" s="72"/>
      <c r="T45" s="72"/>
      <c r="U45" s="72"/>
      <c r="V45" s="72"/>
      <c r="W45" s="72"/>
      <c r="X45" s="72"/>
      <c r="Y45" s="72"/>
      <c r="Z45" s="72"/>
    </row>
    <row r="46" spans="1:26" ht="18.75" customHeight="1" x14ac:dyDescent="0.3">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row>
    <row r="47" spans="1:26" ht="18.75" customHeight="1" x14ac:dyDescent="0.3">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row>
    <row r="48" spans="1:26" ht="18.75" customHeight="1" x14ac:dyDescent="0.3">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row>
    <row r="49" spans="1:26" ht="18.75" customHeight="1" x14ac:dyDescent="0.3">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row>
    <row r="50" spans="1:26" ht="18.75" customHeight="1" x14ac:dyDescent="0.3">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row>
    <row r="51" spans="1:26" ht="18.75" customHeight="1" x14ac:dyDescent="0.3">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row>
    <row r="52" spans="1:26" ht="18.75" customHeight="1" x14ac:dyDescent="0.3">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row>
    <row r="53" spans="1:26" ht="18.75" customHeight="1" x14ac:dyDescent="0.3">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row>
    <row r="54" spans="1:26" ht="18.75" customHeight="1" x14ac:dyDescent="0.3">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row>
    <row r="55" spans="1:26" ht="18.75" customHeight="1" x14ac:dyDescent="0.3">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row>
    <row r="56" spans="1:26" ht="18.75" customHeight="1" x14ac:dyDescent="0.3">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spans="1:26" ht="18.75" customHeight="1" x14ac:dyDescent="0.3">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row>
    <row r="58" spans="1:26" ht="18.75" customHeight="1" x14ac:dyDescent="0.3">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row>
    <row r="59" spans="1:26" ht="18.75" customHeight="1" x14ac:dyDescent="0.3">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row>
    <row r="60" spans="1:26" ht="18.75" customHeight="1" x14ac:dyDescent="0.3">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row>
    <row r="61" spans="1:26" ht="18.75" customHeight="1" x14ac:dyDescent="0.3">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row>
    <row r="62" spans="1:26" ht="18.75" customHeight="1" x14ac:dyDescent="0.3">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row>
    <row r="63" spans="1:26" ht="18.75" customHeight="1" x14ac:dyDescent="0.3">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row>
    <row r="64" spans="1:26" ht="18.75" customHeight="1" x14ac:dyDescent="0.3">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row>
    <row r="65" spans="1:26" ht="18.75" customHeight="1" x14ac:dyDescent="0.3">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row>
    <row r="66" spans="1:26" ht="18.75" customHeight="1" x14ac:dyDescent="0.3">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row>
    <row r="67" spans="1:26" ht="18.75" customHeight="1" x14ac:dyDescent="0.3">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row>
    <row r="68" spans="1:26" ht="18.75" customHeight="1" x14ac:dyDescent="0.3">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row>
    <row r="69" spans="1:26" ht="18.75" customHeight="1" x14ac:dyDescent="0.3">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row>
    <row r="70" spans="1:26" ht="18.75" customHeight="1" x14ac:dyDescent="0.3">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row>
    <row r="71" spans="1:26" ht="18.75" customHeight="1" x14ac:dyDescent="0.3">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row>
    <row r="72" spans="1:26" ht="18.75" customHeight="1" x14ac:dyDescent="0.3">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row>
    <row r="73" spans="1:26" ht="18.75" customHeight="1" x14ac:dyDescent="0.3">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row>
    <row r="74" spans="1:26" ht="18.75" customHeight="1" x14ac:dyDescent="0.3">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row>
    <row r="75" spans="1:26" ht="18.75" customHeight="1" x14ac:dyDescent="0.3">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row>
    <row r="76" spans="1:26" ht="18.75" customHeight="1" x14ac:dyDescent="0.3">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row>
    <row r="77" spans="1:26" ht="18.75" customHeight="1" x14ac:dyDescent="0.3">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row>
    <row r="78" spans="1:26" ht="18.75" customHeight="1" x14ac:dyDescent="0.3">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row>
    <row r="79" spans="1:26" ht="18.75" customHeight="1" x14ac:dyDescent="0.3">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row>
    <row r="80" spans="1:26" ht="18.75" customHeight="1" x14ac:dyDescent="0.3">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row>
    <row r="81" spans="1:26" ht="18.75" customHeight="1" x14ac:dyDescent="0.3">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row>
    <row r="82" spans="1:26" ht="18.75" customHeight="1" x14ac:dyDescent="0.3">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row>
    <row r="83" spans="1:26" ht="18.75" customHeight="1" x14ac:dyDescent="0.3">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row>
    <row r="84" spans="1:26" ht="18.75" customHeight="1" x14ac:dyDescent="0.3">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row>
    <row r="85" spans="1:26" ht="18.75" customHeight="1" x14ac:dyDescent="0.3">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row>
    <row r="86" spans="1:26" ht="18.75" customHeight="1" x14ac:dyDescent="0.3">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row>
    <row r="87" spans="1:26" ht="18.75" customHeight="1" x14ac:dyDescent="0.3">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row>
    <row r="88" spans="1:26" ht="18.75" customHeight="1" x14ac:dyDescent="0.3">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row>
    <row r="89" spans="1:26" ht="18.75" customHeight="1" x14ac:dyDescent="0.3">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row>
    <row r="90" spans="1:26" ht="18.75" customHeight="1" x14ac:dyDescent="0.3">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row>
    <row r="91" spans="1:26" ht="18.75" customHeight="1" x14ac:dyDescent="0.3">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row>
    <row r="92" spans="1:26" ht="18.75" customHeight="1" x14ac:dyDescent="0.3">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row>
    <row r="93" spans="1:26" ht="18.75" customHeight="1" x14ac:dyDescent="0.3">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row>
    <row r="94" spans="1:26" ht="18.75" customHeight="1" x14ac:dyDescent="0.3">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row>
    <row r="95" spans="1:26" ht="18.75" customHeight="1" x14ac:dyDescent="0.3">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row>
    <row r="96" spans="1:26" ht="18.75" customHeight="1" x14ac:dyDescent="0.3">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row>
    <row r="97" spans="1:26" ht="18.75" customHeight="1" x14ac:dyDescent="0.3">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row>
    <row r="98" spans="1:26" ht="18.75" customHeight="1" x14ac:dyDescent="0.3">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row>
    <row r="99" spans="1:26" ht="18.75" customHeight="1" x14ac:dyDescent="0.3">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row>
    <row r="100" spans="1:26" ht="18.75" customHeight="1" x14ac:dyDescent="0.3">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spans="1:26" ht="18.75" customHeight="1" x14ac:dyDescent="0.3">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spans="1:26" ht="18.75" customHeight="1" x14ac:dyDescent="0.3">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spans="1:26" ht="18.75" customHeight="1" x14ac:dyDescent="0.3">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spans="1:26" ht="18.75" customHeight="1" x14ac:dyDescent="0.3">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spans="1:26" ht="18.75" customHeight="1" x14ac:dyDescent="0.3">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spans="1:26" ht="18.75" customHeight="1" x14ac:dyDescent="0.3">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spans="1:26" ht="18.75" customHeight="1" x14ac:dyDescent="0.3">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spans="1:26" ht="18.75" customHeight="1" x14ac:dyDescent="0.3">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spans="1:26" ht="18.75" customHeight="1" x14ac:dyDescent="0.3">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spans="1:26" ht="18.75" customHeight="1" x14ac:dyDescent="0.3">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spans="1:26" ht="18.75" customHeight="1" x14ac:dyDescent="0.3">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spans="1:26" ht="18.75" customHeight="1" x14ac:dyDescent="0.3">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spans="1:26" ht="18.75" customHeight="1" x14ac:dyDescent="0.3">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spans="1:26" ht="18.75" customHeight="1" x14ac:dyDescent="0.3">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spans="1:26" ht="18.75" customHeight="1" x14ac:dyDescent="0.3">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spans="1:26" ht="18.75" customHeight="1" x14ac:dyDescent="0.3">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spans="1:26" ht="18.75" customHeight="1" x14ac:dyDescent="0.3">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spans="1:26" ht="18.75" customHeight="1" x14ac:dyDescent="0.3">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spans="1:26" ht="18.75" customHeight="1" x14ac:dyDescent="0.3">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spans="1:26" ht="18.75" customHeight="1" x14ac:dyDescent="0.3">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spans="1:26" ht="18.75" customHeight="1" x14ac:dyDescent="0.3">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spans="1:26" ht="18.75" customHeight="1" x14ac:dyDescent="0.3">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spans="1:26" ht="18.75" customHeight="1" x14ac:dyDescent="0.3">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spans="1:26" ht="18.75" customHeight="1" x14ac:dyDescent="0.3">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spans="1:26" ht="18.75" customHeight="1" x14ac:dyDescent="0.3">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spans="1:26" ht="18.75" customHeight="1" x14ac:dyDescent="0.3">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spans="1:26" ht="18.75" customHeight="1" x14ac:dyDescent="0.3">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spans="1:26" ht="18.75" customHeight="1" x14ac:dyDescent="0.3">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spans="1:26" ht="18.75" customHeight="1" x14ac:dyDescent="0.3">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spans="1:26" ht="18.75" customHeight="1" x14ac:dyDescent="0.3">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spans="1:26" ht="18.75" customHeight="1" x14ac:dyDescent="0.3">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spans="1:26" ht="18.75" customHeight="1" x14ac:dyDescent="0.3">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spans="1:26" ht="18.75" customHeight="1" x14ac:dyDescent="0.3">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spans="1:26" ht="18.75" customHeight="1" x14ac:dyDescent="0.3">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spans="1:26" ht="18.75" customHeight="1" x14ac:dyDescent="0.3">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spans="1:26" ht="18.75" customHeight="1" x14ac:dyDescent="0.3">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spans="1:26" ht="18.75" customHeight="1" x14ac:dyDescent="0.3">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spans="1:26" ht="18.75" customHeight="1" x14ac:dyDescent="0.3">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spans="1:26" ht="18.75" customHeight="1" x14ac:dyDescent="0.3">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spans="1:26" ht="18.75" customHeight="1" x14ac:dyDescent="0.3">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spans="1:26" ht="18.75" customHeight="1" x14ac:dyDescent="0.3">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spans="1:26" ht="18.75" customHeight="1" x14ac:dyDescent="0.3">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spans="1:26" ht="18.75" customHeight="1" x14ac:dyDescent="0.3">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spans="1:26" ht="18.75" customHeight="1" x14ac:dyDescent="0.3">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spans="1:26" ht="18.75" customHeight="1" x14ac:dyDescent="0.3">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spans="1:26" ht="18.75" customHeight="1" x14ac:dyDescent="0.3">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spans="1:26" ht="18.75" customHeight="1" x14ac:dyDescent="0.3">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spans="1:26" ht="18.75" customHeight="1" x14ac:dyDescent="0.3">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spans="1:26" ht="18.75" customHeight="1" x14ac:dyDescent="0.3">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spans="1:26" ht="18.75" customHeight="1" x14ac:dyDescent="0.3">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spans="1:26" ht="18.75" customHeight="1" x14ac:dyDescent="0.3">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spans="1:26" ht="18.75" customHeight="1" x14ac:dyDescent="0.3">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spans="1:26" ht="18.75" customHeight="1" x14ac:dyDescent="0.3">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spans="1:26" ht="18.75" customHeight="1" x14ac:dyDescent="0.3">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spans="1:26" ht="18.75" customHeight="1" x14ac:dyDescent="0.3">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spans="1:26" ht="18.75" customHeight="1" x14ac:dyDescent="0.3">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spans="1:26" ht="18.75" customHeight="1" x14ac:dyDescent="0.3">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spans="1:26" ht="18.75" customHeight="1" x14ac:dyDescent="0.3">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spans="1:26" ht="18.75" customHeight="1" x14ac:dyDescent="0.3">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spans="1:26" ht="18.75" customHeight="1" x14ac:dyDescent="0.3">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spans="1:26" ht="18.75" customHeight="1" x14ac:dyDescent="0.3">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spans="1:26" ht="18.75" customHeight="1" x14ac:dyDescent="0.3">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spans="1:26" ht="18.75" customHeight="1" x14ac:dyDescent="0.3">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spans="1:26" ht="18.75" customHeight="1" x14ac:dyDescent="0.3">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spans="1:26" ht="18.75" customHeight="1" x14ac:dyDescent="0.3">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spans="1:26" ht="18.75" customHeight="1" x14ac:dyDescent="0.3">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spans="1:26" ht="18.75" customHeight="1" x14ac:dyDescent="0.3">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spans="1:26" ht="18.75" customHeight="1" x14ac:dyDescent="0.3">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spans="1:26" ht="18.75" customHeight="1" x14ac:dyDescent="0.3">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spans="1:26" ht="18.75" customHeight="1" x14ac:dyDescent="0.3">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spans="1:26" ht="18.75" customHeight="1" x14ac:dyDescent="0.3">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spans="1:26" ht="18.75" customHeight="1" x14ac:dyDescent="0.3">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spans="1:26" ht="18.75" customHeight="1" x14ac:dyDescent="0.3">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spans="1:26" ht="18.75" customHeight="1" x14ac:dyDescent="0.3">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spans="1:26" ht="18.75" customHeight="1" x14ac:dyDescent="0.3">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spans="1:26" ht="18.75" customHeight="1" x14ac:dyDescent="0.3">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spans="1:26" ht="18.75" customHeight="1" x14ac:dyDescent="0.3">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spans="1:26" ht="18.75" customHeight="1" x14ac:dyDescent="0.3">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spans="1:26" ht="18.75" customHeight="1" x14ac:dyDescent="0.3">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spans="1:26" ht="18.75" customHeight="1" x14ac:dyDescent="0.3">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spans="1:26" ht="18.75" customHeight="1" x14ac:dyDescent="0.3">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spans="1:26" ht="18.75" customHeight="1" x14ac:dyDescent="0.3">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spans="1:26" ht="18.75" customHeight="1" x14ac:dyDescent="0.3">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spans="1:26" ht="18.75" customHeight="1" x14ac:dyDescent="0.3">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spans="1:26" ht="18.75" customHeight="1" x14ac:dyDescent="0.3">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spans="1:26" ht="18.75" customHeight="1" x14ac:dyDescent="0.3">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spans="1:26" ht="18.75" customHeight="1" x14ac:dyDescent="0.3">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spans="1:26" ht="18.75" customHeight="1" x14ac:dyDescent="0.3">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spans="1:26" ht="18.75" customHeight="1" x14ac:dyDescent="0.3">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spans="1:26" ht="18.75" customHeight="1" x14ac:dyDescent="0.3">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spans="1:26" ht="18.75" customHeight="1" x14ac:dyDescent="0.3">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spans="1:26" ht="18.75" customHeight="1" x14ac:dyDescent="0.3">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spans="1:26" ht="18.75" customHeight="1" x14ac:dyDescent="0.3">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spans="1:26" ht="18.75" customHeight="1" x14ac:dyDescent="0.3">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spans="1:26" ht="18.75" customHeight="1" x14ac:dyDescent="0.3">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spans="1:26" ht="18.75" customHeight="1" x14ac:dyDescent="0.3">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spans="1:26" ht="18.75" customHeight="1" x14ac:dyDescent="0.3">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spans="1:26" ht="18.75" customHeight="1" x14ac:dyDescent="0.3">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spans="1:26" ht="18.75" customHeight="1" x14ac:dyDescent="0.3">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spans="1:26" ht="18.75" customHeight="1" x14ac:dyDescent="0.3">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spans="1:26" ht="18.75" customHeight="1" x14ac:dyDescent="0.3">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spans="1:26" ht="18.75" customHeight="1" x14ac:dyDescent="0.3">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spans="1:26" ht="18.75" customHeight="1" x14ac:dyDescent="0.3">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spans="1:26" ht="18.75" customHeight="1" x14ac:dyDescent="0.3">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spans="1:26" ht="18.75" customHeight="1" x14ac:dyDescent="0.3">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spans="1:26" ht="18.75" customHeight="1" x14ac:dyDescent="0.3">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spans="1:26" ht="18.75" customHeight="1" x14ac:dyDescent="0.3">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spans="1:26" ht="18.75" customHeight="1" x14ac:dyDescent="0.3">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spans="1:26" ht="18.75" customHeight="1" x14ac:dyDescent="0.3">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spans="1:26" ht="18.75" customHeight="1" x14ac:dyDescent="0.3">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spans="1:26" ht="18.75" customHeight="1" x14ac:dyDescent="0.3">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spans="1:26" ht="18.75" customHeight="1" x14ac:dyDescent="0.3">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spans="1:26" ht="18.75" customHeight="1" x14ac:dyDescent="0.3">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spans="1:26" ht="18.75" customHeight="1" x14ac:dyDescent="0.3">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spans="1:26" ht="18.75" customHeight="1" x14ac:dyDescent="0.3">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spans="1:26" ht="18.75" customHeight="1" x14ac:dyDescent="0.3">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spans="1:26" ht="18.75" customHeight="1" x14ac:dyDescent="0.3">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spans="1:26" ht="18.75" customHeight="1" x14ac:dyDescent="0.3">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spans="1:26" ht="18.75" customHeight="1" x14ac:dyDescent="0.3">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spans="1:26" ht="18.75" customHeight="1" x14ac:dyDescent="0.3">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spans="1:26" ht="18.75" customHeight="1" x14ac:dyDescent="0.3">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spans="1:26" ht="18.75" customHeight="1" x14ac:dyDescent="0.3">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spans="1:26" ht="18.75" customHeight="1" x14ac:dyDescent="0.3">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spans="1:26" ht="18.75" customHeight="1" x14ac:dyDescent="0.3">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spans="1:26" ht="18.75" customHeight="1" x14ac:dyDescent="0.3">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spans="1:26" ht="18.75" customHeight="1" x14ac:dyDescent="0.3">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spans="1:26" ht="18.75" customHeight="1" x14ac:dyDescent="0.3">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spans="1:26" ht="18.75" customHeight="1" x14ac:dyDescent="0.3">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spans="1:26" ht="18.75" customHeight="1" x14ac:dyDescent="0.3">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spans="1:26" ht="18.75" customHeight="1" x14ac:dyDescent="0.3">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spans="1:26" ht="18.75" customHeight="1" x14ac:dyDescent="0.3">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spans="1:26" ht="18.75" customHeight="1" x14ac:dyDescent="0.3">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spans="1:26" ht="18.75" customHeight="1" x14ac:dyDescent="0.3">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spans="1:26" ht="18.75" customHeight="1" x14ac:dyDescent="0.3">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spans="1:26" ht="18.75" customHeight="1" x14ac:dyDescent="0.3">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spans="1:26" ht="18.75" customHeight="1" x14ac:dyDescent="0.3">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spans="1:26" ht="18.75" customHeight="1" x14ac:dyDescent="0.3">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spans="1:26" ht="18.75" customHeight="1" x14ac:dyDescent="0.3">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spans="1:26" ht="18.75" customHeight="1" x14ac:dyDescent="0.3">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spans="1:26" ht="18.75" customHeight="1" x14ac:dyDescent="0.3">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spans="1:26" ht="18.75" customHeight="1" x14ac:dyDescent="0.3">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spans="1:26" ht="18.75" customHeight="1" x14ac:dyDescent="0.3">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spans="1:26" ht="18.75" customHeight="1" x14ac:dyDescent="0.3">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spans="1:26" ht="18.75" customHeight="1" x14ac:dyDescent="0.3">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spans="1:26" ht="18.75" customHeight="1" x14ac:dyDescent="0.3">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spans="1:26" ht="18.75" customHeight="1" x14ac:dyDescent="0.3">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spans="1:26" ht="18.75" customHeight="1" x14ac:dyDescent="0.3">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spans="1:26" ht="18.75" customHeight="1" x14ac:dyDescent="0.3">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spans="1:26" ht="18.75" customHeight="1" x14ac:dyDescent="0.3">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spans="1:26" ht="18.75" customHeight="1" x14ac:dyDescent="0.3">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spans="1:26" ht="18.75" customHeight="1" x14ac:dyDescent="0.3">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spans="1:26" ht="18.75" customHeight="1" x14ac:dyDescent="0.3">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spans="1:26" ht="18.75" customHeight="1" x14ac:dyDescent="0.3">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spans="1:26" ht="18.75" customHeight="1" x14ac:dyDescent="0.3">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spans="1:26" ht="18.75" customHeight="1" x14ac:dyDescent="0.3">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spans="1:26" ht="18.75" customHeight="1" x14ac:dyDescent="0.3">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spans="1:26" ht="18.75" customHeight="1" x14ac:dyDescent="0.3">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spans="1:26" ht="18.75" customHeight="1" x14ac:dyDescent="0.3">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spans="1:26" ht="18.75" customHeight="1" x14ac:dyDescent="0.3">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spans="1:26" ht="18.75" customHeight="1" x14ac:dyDescent="0.3">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spans="1:26" ht="18.75" customHeight="1" x14ac:dyDescent="0.3">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spans="1:26" ht="18.75" customHeight="1" x14ac:dyDescent="0.3">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spans="1:26" ht="18.75" customHeight="1" x14ac:dyDescent="0.3">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spans="1:26" ht="18.75" customHeight="1" x14ac:dyDescent="0.3">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spans="1:26" ht="18.75" customHeight="1" x14ac:dyDescent="0.3">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spans="1:26" ht="18.75" customHeight="1" x14ac:dyDescent="0.3">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spans="1:26" ht="18.75" customHeight="1" x14ac:dyDescent="0.3">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spans="1:26" ht="18.75" customHeight="1" x14ac:dyDescent="0.3">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spans="1:26" ht="18.75" customHeight="1" x14ac:dyDescent="0.3">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spans="1:26" ht="18.75" customHeight="1" x14ac:dyDescent="0.3">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spans="1:26" ht="18.75" customHeight="1" x14ac:dyDescent="0.3">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spans="1:26" ht="18.75" customHeight="1" x14ac:dyDescent="0.3">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spans="1:26" ht="18.75" customHeight="1" x14ac:dyDescent="0.3">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spans="1:26" ht="18.75" customHeight="1" x14ac:dyDescent="0.3">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spans="1:26" ht="18.75" customHeight="1" x14ac:dyDescent="0.3">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spans="1:26" ht="18.75" customHeight="1" x14ac:dyDescent="0.3">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spans="1:26" ht="18.75" customHeight="1" x14ac:dyDescent="0.3">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spans="1:26" ht="18.75" customHeight="1" x14ac:dyDescent="0.3">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spans="1:26" ht="18.75" customHeight="1" x14ac:dyDescent="0.3">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spans="1:26" ht="18.75" customHeight="1" x14ac:dyDescent="0.3">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spans="1:26" ht="18.75" customHeight="1" x14ac:dyDescent="0.3">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spans="1:26" ht="18.75" customHeight="1" x14ac:dyDescent="0.3">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spans="1:26" ht="18.75" customHeight="1" x14ac:dyDescent="0.3">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spans="1:26" ht="18.75" customHeight="1" x14ac:dyDescent="0.3">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spans="1:26" ht="18.75" customHeight="1" x14ac:dyDescent="0.3">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spans="1:26" ht="18.75" customHeight="1" x14ac:dyDescent="0.3">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spans="1:26" ht="18.75" customHeight="1" x14ac:dyDescent="0.3">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spans="1:26" ht="18.75" customHeight="1" x14ac:dyDescent="0.3">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spans="1:26" ht="18.75" customHeight="1" x14ac:dyDescent="0.3">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spans="1:26" ht="18.75" customHeight="1" x14ac:dyDescent="0.3">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spans="1:26" ht="18.75" customHeight="1" x14ac:dyDescent="0.3">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spans="1:26" ht="18.75" customHeight="1" x14ac:dyDescent="0.3">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spans="1:26" ht="18.75" customHeight="1" x14ac:dyDescent="0.3">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spans="1:26" ht="18.75" customHeight="1" x14ac:dyDescent="0.3">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spans="1:26" ht="18.75" customHeight="1" x14ac:dyDescent="0.3">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spans="1:26" ht="18.75" customHeight="1" x14ac:dyDescent="0.3">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spans="1:26" ht="18.75" customHeight="1" x14ac:dyDescent="0.3">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spans="1:26" ht="18.75" customHeight="1" x14ac:dyDescent="0.3">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spans="1:26" ht="18.75" customHeight="1" x14ac:dyDescent="0.3">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spans="1:26" ht="18.75" customHeight="1" x14ac:dyDescent="0.3">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spans="1:26" ht="18.75" customHeight="1" x14ac:dyDescent="0.3">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spans="1:26" ht="18.75" customHeight="1" x14ac:dyDescent="0.3">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spans="1:26" ht="18.75" customHeight="1" x14ac:dyDescent="0.3">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spans="1:26" ht="18.75" customHeight="1" x14ac:dyDescent="0.3">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spans="1:26" ht="18.75" customHeight="1" x14ac:dyDescent="0.3">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spans="1:26" ht="18.75" customHeight="1" x14ac:dyDescent="0.3">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spans="1:26" ht="18.75" customHeight="1" x14ac:dyDescent="0.3">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spans="1:26" ht="18.75" customHeight="1" x14ac:dyDescent="0.3">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spans="1:26" ht="18.75" customHeight="1" x14ac:dyDescent="0.3">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spans="1:26" ht="18.75" customHeight="1" x14ac:dyDescent="0.3">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spans="1:26" ht="18.75" customHeight="1" x14ac:dyDescent="0.3">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spans="1:26" ht="18.75" customHeight="1" x14ac:dyDescent="0.3">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spans="1:26" ht="18.75" customHeight="1" x14ac:dyDescent="0.3">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spans="1:26" ht="18.75" customHeight="1" x14ac:dyDescent="0.3">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spans="1:26" ht="18.75" customHeight="1" x14ac:dyDescent="0.3">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spans="1:26" ht="18.75" customHeight="1" x14ac:dyDescent="0.3">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spans="1:26" ht="18.75" customHeight="1" x14ac:dyDescent="0.3">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spans="1:26" ht="18.75" customHeight="1" x14ac:dyDescent="0.3">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spans="1:26" ht="18.75" customHeight="1" x14ac:dyDescent="0.3">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spans="1:26" ht="18.75" customHeight="1" x14ac:dyDescent="0.3">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spans="1:26" ht="18.75" customHeight="1" x14ac:dyDescent="0.3">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spans="1:26" ht="18.75" customHeight="1" x14ac:dyDescent="0.3">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spans="1:26" ht="18.75" customHeight="1" x14ac:dyDescent="0.3">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spans="1:26" ht="18.75" customHeight="1" x14ac:dyDescent="0.3">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spans="1:26" ht="18.75" customHeight="1" x14ac:dyDescent="0.3">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spans="1:26" ht="18.75" customHeight="1" x14ac:dyDescent="0.3">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spans="1:26" ht="18.75" customHeight="1" x14ac:dyDescent="0.3">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spans="1:26" ht="18.75" customHeight="1" x14ac:dyDescent="0.3">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spans="1:26" ht="18.75" customHeight="1" x14ac:dyDescent="0.3">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spans="1:26" ht="18.75" customHeight="1" x14ac:dyDescent="0.3">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spans="1:26" ht="18.75" customHeight="1" x14ac:dyDescent="0.3">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spans="1:26" ht="18.75" customHeight="1" x14ac:dyDescent="0.3">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spans="1:26" ht="18.75" customHeight="1" x14ac:dyDescent="0.3">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spans="1:26" ht="18.75" customHeight="1" x14ac:dyDescent="0.3">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spans="1:26" ht="18.75" customHeight="1" x14ac:dyDescent="0.3">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spans="1:26" ht="18.75" customHeight="1" x14ac:dyDescent="0.3">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spans="1:26" ht="18.75" customHeight="1" x14ac:dyDescent="0.3">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spans="1:26" ht="18.75" customHeight="1" x14ac:dyDescent="0.3">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spans="1:26" ht="18.75" customHeight="1" x14ac:dyDescent="0.3">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spans="1:26" ht="18.75" customHeight="1" x14ac:dyDescent="0.3">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spans="1:26" ht="18.75" customHeight="1" x14ac:dyDescent="0.3">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spans="1:26" ht="18.75" customHeight="1" x14ac:dyDescent="0.3">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spans="1:26" ht="18.75" customHeight="1" x14ac:dyDescent="0.3">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spans="1:26" ht="18.75" customHeight="1" x14ac:dyDescent="0.3">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spans="1:26" ht="18.75" customHeight="1" x14ac:dyDescent="0.3">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spans="1:26" ht="18.75" customHeight="1" x14ac:dyDescent="0.3">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spans="1:26" ht="18.75" customHeight="1" x14ac:dyDescent="0.3">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spans="1:26" ht="18.75" customHeight="1" x14ac:dyDescent="0.3">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spans="1:26" ht="18.75" customHeight="1" x14ac:dyDescent="0.3">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spans="1:26" ht="18.75" customHeight="1" x14ac:dyDescent="0.3">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spans="1:26" ht="18.75" customHeight="1" x14ac:dyDescent="0.3">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spans="1:26" ht="18.75" customHeight="1" x14ac:dyDescent="0.3">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spans="1:26" ht="18.75" customHeight="1" x14ac:dyDescent="0.3">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spans="1:26" ht="18.75" customHeight="1" x14ac:dyDescent="0.3">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spans="1:26" ht="18.75" customHeight="1" x14ac:dyDescent="0.3">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spans="1:26" ht="18.75" customHeight="1" x14ac:dyDescent="0.3">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spans="1:26" ht="18.75" customHeight="1" x14ac:dyDescent="0.3">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spans="1:26" ht="18.75" customHeight="1" x14ac:dyDescent="0.3">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spans="1:26" ht="18.75" customHeight="1" x14ac:dyDescent="0.3">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spans="1:26" ht="18.75" customHeight="1" x14ac:dyDescent="0.3">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spans="1:26" ht="18.75" customHeight="1" x14ac:dyDescent="0.3">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spans="1:26" ht="18.75" customHeight="1" x14ac:dyDescent="0.3">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spans="1:26" ht="18.75" customHeight="1" x14ac:dyDescent="0.3">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spans="1:26" ht="18.75" customHeight="1" x14ac:dyDescent="0.3">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spans="1:26" ht="18.75" customHeight="1" x14ac:dyDescent="0.3">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spans="1:26" ht="18.75" customHeight="1" x14ac:dyDescent="0.3">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spans="1:26" ht="18.75" customHeight="1" x14ac:dyDescent="0.3">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spans="1:26" ht="18.75" customHeight="1" x14ac:dyDescent="0.3">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spans="1:26" ht="18.75" customHeight="1" x14ac:dyDescent="0.3">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spans="1:26" ht="18.75" customHeight="1" x14ac:dyDescent="0.3">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spans="1:26" ht="18.75" customHeight="1" x14ac:dyDescent="0.3">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spans="1:26" ht="18.75" customHeight="1" x14ac:dyDescent="0.3">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spans="1:26" ht="18.75" customHeight="1" x14ac:dyDescent="0.3">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spans="1:26" ht="18.75" customHeight="1" x14ac:dyDescent="0.3">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spans="1:26" ht="18.75" customHeight="1" x14ac:dyDescent="0.3">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spans="1:26" ht="18.75" customHeight="1" x14ac:dyDescent="0.3">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spans="1:26" ht="18.75" customHeight="1" x14ac:dyDescent="0.3">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spans="1:26" ht="18.75" customHeight="1" x14ac:dyDescent="0.3">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spans="1:26" ht="18.75" customHeight="1" x14ac:dyDescent="0.3">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spans="1:26" ht="18.75" customHeight="1" x14ac:dyDescent="0.3">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spans="1:26" ht="18.75" customHeight="1" x14ac:dyDescent="0.3">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spans="1:26" ht="18.75" customHeight="1" x14ac:dyDescent="0.3">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spans="1:26" ht="18.75" customHeight="1" x14ac:dyDescent="0.3">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spans="1:26" ht="18.75" customHeight="1" x14ac:dyDescent="0.3">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spans="1:26" ht="18.75" customHeight="1" x14ac:dyDescent="0.3">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spans="1:26" ht="18.75" customHeight="1" x14ac:dyDescent="0.3">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spans="1:26" ht="18.75" customHeight="1" x14ac:dyDescent="0.3">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spans="1:26" ht="18.75" customHeight="1" x14ac:dyDescent="0.3">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spans="1:26" ht="18.75" customHeight="1" x14ac:dyDescent="0.3">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spans="1:26" ht="18.75" customHeight="1" x14ac:dyDescent="0.3">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spans="1:26" ht="18.75" customHeight="1" x14ac:dyDescent="0.3">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spans="1:26" ht="18.75" customHeight="1" x14ac:dyDescent="0.3">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spans="1:26" ht="18.75" customHeight="1" x14ac:dyDescent="0.3">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spans="1:26" ht="18.75" customHeight="1" x14ac:dyDescent="0.3">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spans="1:26" ht="18.75" customHeight="1" x14ac:dyDescent="0.3">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spans="1:26" ht="18.75" customHeight="1" x14ac:dyDescent="0.3">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spans="1:26" ht="18.75" customHeight="1" x14ac:dyDescent="0.3">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spans="1:26" ht="18.75" customHeight="1" x14ac:dyDescent="0.3">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spans="1:26" ht="18.75" customHeight="1" x14ac:dyDescent="0.3">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spans="1:26" ht="18.75" customHeight="1" x14ac:dyDescent="0.3">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spans="1:26" ht="18.75" customHeight="1" x14ac:dyDescent="0.3">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spans="1:26" ht="18.75" customHeight="1" x14ac:dyDescent="0.3">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spans="1:26" ht="18.75" customHeight="1" x14ac:dyDescent="0.3">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spans="1:26" ht="18.75" customHeight="1" x14ac:dyDescent="0.3">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spans="1:26" ht="18.75" customHeight="1" x14ac:dyDescent="0.3">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spans="1:26" ht="18.75" customHeight="1" x14ac:dyDescent="0.3">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spans="1:26" ht="18.75" customHeight="1" x14ac:dyDescent="0.3">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spans="1:26" ht="18.75" customHeight="1" x14ac:dyDescent="0.3">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spans="1:26" ht="18.75" customHeight="1" x14ac:dyDescent="0.3">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spans="1:26" ht="18.75" customHeight="1" x14ac:dyDescent="0.3">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spans="1:26" ht="18.75" customHeight="1" x14ac:dyDescent="0.3">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spans="1:26" ht="18.75" customHeight="1" x14ac:dyDescent="0.3">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spans="1:26" ht="18.75" customHeight="1" x14ac:dyDescent="0.3">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spans="1:26" ht="18.75" customHeight="1" x14ac:dyDescent="0.3">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spans="1:26" ht="18.75" customHeight="1" x14ac:dyDescent="0.3">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spans="1:26" ht="18.75" customHeight="1" x14ac:dyDescent="0.3">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spans="1:26" ht="18.75" customHeight="1" x14ac:dyDescent="0.3">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spans="1:26" ht="18.75" customHeight="1" x14ac:dyDescent="0.3">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spans="1:26" ht="18.75" customHeight="1" x14ac:dyDescent="0.3">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spans="1:26" ht="18.75" customHeight="1" x14ac:dyDescent="0.3">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spans="1:26" ht="18.75" customHeight="1" x14ac:dyDescent="0.3">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spans="1:26" ht="18.75" customHeight="1" x14ac:dyDescent="0.3">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spans="1:26" ht="18.75" customHeight="1" x14ac:dyDescent="0.3">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spans="1:26" ht="18.75" customHeight="1" x14ac:dyDescent="0.3">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spans="1:26" ht="18.75" customHeight="1" x14ac:dyDescent="0.3">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spans="1:26" ht="18.75" customHeight="1" x14ac:dyDescent="0.3">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spans="1:26" ht="18.75" customHeight="1" x14ac:dyDescent="0.3">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spans="1:26" ht="18.75" customHeight="1" x14ac:dyDescent="0.3">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spans="1:26" ht="18.75" customHeight="1" x14ac:dyDescent="0.3">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spans="1:26" ht="18.75" customHeight="1" x14ac:dyDescent="0.3">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spans="1:26" ht="18.75" customHeight="1" x14ac:dyDescent="0.3">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spans="1:26" ht="18.75" customHeight="1" x14ac:dyDescent="0.3">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spans="1:26" ht="18.75" customHeight="1" x14ac:dyDescent="0.3">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spans="1:26" ht="18.75" customHeight="1" x14ac:dyDescent="0.3">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spans="1:26" ht="18.75" customHeight="1" x14ac:dyDescent="0.3">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spans="1:26" ht="18.75" customHeight="1" x14ac:dyDescent="0.3">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spans="1:26" ht="18.75" customHeight="1" x14ac:dyDescent="0.3">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spans="1:26" ht="18.75" customHeight="1" x14ac:dyDescent="0.3">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spans="1:26" ht="18.75" customHeight="1" x14ac:dyDescent="0.3">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spans="1:26" ht="18.75" customHeight="1" x14ac:dyDescent="0.3">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spans="1:26" ht="18.75" customHeight="1" x14ac:dyDescent="0.3">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spans="1:26" ht="18.75" customHeight="1" x14ac:dyDescent="0.3">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spans="1:26" ht="18.75" customHeight="1" x14ac:dyDescent="0.3">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spans="1:26" ht="18.75" customHeight="1" x14ac:dyDescent="0.3">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spans="1:26" ht="18.75" customHeight="1" x14ac:dyDescent="0.3">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spans="1:26" ht="18.75" customHeight="1" x14ac:dyDescent="0.3">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spans="1:26" ht="18.75" customHeight="1" x14ac:dyDescent="0.3">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spans="1:26" ht="18.75" customHeight="1" x14ac:dyDescent="0.3">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spans="1:26" ht="18.75" customHeight="1" x14ac:dyDescent="0.3">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spans="1:26" ht="18.75" customHeight="1" x14ac:dyDescent="0.3">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spans="1:26" ht="18.75" customHeight="1" x14ac:dyDescent="0.3">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spans="1:26" ht="18.75" customHeight="1" x14ac:dyDescent="0.3">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spans="1:26" ht="18.75" customHeight="1" x14ac:dyDescent="0.3">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spans="1:26" ht="18.75" customHeight="1" x14ac:dyDescent="0.3">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spans="1:26" ht="18.75" customHeight="1" x14ac:dyDescent="0.3">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spans="1:26" ht="18.75" customHeight="1" x14ac:dyDescent="0.3">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spans="1:26" ht="18.75" customHeight="1" x14ac:dyDescent="0.3">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spans="1:26" ht="18.75" customHeight="1" x14ac:dyDescent="0.3">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spans="1:26" ht="18.75" customHeight="1" x14ac:dyDescent="0.3">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spans="1:26" ht="18.75" customHeight="1" x14ac:dyDescent="0.3">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spans="1:26" ht="18.75" customHeight="1" x14ac:dyDescent="0.3">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spans="1:26" ht="18.75" customHeight="1" x14ac:dyDescent="0.3">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spans="1:26" ht="18.75" customHeight="1" x14ac:dyDescent="0.3">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spans="1:26" ht="18.75" customHeight="1" x14ac:dyDescent="0.3">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spans="1:26" ht="18.75" customHeight="1" x14ac:dyDescent="0.3">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spans="1:26" ht="18.75" customHeight="1" x14ac:dyDescent="0.3">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spans="1:26" ht="18.75" customHeight="1" x14ac:dyDescent="0.3">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spans="1:26" ht="18.75" customHeight="1" x14ac:dyDescent="0.3">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spans="1:26" ht="18.75" customHeight="1" x14ac:dyDescent="0.3">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spans="1:26" ht="18.75" customHeight="1" x14ac:dyDescent="0.3">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spans="1:26" ht="18.75" customHeight="1" x14ac:dyDescent="0.3">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spans="1:26" ht="18.75" customHeight="1" x14ac:dyDescent="0.3">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spans="1:26" ht="18.75" customHeight="1" x14ac:dyDescent="0.3">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spans="1:26" ht="18.75" customHeight="1" x14ac:dyDescent="0.3">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spans="1:26" ht="18.75" customHeight="1" x14ac:dyDescent="0.3">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spans="1:26" ht="18.75" customHeight="1" x14ac:dyDescent="0.3">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spans="1:26" ht="18.75" customHeight="1" x14ac:dyDescent="0.3">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spans="1:26" ht="18.75" customHeight="1" x14ac:dyDescent="0.3">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spans="1:26" ht="18.75" customHeight="1" x14ac:dyDescent="0.3">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spans="1:26" ht="18.75" customHeight="1" x14ac:dyDescent="0.3">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spans="1:26" ht="18.75" customHeight="1" x14ac:dyDescent="0.3">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spans="1:26" ht="18.75" customHeight="1" x14ac:dyDescent="0.3">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spans="1:26" ht="18.75" customHeight="1" x14ac:dyDescent="0.3">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spans="1:26" ht="18.75" customHeight="1" x14ac:dyDescent="0.3">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spans="1:26" ht="18.75" customHeight="1" x14ac:dyDescent="0.3">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spans="1:26" ht="18.75" customHeight="1" x14ac:dyDescent="0.3">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spans="1:26" ht="18.75" customHeight="1" x14ac:dyDescent="0.3">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spans="1:26" ht="18.75" customHeight="1" x14ac:dyDescent="0.3">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spans="1:26" ht="18.75" customHeight="1" x14ac:dyDescent="0.3">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spans="1:26" ht="18.75" customHeight="1" x14ac:dyDescent="0.3">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spans="1:26" ht="18.75" customHeight="1" x14ac:dyDescent="0.3">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spans="1:26" ht="18.75" customHeight="1" x14ac:dyDescent="0.3">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spans="1:26" ht="18.75" customHeight="1" x14ac:dyDescent="0.3">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spans="1:26" ht="18.75" customHeight="1" x14ac:dyDescent="0.3">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spans="1:26" ht="18.75" customHeight="1" x14ac:dyDescent="0.3">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spans="1:26" ht="18.75" customHeight="1" x14ac:dyDescent="0.3">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spans="1:26" ht="18.75" customHeight="1" x14ac:dyDescent="0.3">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spans="1:26" ht="18.75" customHeight="1" x14ac:dyDescent="0.3">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spans="1:26" ht="18.75" customHeight="1" x14ac:dyDescent="0.3">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spans="1:26" ht="18.75" customHeight="1" x14ac:dyDescent="0.3">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spans="1:26" ht="18.75" customHeight="1" x14ac:dyDescent="0.3">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spans="1:26" ht="18.75" customHeight="1" x14ac:dyDescent="0.3">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spans="1:26" ht="18.75" customHeight="1" x14ac:dyDescent="0.3">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spans="1:26" ht="18.75" customHeight="1" x14ac:dyDescent="0.3">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spans="1:26" ht="18.75" customHeight="1" x14ac:dyDescent="0.3">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spans="1:26" ht="18.75" customHeight="1" x14ac:dyDescent="0.3">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spans="1:26" ht="18.75" customHeight="1" x14ac:dyDescent="0.3">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spans="1:26" ht="18.75" customHeight="1" x14ac:dyDescent="0.3">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spans="1:26" ht="18.75" customHeight="1" x14ac:dyDescent="0.3">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spans="1:26" ht="18.75" customHeight="1" x14ac:dyDescent="0.3">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spans="1:26" ht="18.75" customHeight="1" x14ac:dyDescent="0.3">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spans="1:26" ht="18.75" customHeight="1" x14ac:dyDescent="0.3">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spans="1:26" ht="18.75" customHeight="1" x14ac:dyDescent="0.3">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spans="1:26" ht="18.75" customHeight="1" x14ac:dyDescent="0.3">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spans="1:26" ht="18.75" customHeight="1" x14ac:dyDescent="0.3">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spans="1:26" ht="18.75" customHeight="1" x14ac:dyDescent="0.3">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spans="1:26" ht="18.75" customHeight="1" x14ac:dyDescent="0.3">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spans="1:26" ht="18.75" customHeight="1" x14ac:dyDescent="0.3">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spans="1:26" ht="18.75" customHeight="1" x14ac:dyDescent="0.3">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spans="1:26" ht="18.75" customHeight="1" x14ac:dyDescent="0.3">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spans="1:26" ht="18.75" customHeight="1" x14ac:dyDescent="0.3">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spans="1:26" ht="18.75" customHeight="1" x14ac:dyDescent="0.3">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spans="1:26" ht="18.75" customHeight="1" x14ac:dyDescent="0.3">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spans="1:26" ht="18.75" customHeight="1" x14ac:dyDescent="0.3">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spans="1:26" ht="18.75" customHeight="1" x14ac:dyDescent="0.3">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spans="1:26" ht="18.75" customHeight="1" x14ac:dyDescent="0.3">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spans="1:26" ht="18.75" customHeight="1" x14ac:dyDescent="0.3">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spans="1:26" ht="18.75" customHeight="1" x14ac:dyDescent="0.3">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spans="1:26" ht="18.75" customHeight="1" x14ac:dyDescent="0.3">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spans="1:26" ht="18.75" customHeight="1" x14ac:dyDescent="0.3">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spans="1:26" ht="18.75" customHeight="1" x14ac:dyDescent="0.3">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spans="1:26" ht="18.75" customHeight="1" x14ac:dyDescent="0.3">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spans="1:26" ht="18.75" customHeight="1" x14ac:dyDescent="0.3">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spans="1:26" ht="18.75" customHeight="1" x14ac:dyDescent="0.3">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spans="1:26" ht="18.75" customHeight="1" x14ac:dyDescent="0.3">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spans="1:26" ht="18.75" customHeight="1" x14ac:dyDescent="0.3">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spans="1:26" ht="18.75" customHeight="1" x14ac:dyDescent="0.3">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spans="1:26" ht="18.75" customHeight="1" x14ac:dyDescent="0.3">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spans="1:26" ht="18.75" customHeight="1" x14ac:dyDescent="0.3">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spans="1:26" ht="18.75" customHeight="1" x14ac:dyDescent="0.3">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spans="1:26" ht="18.75" customHeight="1" x14ac:dyDescent="0.3">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spans="1:26" ht="18.75" customHeight="1" x14ac:dyDescent="0.3">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spans="1:26" ht="18.75" customHeight="1" x14ac:dyDescent="0.3">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spans="1:26" ht="18.75" customHeight="1" x14ac:dyDescent="0.3">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spans="1:26" ht="18.75" customHeight="1" x14ac:dyDescent="0.3">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spans="1:26" ht="18.75" customHeight="1" x14ac:dyDescent="0.3">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spans="1:26" ht="18.75" customHeight="1" x14ac:dyDescent="0.3">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spans="1:26" ht="18.75" customHeight="1" x14ac:dyDescent="0.3">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spans="1:26" ht="18.75" customHeight="1" x14ac:dyDescent="0.3">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spans="1:26" ht="18.75" customHeight="1" x14ac:dyDescent="0.3">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spans="1:26" ht="18.75" customHeight="1" x14ac:dyDescent="0.3">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spans="1:26" ht="18.75" customHeight="1" x14ac:dyDescent="0.3">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spans="1:26" ht="18.75" customHeight="1" x14ac:dyDescent="0.3">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spans="1:26" ht="18.75" customHeight="1" x14ac:dyDescent="0.3">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spans="1:26" ht="18.75" customHeight="1" x14ac:dyDescent="0.3">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spans="1:26" ht="18.75" customHeight="1" x14ac:dyDescent="0.3">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spans="1:26" ht="18.75" customHeight="1" x14ac:dyDescent="0.3">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spans="1:26" ht="18.75" customHeight="1" x14ac:dyDescent="0.3">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spans="1:26" ht="18.75" customHeight="1" x14ac:dyDescent="0.3">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spans="1:26" ht="18.75" customHeight="1" x14ac:dyDescent="0.3">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spans="1:26" ht="18.75" customHeight="1" x14ac:dyDescent="0.3">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spans="1:26" ht="18.75" customHeight="1" x14ac:dyDescent="0.3">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spans="1:26" ht="18.75" customHeight="1" x14ac:dyDescent="0.3">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spans="1:26" ht="18.75" customHeight="1" x14ac:dyDescent="0.3">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spans="1:26" ht="18.75" customHeight="1" x14ac:dyDescent="0.3">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spans="1:26" ht="18.75" customHeight="1" x14ac:dyDescent="0.3">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spans="1:26" ht="18.75" customHeight="1" x14ac:dyDescent="0.3">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spans="1:26" ht="18.75" customHeight="1" x14ac:dyDescent="0.3">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spans="1:26" ht="18.75" customHeight="1" x14ac:dyDescent="0.3">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spans="1:26" ht="18.75" customHeight="1" x14ac:dyDescent="0.3">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spans="1:26" ht="18.75" customHeight="1" x14ac:dyDescent="0.3">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spans="1:26" ht="18.75" customHeight="1" x14ac:dyDescent="0.3">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spans="1:26" ht="18.75" customHeight="1" x14ac:dyDescent="0.3">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spans="1:26" ht="18.75" customHeight="1" x14ac:dyDescent="0.3">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spans="1:26" ht="18.75" customHeight="1" x14ac:dyDescent="0.3">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spans="1:26" ht="18.75" customHeight="1" x14ac:dyDescent="0.3">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spans="1:26" ht="18.75" customHeight="1" x14ac:dyDescent="0.3">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spans="1:26" ht="18.75" customHeight="1" x14ac:dyDescent="0.3">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spans="1:26" ht="18.75" customHeight="1" x14ac:dyDescent="0.3">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spans="1:26" ht="18.75" customHeight="1" x14ac:dyDescent="0.3">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spans="1:26" ht="18.75" customHeight="1" x14ac:dyDescent="0.3">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spans="1:26" ht="18.75" customHeight="1" x14ac:dyDescent="0.3">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spans="1:26" ht="18.75" customHeight="1" x14ac:dyDescent="0.3">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spans="1:26" ht="18.75" customHeight="1" x14ac:dyDescent="0.3">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spans="1:26" ht="18.75" customHeight="1" x14ac:dyDescent="0.3">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spans="1:26" ht="18.75" customHeight="1" x14ac:dyDescent="0.3">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spans="1:26" ht="18.75" customHeight="1" x14ac:dyDescent="0.3">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spans="1:26" ht="18.75" customHeight="1" x14ac:dyDescent="0.3">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spans="1:26" ht="18.75" customHeight="1" x14ac:dyDescent="0.3">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spans="1:26" ht="18.75" customHeight="1" x14ac:dyDescent="0.3">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spans="1:26" ht="18.75" customHeight="1" x14ac:dyDescent="0.3">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spans="1:26" ht="18.75" customHeight="1" x14ac:dyDescent="0.3">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spans="1:26" ht="18.75" customHeight="1" x14ac:dyDescent="0.3">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spans="1:26" ht="18.75" customHeight="1" x14ac:dyDescent="0.3">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spans="1:26" ht="18.75" customHeight="1" x14ac:dyDescent="0.3">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spans="1:26" ht="18.75" customHeight="1" x14ac:dyDescent="0.3">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spans="1:26" ht="18.75" customHeight="1" x14ac:dyDescent="0.3">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spans="1:26" ht="18.75" customHeight="1" x14ac:dyDescent="0.3">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spans="1:26" ht="18.75" customHeight="1" x14ac:dyDescent="0.3">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spans="1:26" ht="18.75" customHeight="1" x14ac:dyDescent="0.3">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spans="1:26" ht="18.75" customHeight="1" x14ac:dyDescent="0.3">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spans="1:26" ht="18.75" customHeight="1" x14ac:dyDescent="0.3">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spans="1:26" ht="18.75" customHeight="1" x14ac:dyDescent="0.3">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spans="1:26" ht="18.75" customHeight="1" x14ac:dyDescent="0.3">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spans="1:26" ht="18.75" customHeight="1" x14ac:dyDescent="0.3">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spans="1:26" ht="18.75" customHeight="1" x14ac:dyDescent="0.3">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spans="1:26" ht="18.75" customHeight="1" x14ac:dyDescent="0.3">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spans="1:26" ht="18.75" customHeight="1" x14ac:dyDescent="0.3">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spans="1:26" ht="18.75" customHeight="1" x14ac:dyDescent="0.3">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spans="1:26" ht="18.75" customHeight="1" x14ac:dyDescent="0.3">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spans="1:26" ht="18.75" customHeight="1" x14ac:dyDescent="0.3">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spans="1:26" ht="18.75" customHeight="1" x14ac:dyDescent="0.3">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spans="1:26" ht="18.75" customHeight="1" x14ac:dyDescent="0.3">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spans="1:26" ht="18.75" customHeight="1" x14ac:dyDescent="0.3">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spans="1:26" ht="18.75" customHeight="1" x14ac:dyDescent="0.3">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spans="1:26" ht="18.75" customHeight="1" x14ac:dyDescent="0.3">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spans="1:26" ht="18.75" customHeight="1" x14ac:dyDescent="0.3">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spans="1:26" ht="18.75" customHeight="1" x14ac:dyDescent="0.3">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spans="1:26" ht="18.75" customHeight="1" x14ac:dyDescent="0.3">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spans="1:26" ht="18.75" customHeight="1" x14ac:dyDescent="0.3">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spans="1:26" ht="18.75" customHeight="1" x14ac:dyDescent="0.3">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spans="1:26" ht="18.75" customHeight="1" x14ac:dyDescent="0.3">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spans="1:26" ht="18.75" customHeight="1" x14ac:dyDescent="0.3">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spans="1:26" ht="18.75" customHeight="1" x14ac:dyDescent="0.3">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spans="1:26" ht="18.75" customHeight="1" x14ac:dyDescent="0.3">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spans="1:26" ht="18.75" customHeight="1" x14ac:dyDescent="0.3">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spans="1:26" ht="18.75" customHeight="1" x14ac:dyDescent="0.3">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spans="1:26" ht="18.75" customHeight="1" x14ac:dyDescent="0.3">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spans="1:26" ht="18.75" customHeight="1" x14ac:dyDescent="0.3">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spans="1:26" ht="18.75" customHeight="1" x14ac:dyDescent="0.3">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spans="1:26" ht="18.75" customHeight="1" x14ac:dyDescent="0.3">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spans="1:26" ht="18.75" customHeight="1" x14ac:dyDescent="0.3">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spans="1:26" ht="18.75" customHeight="1" x14ac:dyDescent="0.3">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spans="1:26" ht="18.75" customHeight="1" x14ac:dyDescent="0.3">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spans="1:26" ht="18.75" customHeight="1" x14ac:dyDescent="0.3">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spans="1:26" ht="18.75" customHeight="1" x14ac:dyDescent="0.3">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spans="1:26" ht="18.75" customHeight="1" x14ac:dyDescent="0.3">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spans="1:26" ht="18.75" customHeight="1" x14ac:dyDescent="0.3">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spans="1:26" ht="18.75" customHeight="1" x14ac:dyDescent="0.3">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spans="1:26" ht="18.75" customHeight="1" x14ac:dyDescent="0.3">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spans="1:26" ht="18.75" customHeight="1" x14ac:dyDescent="0.3">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spans="1:26" ht="18.75" customHeight="1" x14ac:dyDescent="0.3">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spans="1:26" ht="18.75" customHeight="1" x14ac:dyDescent="0.3">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spans="1:26" ht="18.75" customHeight="1" x14ac:dyDescent="0.3">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spans="1:26" ht="18.75" customHeight="1" x14ac:dyDescent="0.3">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spans="1:26" ht="18.75" customHeight="1" x14ac:dyDescent="0.3">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spans="1:26" ht="18.75" customHeight="1" x14ac:dyDescent="0.3">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spans="1:26" ht="18.75" customHeight="1" x14ac:dyDescent="0.3">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spans="1:26" ht="18.75" customHeight="1" x14ac:dyDescent="0.3">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spans="1:26" ht="18.75" customHeight="1" x14ac:dyDescent="0.3">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spans="1:26" ht="18.75" customHeight="1" x14ac:dyDescent="0.3">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spans="1:26" ht="18.75" customHeight="1" x14ac:dyDescent="0.3">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spans="1:26" ht="18.75" customHeight="1" x14ac:dyDescent="0.3">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spans="1:26" ht="18.75" customHeight="1" x14ac:dyDescent="0.3">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spans="1:26" ht="18.75" customHeight="1" x14ac:dyDescent="0.3">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spans="1:26" ht="18.75" customHeight="1" x14ac:dyDescent="0.3">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spans="1:26" ht="18.75" customHeight="1" x14ac:dyDescent="0.3">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spans="1:26" ht="18.75" customHeight="1" x14ac:dyDescent="0.3">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spans="1:26" ht="18.75" customHeight="1" x14ac:dyDescent="0.3">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spans="1:26" ht="18.75" customHeight="1" x14ac:dyDescent="0.3">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spans="1:26" ht="18.75" customHeight="1" x14ac:dyDescent="0.3">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spans="1:26" ht="18.75" customHeight="1" x14ac:dyDescent="0.3">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spans="1:26" ht="18.75" customHeight="1" x14ac:dyDescent="0.3">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spans="1:26" ht="18.75" customHeight="1" x14ac:dyDescent="0.3">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spans="1:26" ht="18.75" customHeight="1" x14ac:dyDescent="0.3">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spans="1:26" ht="18.75" customHeight="1" x14ac:dyDescent="0.3">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spans="1:26" ht="18.75" customHeight="1" x14ac:dyDescent="0.3">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spans="1:26" ht="18.75" customHeight="1" x14ac:dyDescent="0.3">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spans="1:26" ht="18.75" customHeight="1" x14ac:dyDescent="0.3">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spans="1:26" ht="18.75" customHeight="1" x14ac:dyDescent="0.3">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spans="1:26" ht="18.75" customHeight="1" x14ac:dyDescent="0.3">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spans="1:26" ht="18.75" customHeight="1" x14ac:dyDescent="0.3">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spans="1:26" ht="18.75" customHeight="1" x14ac:dyDescent="0.3">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spans="1:26" ht="18.75" customHeight="1" x14ac:dyDescent="0.3">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spans="1:26" ht="18.75" customHeight="1" x14ac:dyDescent="0.3">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spans="1:26" ht="18.75" customHeight="1" x14ac:dyDescent="0.3">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spans="1:26" ht="18.75" customHeight="1" x14ac:dyDescent="0.3">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spans="1:26" ht="18.75" customHeight="1" x14ac:dyDescent="0.3">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spans="1:26" ht="18.75" customHeight="1" x14ac:dyDescent="0.3">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spans="1:26" ht="18.75" customHeight="1" x14ac:dyDescent="0.3">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spans="1:26" ht="18.75" customHeight="1" x14ac:dyDescent="0.3">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spans="1:26" ht="18.75" customHeight="1" x14ac:dyDescent="0.3">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spans="1:26" ht="18.75" customHeight="1" x14ac:dyDescent="0.3">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spans="1:26" ht="18.75" customHeight="1" x14ac:dyDescent="0.3">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spans="1:26" ht="18.75" customHeight="1" x14ac:dyDescent="0.3">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spans="1:26" ht="18.75" customHeight="1" x14ac:dyDescent="0.3">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spans="1:26" ht="18.75" customHeight="1" x14ac:dyDescent="0.3">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spans="1:26" ht="18.75" customHeight="1" x14ac:dyDescent="0.3">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spans="1:26" ht="18.75" customHeight="1" x14ac:dyDescent="0.3">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spans="1:26" ht="18.75" customHeight="1" x14ac:dyDescent="0.3">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spans="1:26" ht="18.75" customHeight="1" x14ac:dyDescent="0.3">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spans="1:26" ht="18.75" customHeight="1" x14ac:dyDescent="0.3">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spans="1:26" ht="18.75" customHeight="1" x14ac:dyDescent="0.3">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spans="1:26" ht="18.75" customHeight="1" x14ac:dyDescent="0.3">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spans="1:26" ht="18.75" customHeight="1" x14ac:dyDescent="0.3">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spans="1:26" ht="18.75" customHeight="1" x14ac:dyDescent="0.3">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spans="1:26" ht="18.75" customHeight="1" x14ac:dyDescent="0.3">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spans="1:26" ht="18.75" customHeight="1" x14ac:dyDescent="0.3">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spans="1:26" ht="18.75" customHeight="1" x14ac:dyDescent="0.3">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spans="1:26" ht="18.75" customHeight="1" x14ac:dyDescent="0.3">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spans="1:26" ht="18.75" customHeight="1" x14ac:dyDescent="0.3">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spans="1:26" ht="18.75" customHeight="1" x14ac:dyDescent="0.3">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spans="1:26" ht="18.75" customHeight="1" x14ac:dyDescent="0.3">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spans="1:26" ht="18.75" customHeight="1" x14ac:dyDescent="0.3">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spans="1:26" ht="18.75" customHeight="1" x14ac:dyDescent="0.3">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spans="1:26" ht="18.75" customHeight="1" x14ac:dyDescent="0.3">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spans="1:26" ht="18.75" customHeight="1" x14ac:dyDescent="0.3">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spans="1:26" ht="18.75" customHeight="1" x14ac:dyDescent="0.3">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spans="1:26" ht="18.75" customHeight="1" x14ac:dyDescent="0.3">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spans="1:26" ht="18.75" customHeight="1" x14ac:dyDescent="0.3">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spans="1:26" ht="18.75" customHeight="1" x14ac:dyDescent="0.3">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spans="1:26" ht="18.75" customHeight="1" x14ac:dyDescent="0.3">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spans="1:26" ht="18.75" customHeight="1" x14ac:dyDescent="0.3">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spans="1:26" ht="18.75" customHeight="1" x14ac:dyDescent="0.3">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spans="1:26" ht="18.75" customHeight="1" x14ac:dyDescent="0.3">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spans="1:26" ht="18.75" customHeight="1" x14ac:dyDescent="0.3">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spans="1:26" ht="18.75" customHeight="1" x14ac:dyDescent="0.3">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spans="1:26" ht="18.75" customHeight="1" x14ac:dyDescent="0.3">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spans="1:26" ht="18.75" customHeight="1" x14ac:dyDescent="0.3">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spans="1:26" ht="18.75" customHeight="1" x14ac:dyDescent="0.3">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spans="1:26" ht="18.75" customHeight="1" x14ac:dyDescent="0.3">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spans="1:26" ht="18.75" customHeight="1" x14ac:dyDescent="0.3">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spans="1:26" ht="18.75" customHeight="1" x14ac:dyDescent="0.3">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spans="1:26" ht="18.75" customHeight="1" x14ac:dyDescent="0.3">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spans="1:26" ht="18.75" customHeight="1" x14ac:dyDescent="0.3">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spans="1:26" ht="18.75" customHeight="1" x14ac:dyDescent="0.3">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spans="1:26" ht="18.75" customHeight="1" x14ac:dyDescent="0.3">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spans="1:26" ht="18.75" customHeight="1" x14ac:dyDescent="0.3">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spans="1:26" ht="18.75" customHeight="1" x14ac:dyDescent="0.3">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spans="1:26" ht="18.75" customHeight="1" x14ac:dyDescent="0.3">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spans="1:26" ht="18.75" customHeight="1" x14ac:dyDescent="0.3">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spans="1:26" ht="18.75" customHeight="1" x14ac:dyDescent="0.3">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spans="1:26" ht="18.75" customHeight="1" x14ac:dyDescent="0.3">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spans="1:26" ht="18.75" customHeight="1" x14ac:dyDescent="0.3">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spans="1:26" ht="18.75" customHeight="1" x14ac:dyDescent="0.3">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spans="1:26" ht="18.75" customHeight="1" x14ac:dyDescent="0.3">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spans="1:26" ht="18.75" customHeight="1" x14ac:dyDescent="0.3">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spans="1:26" ht="18.75" customHeight="1" x14ac:dyDescent="0.3">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spans="1:26" ht="18.75" customHeight="1" x14ac:dyDescent="0.3">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spans="1:26" ht="18.75" customHeight="1" x14ac:dyDescent="0.3">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spans="1:26" ht="18.75" customHeight="1" x14ac:dyDescent="0.3">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spans="1:26" ht="18.75" customHeight="1" x14ac:dyDescent="0.3">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spans="1:26" ht="18.75" customHeight="1" x14ac:dyDescent="0.3">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spans="1:26" ht="18.75" customHeight="1" x14ac:dyDescent="0.3">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spans="1:26" ht="18.75" customHeight="1" x14ac:dyDescent="0.3">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spans="1:26" ht="18.75" customHeight="1" x14ac:dyDescent="0.3">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spans="1:26" ht="18.75" customHeight="1" x14ac:dyDescent="0.3">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spans="1:26" ht="18.75" customHeight="1" x14ac:dyDescent="0.3">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spans="1:26" ht="18.75" customHeight="1" x14ac:dyDescent="0.3">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spans="1:26" ht="18.75" customHeight="1" x14ac:dyDescent="0.3">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spans="1:26" ht="18.75" customHeight="1" x14ac:dyDescent="0.3">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spans="1:26" ht="18.75" customHeight="1" x14ac:dyDescent="0.3">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spans="1:26" ht="18.75" customHeight="1" x14ac:dyDescent="0.3">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spans="1:26" ht="18.75" customHeight="1" x14ac:dyDescent="0.3">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spans="1:26" ht="18.75" customHeight="1" x14ac:dyDescent="0.3">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spans="1:26" ht="18.75" customHeight="1" x14ac:dyDescent="0.3">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spans="1:26" ht="18.75" customHeight="1" x14ac:dyDescent="0.3">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spans="1:26" ht="18.75" customHeight="1" x14ac:dyDescent="0.3">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spans="1:26" ht="18.75" customHeight="1" x14ac:dyDescent="0.3">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spans="1:26" ht="18.75" customHeight="1" x14ac:dyDescent="0.3">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spans="1:26" ht="18.75" customHeight="1" x14ac:dyDescent="0.3">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spans="1:26" ht="18.75" customHeight="1" x14ac:dyDescent="0.3">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spans="1:26" ht="18.75" customHeight="1" x14ac:dyDescent="0.3">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spans="1:26" ht="18.75" customHeight="1" x14ac:dyDescent="0.3">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spans="1:26" ht="18.75" customHeight="1" x14ac:dyDescent="0.3">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spans="1:26" ht="18.75" customHeight="1" x14ac:dyDescent="0.3">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spans="1:26" ht="18.75" customHeight="1" x14ac:dyDescent="0.3">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spans="1:26" ht="18.75" customHeight="1" x14ac:dyDescent="0.3">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spans="1:26" ht="18.75" customHeight="1" x14ac:dyDescent="0.3">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spans="1:26" ht="18.75" customHeight="1" x14ac:dyDescent="0.3">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spans="1:26" ht="18.75" customHeight="1" x14ac:dyDescent="0.3">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spans="1:26" ht="18.75" customHeight="1" x14ac:dyDescent="0.3">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spans="1:26" ht="18.75" customHeight="1" x14ac:dyDescent="0.3">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spans="1:26" ht="18.75" customHeight="1" x14ac:dyDescent="0.3">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spans="1:26" ht="18.75" customHeight="1" x14ac:dyDescent="0.3">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spans="1:26" ht="18.75" customHeight="1" x14ac:dyDescent="0.3">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spans="1:26" ht="18.75" customHeight="1" x14ac:dyDescent="0.3">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spans="1:26" ht="18.75" customHeight="1" x14ac:dyDescent="0.3">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spans="1:26" ht="18.75" customHeight="1" x14ac:dyDescent="0.3">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spans="1:26" ht="18.75" customHeight="1" x14ac:dyDescent="0.3">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spans="1:26" ht="18.75" customHeight="1" x14ac:dyDescent="0.3">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spans="1:26" ht="18.75" customHeight="1" x14ac:dyDescent="0.3">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spans="1:26" ht="18.75" customHeight="1" x14ac:dyDescent="0.3">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spans="1:26" ht="18.75" customHeight="1" x14ac:dyDescent="0.3">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spans="1:26" ht="18.75" customHeight="1" x14ac:dyDescent="0.3">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spans="1:26" ht="18.75" customHeight="1" x14ac:dyDescent="0.3">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spans="1:26" ht="18.75" customHeight="1" x14ac:dyDescent="0.3">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spans="1:26" ht="18.75" customHeight="1" x14ac:dyDescent="0.3">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spans="1:26" ht="18.75" customHeight="1" x14ac:dyDescent="0.3">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spans="1:26" ht="18.75" customHeight="1" x14ac:dyDescent="0.3">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spans="1:26" ht="18.75" customHeight="1" x14ac:dyDescent="0.3">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spans="1:26" ht="18.75" customHeight="1" x14ac:dyDescent="0.3">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spans="1:26" ht="18.75" customHeight="1" x14ac:dyDescent="0.3">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spans="1:26" ht="18.75" customHeight="1" x14ac:dyDescent="0.3">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spans="1:26" ht="18.75" customHeight="1" x14ac:dyDescent="0.3">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spans="1:26" ht="18.75" customHeight="1" x14ac:dyDescent="0.3">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spans="1:26" ht="18.75" customHeight="1" x14ac:dyDescent="0.3">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spans="1:26" ht="18.75" customHeight="1" x14ac:dyDescent="0.3">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spans="1:26" ht="18.75" customHeight="1" x14ac:dyDescent="0.3">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spans="1:26" ht="18.75" customHeight="1" x14ac:dyDescent="0.3">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spans="1:26" ht="18.75" customHeight="1" x14ac:dyDescent="0.3">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spans="1:26" ht="18.75" customHeight="1" x14ac:dyDescent="0.3">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spans="1:26" ht="18.75" customHeight="1" x14ac:dyDescent="0.3">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spans="1:26" ht="18.75" customHeight="1" x14ac:dyDescent="0.3">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spans="1:26" ht="18.75" customHeight="1" x14ac:dyDescent="0.3">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spans="1:26" ht="18.75" customHeight="1" x14ac:dyDescent="0.3">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spans="1:26" ht="18.75" customHeight="1" x14ac:dyDescent="0.3">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spans="1:26" ht="18.75" customHeight="1" x14ac:dyDescent="0.3">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spans="1:26" ht="18.75" customHeight="1" x14ac:dyDescent="0.3">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spans="1:26" ht="18.75" customHeight="1" x14ac:dyDescent="0.3">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spans="1:26" ht="18.75" customHeight="1" x14ac:dyDescent="0.3">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spans="1:26" ht="18.75" customHeight="1" x14ac:dyDescent="0.3">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spans="1:26" ht="18.75" customHeight="1" x14ac:dyDescent="0.3">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spans="1:26" ht="18.75" customHeight="1" x14ac:dyDescent="0.3">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spans="1:26" ht="18.75" customHeight="1" x14ac:dyDescent="0.3">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spans="1:26" ht="18.75" customHeight="1" x14ac:dyDescent="0.3">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spans="1:26" ht="18.75" customHeight="1" x14ac:dyDescent="0.3">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spans="1:26" ht="18.75" customHeight="1" x14ac:dyDescent="0.3">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spans="1:26" ht="18.75" customHeight="1" x14ac:dyDescent="0.3">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spans="1:26" ht="18.75" customHeight="1" x14ac:dyDescent="0.3">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spans="1:26" ht="18.75" customHeight="1" x14ac:dyDescent="0.3">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spans="1:26" ht="18.75" customHeight="1" x14ac:dyDescent="0.3">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spans="1:26" ht="18.75" customHeight="1" x14ac:dyDescent="0.3">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spans="1:26" ht="18.75" customHeight="1" x14ac:dyDescent="0.3">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spans="1:26" ht="18.75" customHeight="1" x14ac:dyDescent="0.3">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spans="1:26" ht="18.75" customHeight="1" x14ac:dyDescent="0.3">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spans="1:26" ht="18.75" customHeight="1" x14ac:dyDescent="0.3">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spans="1:26" ht="18.75" customHeight="1" x14ac:dyDescent="0.3">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spans="1:26" ht="18.75" customHeight="1" x14ac:dyDescent="0.3">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spans="1:26" ht="18.75" customHeight="1" x14ac:dyDescent="0.3">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spans="1:26" ht="18.75" customHeight="1" x14ac:dyDescent="0.3">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spans="1:26" ht="18.75" customHeight="1" x14ac:dyDescent="0.3">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spans="1:26" ht="18.75" customHeight="1" x14ac:dyDescent="0.3">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spans="1:26" ht="18.75" customHeight="1" x14ac:dyDescent="0.3">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spans="1:26" ht="18.75" customHeight="1" x14ac:dyDescent="0.3">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spans="1:26" ht="18.75" customHeight="1" x14ac:dyDescent="0.3">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spans="1:26" ht="18.75" customHeight="1" x14ac:dyDescent="0.3">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spans="1:26" ht="18.75" customHeight="1" x14ac:dyDescent="0.3">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spans="1:26" ht="18.75" customHeight="1" x14ac:dyDescent="0.3">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spans="1:26" ht="18.75" customHeight="1" x14ac:dyDescent="0.3">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spans="1:26" ht="18.75" customHeight="1" x14ac:dyDescent="0.3">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spans="1:26" ht="18.75" customHeight="1" x14ac:dyDescent="0.3">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spans="1:26" ht="18.75" customHeight="1" x14ac:dyDescent="0.3">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spans="1:26" ht="18.75" customHeight="1" x14ac:dyDescent="0.3">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spans="1:26" ht="18.75" customHeight="1" x14ac:dyDescent="0.3">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spans="1:26" ht="18.75" customHeight="1" x14ac:dyDescent="0.3">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spans="1:26" ht="18.75" customHeight="1" x14ac:dyDescent="0.3">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spans="1:26" ht="18.75" customHeight="1" x14ac:dyDescent="0.3">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spans="1:26" ht="18.75" customHeight="1" x14ac:dyDescent="0.3">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spans="1:26" ht="18.75" customHeight="1" x14ac:dyDescent="0.3">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spans="1:26" ht="18.75" customHeight="1" x14ac:dyDescent="0.3">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spans="1:26" ht="18.75" customHeight="1" x14ac:dyDescent="0.3">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spans="1:26" ht="18.75" customHeight="1" x14ac:dyDescent="0.3">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spans="1:26" ht="18.75" customHeight="1" x14ac:dyDescent="0.3">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spans="1:26" ht="18.75" customHeight="1" x14ac:dyDescent="0.3">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spans="1:26" ht="18.75" customHeight="1" x14ac:dyDescent="0.3">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spans="1:26" ht="18.75" customHeight="1" x14ac:dyDescent="0.3">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spans="1:26" ht="18.75" customHeight="1" x14ac:dyDescent="0.3">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spans="1:26" ht="18.75" customHeight="1" x14ac:dyDescent="0.3">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spans="1:26" ht="18.75" customHeight="1" x14ac:dyDescent="0.3">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spans="1:26" ht="18.75" customHeight="1" x14ac:dyDescent="0.3">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spans="1:26" ht="18.75" customHeight="1" x14ac:dyDescent="0.3">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spans="1:26" ht="18.75" customHeight="1" x14ac:dyDescent="0.3">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spans="1:26" ht="18.75" customHeight="1" x14ac:dyDescent="0.3">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spans="1:26" ht="18.75" customHeight="1" x14ac:dyDescent="0.3">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spans="1:26" ht="18.75" customHeight="1" x14ac:dyDescent="0.3">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spans="1:26" ht="18.75" customHeight="1" x14ac:dyDescent="0.3">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spans="1:26" ht="18.75" customHeight="1" x14ac:dyDescent="0.3">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spans="1:26" ht="18.75" customHeight="1" x14ac:dyDescent="0.3">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spans="1:26" ht="18.75" customHeight="1" x14ac:dyDescent="0.3">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spans="1:26" ht="18.75" customHeight="1" x14ac:dyDescent="0.3">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spans="1:26" ht="18.75" customHeight="1" x14ac:dyDescent="0.3">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spans="1:26" ht="18.75" customHeight="1" x14ac:dyDescent="0.3">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spans="1:26" ht="18.75" customHeight="1" x14ac:dyDescent="0.3">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spans="1:26" ht="18.75" customHeight="1" x14ac:dyDescent="0.3">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spans="1:26" ht="18.75" customHeight="1" x14ac:dyDescent="0.3">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spans="1:26" ht="18.75" customHeight="1" x14ac:dyDescent="0.3">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spans="1:26" ht="18.75" customHeight="1" x14ac:dyDescent="0.3">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spans="1:26" ht="18.75" customHeight="1" x14ac:dyDescent="0.3">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spans="1:26" ht="18.75" customHeight="1" x14ac:dyDescent="0.3">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spans="1:26" ht="18.75" customHeight="1" x14ac:dyDescent="0.3">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spans="1:26" ht="18.75" customHeight="1" x14ac:dyDescent="0.3">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spans="1:26" ht="18.75" customHeight="1" x14ac:dyDescent="0.3">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spans="1:26" ht="18.75" customHeight="1" x14ac:dyDescent="0.3">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spans="1:26" ht="18.75" customHeight="1" x14ac:dyDescent="0.3">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spans="1:26" ht="18.75" customHeight="1" x14ac:dyDescent="0.3">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spans="1:26" ht="18.75" customHeight="1" x14ac:dyDescent="0.3">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spans="1:26" ht="18.75" customHeight="1" x14ac:dyDescent="0.3">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spans="1:26" ht="18.75" customHeight="1" x14ac:dyDescent="0.3">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spans="1:26" ht="18.75" customHeight="1" x14ac:dyDescent="0.3">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spans="1:26" ht="18.75" customHeight="1" x14ac:dyDescent="0.3">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spans="1:26" ht="18.75" customHeight="1" x14ac:dyDescent="0.3">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spans="1:26" ht="18.75" customHeight="1" x14ac:dyDescent="0.3">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spans="1:26" ht="18.75" customHeight="1" x14ac:dyDescent="0.3">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spans="1:26" ht="18.75" customHeight="1" x14ac:dyDescent="0.3">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spans="1:26" ht="18.75" customHeight="1" x14ac:dyDescent="0.3">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spans="1:26" ht="18.75" customHeight="1" x14ac:dyDescent="0.3">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spans="1:26" ht="18.75" customHeight="1" x14ac:dyDescent="0.3">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spans="1:26" ht="18.75" customHeight="1" x14ac:dyDescent="0.3">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spans="1:26" ht="18.75" customHeight="1" x14ac:dyDescent="0.3">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spans="1:26" ht="18.75" customHeight="1" x14ac:dyDescent="0.3">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spans="1:26" ht="18.75" customHeight="1" x14ac:dyDescent="0.3">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spans="1:26" ht="18.75" customHeight="1" x14ac:dyDescent="0.3">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spans="1:26" ht="18.75" customHeight="1" x14ac:dyDescent="0.3">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spans="1:26" ht="18.75" customHeight="1" x14ac:dyDescent="0.3">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spans="1:26" ht="18.75" customHeight="1" x14ac:dyDescent="0.3">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spans="1:26" ht="18.75" customHeight="1" x14ac:dyDescent="0.3">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spans="1:26" ht="18.75" customHeight="1" x14ac:dyDescent="0.3">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spans="1:26" ht="18.75" customHeight="1" x14ac:dyDescent="0.3">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spans="1:26" ht="18.75" customHeight="1" x14ac:dyDescent="0.3">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spans="1:26" ht="18.75" customHeight="1" x14ac:dyDescent="0.3">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spans="1:26" ht="18.75" customHeight="1" x14ac:dyDescent="0.3">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spans="1:26" ht="18.75" customHeight="1" x14ac:dyDescent="0.3">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spans="1:26" ht="18.75" customHeight="1" x14ac:dyDescent="0.3">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spans="1:26" ht="18.75" customHeight="1" x14ac:dyDescent="0.3">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spans="1:26" ht="18.75" customHeight="1" x14ac:dyDescent="0.3">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spans="1:26" ht="18.75" customHeight="1" x14ac:dyDescent="0.3">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spans="1:26" ht="18.75" customHeight="1" x14ac:dyDescent="0.3">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spans="1:26" ht="18.75" customHeight="1" x14ac:dyDescent="0.3">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spans="1:26" ht="18.75" customHeight="1" x14ac:dyDescent="0.3">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spans="1:26" ht="18.75" customHeight="1" x14ac:dyDescent="0.3">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spans="1:26" ht="18.75" customHeight="1" x14ac:dyDescent="0.3">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spans="1:26" ht="18.75" customHeight="1" x14ac:dyDescent="0.3">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spans="1:26" ht="18.75" customHeight="1" x14ac:dyDescent="0.3">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spans="1:26" ht="18.75" customHeight="1" x14ac:dyDescent="0.3">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spans="1:26" ht="18.75" customHeight="1" x14ac:dyDescent="0.3">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spans="1:26" ht="18.75" customHeight="1" x14ac:dyDescent="0.3">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spans="1:26" ht="18.75" customHeight="1" x14ac:dyDescent="0.3">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spans="1:26" ht="18.75" customHeight="1" x14ac:dyDescent="0.3">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spans="1:26" ht="18.75" customHeight="1" x14ac:dyDescent="0.3">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spans="1:26" ht="18.75" customHeight="1" x14ac:dyDescent="0.3">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spans="1:26" ht="18.75" customHeight="1" x14ac:dyDescent="0.3">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spans="1:26" ht="18.75" customHeight="1" x14ac:dyDescent="0.3">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spans="1:26" ht="18.75" customHeight="1" x14ac:dyDescent="0.3">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spans="1:26" ht="18.75" customHeight="1" x14ac:dyDescent="0.3">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spans="1:26" ht="18.75" customHeight="1" x14ac:dyDescent="0.3">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spans="1:26" ht="18.75" customHeight="1" x14ac:dyDescent="0.3">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spans="1:26" ht="18.75" customHeight="1" x14ac:dyDescent="0.3">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spans="1:26" ht="18.75" customHeight="1" x14ac:dyDescent="0.3">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spans="1:26" ht="18.75" customHeight="1" x14ac:dyDescent="0.3">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spans="1:26" ht="18.75" customHeight="1" x14ac:dyDescent="0.3">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spans="1:26" ht="18.75" customHeight="1" x14ac:dyDescent="0.3">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spans="1:26" ht="18.75" customHeight="1" x14ac:dyDescent="0.3">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spans="1:26" ht="18.75" customHeight="1" x14ac:dyDescent="0.3">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spans="1:26" ht="18.75" customHeight="1" x14ac:dyDescent="0.3">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spans="1:26" ht="18.75" customHeight="1" x14ac:dyDescent="0.3">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spans="1:26" ht="18.75" customHeight="1" x14ac:dyDescent="0.3">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spans="1:26" ht="18.75" customHeight="1" x14ac:dyDescent="0.3">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spans="1:26" ht="18.75" customHeight="1" x14ac:dyDescent="0.3">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spans="1:26" ht="18.75" customHeight="1" x14ac:dyDescent="0.3">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spans="1:26" ht="18.75" customHeight="1" x14ac:dyDescent="0.3">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spans="1:26" ht="18.75" customHeight="1" x14ac:dyDescent="0.3">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spans="1:26" ht="18.75" customHeight="1" x14ac:dyDescent="0.3">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spans="1:26" ht="18.75" customHeight="1" x14ac:dyDescent="0.3">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spans="1:26" ht="18.75" customHeight="1" x14ac:dyDescent="0.3">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spans="1:26" ht="18.75" customHeight="1" x14ac:dyDescent="0.3">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spans="1:26" ht="18.75" customHeight="1" x14ac:dyDescent="0.3">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spans="1:26" ht="18.75" customHeight="1" x14ac:dyDescent="0.3">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spans="1:26" ht="18.75" customHeight="1" x14ac:dyDescent="0.3">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spans="1:26" ht="18.75" customHeight="1" x14ac:dyDescent="0.3">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spans="1:26" ht="18.75" customHeight="1" x14ac:dyDescent="0.3">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spans="1:26" ht="18.75" customHeight="1" x14ac:dyDescent="0.3">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spans="1:26" ht="18.75" customHeight="1" x14ac:dyDescent="0.3">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spans="1:26" ht="18.75" customHeight="1" x14ac:dyDescent="0.3">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spans="1:26" ht="18.75" customHeight="1" x14ac:dyDescent="0.3">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spans="1:26" ht="18.75" customHeight="1" x14ac:dyDescent="0.3">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spans="1:26" ht="18.75" customHeight="1" x14ac:dyDescent="0.3">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spans="1:26" ht="18.75" customHeight="1" x14ac:dyDescent="0.3">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spans="1:26" ht="18.75" customHeight="1" x14ac:dyDescent="0.3">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spans="1:26" ht="18.75" customHeight="1" x14ac:dyDescent="0.3">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spans="1:26" ht="18.75" customHeight="1" x14ac:dyDescent="0.3">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spans="1:26" ht="18.75" customHeight="1" x14ac:dyDescent="0.3">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spans="1:26" ht="18.75" customHeight="1" x14ac:dyDescent="0.3">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spans="1:26" ht="18.75" customHeight="1" x14ac:dyDescent="0.3">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spans="1:26" ht="18.75" customHeight="1" x14ac:dyDescent="0.3">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spans="1:26" ht="18.75" customHeight="1" x14ac:dyDescent="0.3">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spans="1:26" ht="18.75" customHeight="1" x14ac:dyDescent="0.3">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spans="1:26" ht="18.75" customHeight="1" x14ac:dyDescent="0.3">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spans="1:26" ht="18.75" customHeight="1" x14ac:dyDescent="0.3">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spans="1:26" ht="18.75" customHeight="1" x14ac:dyDescent="0.3">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spans="1:26" ht="18.75" customHeight="1" x14ac:dyDescent="0.3">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spans="1:26" ht="18.75" customHeight="1" x14ac:dyDescent="0.3">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spans="1:26" ht="18.75" customHeight="1" x14ac:dyDescent="0.3">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spans="1:26" ht="18.75" customHeight="1" x14ac:dyDescent="0.3">
      <c r="A984" s="72"/>
      <c r="B984" s="7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spans="1:26" ht="18.75" customHeight="1" x14ac:dyDescent="0.3">
      <c r="A985" s="72"/>
      <c r="B985" s="7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spans="1:26" ht="18.75" customHeight="1" x14ac:dyDescent="0.3">
      <c r="A986" s="72"/>
      <c r="B986" s="7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spans="1:26" ht="18.75" customHeight="1" x14ac:dyDescent="0.3">
      <c r="A987" s="72"/>
      <c r="B987" s="7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spans="1:26" ht="18.75" customHeight="1" x14ac:dyDescent="0.3">
      <c r="A988" s="72"/>
      <c r="B988" s="7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spans="1:26" ht="18.75" customHeight="1" x14ac:dyDescent="0.3">
      <c r="A989" s="72"/>
      <c r="B989" s="7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spans="1:26" ht="18.75" customHeight="1" x14ac:dyDescent="0.3">
      <c r="A990" s="72"/>
      <c r="B990" s="7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spans="1:26" ht="18.75" customHeight="1" x14ac:dyDescent="0.3">
      <c r="A991" s="72"/>
      <c r="B991" s="7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spans="1:26" ht="18.75" customHeight="1" x14ac:dyDescent="0.3">
      <c r="A992" s="72"/>
      <c r="B992" s="7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spans="1:26" ht="18.75" customHeight="1" x14ac:dyDescent="0.3">
      <c r="A993" s="72"/>
      <c r="B993" s="7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spans="1:26" ht="18.75" customHeight="1" x14ac:dyDescent="0.3">
      <c r="A994" s="72"/>
      <c r="B994" s="7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spans="1:26" ht="18.75" customHeight="1" x14ac:dyDescent="0.3">
      <c r="A995" s="72"/>
      <c r="B995" s="7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spans="1:26" ht="18.75" customHeight="1" x14ac:dyDescent="0.3">
      <c r="A996" s="72"/>
      <c r="B996" s="72"/>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spans="1:26" ht="18.75" customHeight="1" x14ac:dyDescent="0.3">
      <c r="A997" s="72"/>
      <c r="B997" s="72"/>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spans="1:26" ht="18.75" customHeight="1" x14ac:dyDescent="0.3">
      <c r="A998" s="72"/>
      <c r="B998" s="72"/>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spans="1:26" ht="18.75" customHeight="1" x14ac:dyDescent="0.3">
      <c r="A999" s="72"/>
      <c r="B999" s="72"/>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spans="1:26" ht="18.75" customHeight="1" x14ac:dyDescent="0.3">
      <c r="A1000" s="72"/>
      <c r="B1000" s="72"/>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sheetData>
  <mergeCells count="19">
    <mergeCell ref="C30:C32"/>
    <mergeCell ref="D30:D32"/>
    <mergeCell ref="E30:J32"/>
    <mergeCell ref="C37:C38"/>
    <mergeCell ref="D37:D38"/>
    <mergeCell ref="E37:J38"/>
    <mergeCell ref="D40:D41"/>
    <mergeCell ref="E40:J41"/>
    <mergeCell ref="C43:C44"/>
    <mergeCell ref="D43:D44"/>
    <mergeCell ref="E43:J44"/>
    <mergeCell ref="C40:C41"/>
    <mergeCell ref="C8:J20"/>
    <mergeCell ref="C24:C26"/>
    <mergeCell ref="D24:D26"/>
    <mergeCell ref="E24:J26"/>
    <mergeCell ref="C27:C29"/>
    <mergeCell ref="D27:D29"/>
    <mergeCell ref="E27:J29"/>
  </mergeCells>
  <conditionalFormatting sqref="D37">
    <cfRule type="expression" dxfId="29" priority="1">
      <formula>D$11="Actuals"</formula>
    </cfRule>
  </conditionalFormatting>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1000"/>
  <sheetViews>
    <sheetView showGridLines="0" topLeftCell="A38" workbookViewId="0">
      <selection activeCell="B52" sqref="B52:F57"/>
    </sheetView>
  </sheetViews>
  <sheetFormatPr defaultColWidth="11.19921875" defaultRowHeight="15" customHeight="1" outlineLevelRow="1" x14ac:dyDescent="0.3"/>
  <cols>
    <col min="1" max="1" width="2" style="12" customWidth="1"/>
    <col min="2" max="2" width="23.296875" style="12" customWidth="1"/>
    <col min="3" max="3" width="14.5" style="12" customWidth="1"/>
    <col min="4" max="6" width="17.296875" style="12" bestFit="1" customWidth="1"/>
    <col min="7" max="7" width="13.296875" style="12" customWidth="1"/>
    <col min="8" max="11" width="17.296875" style="12" bestFit="1" customWidth="1"/>
    <col min="12" max="12" width="13.296875" style="12" customWidth="1"/>
    <col min="13" max="16" width="18.796875" style="12" bestFit="1" customWidth="1"/>
    <col min="17" max="38" width="13.296875" style="12" customWidth="1"/>
    <col min="39" max="58" width="10.796875" style="12" customWidth="1"/>
    <col min="59" max="16384" width="11.19921875" style="12"/>
  </cols>
  <sheetData>
    <row r="1" spans="1:58" ht="29.25" customHeight="1" x14ac:dyDescent="0.3">
      <c r="A1" s="17" t="s">
        <v>65</v>
      </c>
      <c r="B1" s="18"/>
      <c r="C1" s="19"/>
      <c r="D1" s="9"/>
      <c r="E1" s="10"/>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20"/>
      <c r="BB1" s="20"/>
      <c r="BC1" s="20"/>
      <c r="BD1" s="20"/>
      <c r="BE1" s="20"/>
      <c r="BF1" s="20"/>
    </row>
    <row r="2" spans="1:58" ht="4.5" customHeight="1" x14ac:dyDescent="0.3">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row>
    <row r="3" spans="1:58" ht="15" customHeight="1" x14ac:dyDescent="0.3">
      <c r="A3" s="13"/>
      <c r="B3" s="21" t="s">
        <v>22</v>
      </c>
      <c r="C3" s="22" t="s">
        <v>23</v>
      </c>
      <c r="D3" s="2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row>
    <row r="4" spans="1:58" ht="15" customHeight="1" x14ac:dyDescent="0.3">
      <c r="A4" s="13"/>
      <c r="B4" s="24" t="s">
        <v>24</v>
      </c>
      <c r="C4" s="22" t="s">
        <v>23</v>
      </c>
      <c r="D4" s="2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row>
    <row r="5" spans="1:58" ht="15.75" customHeight="1" x14ac:dyDescent="0.3">
      <c r="A5" s="13"/>
      <c r="B5" s="24" t="s">
        <v>25</v>
      </c>
      <c r="C5" s="22" t="s">
        <v>23</v>
      </c>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row>
    <row r="6" spans="1:58" ht="15.75" customHeight="1" x14ac:dyDescent="0.3">
      <c r="A6" s="13"/>
      <c r="B6" s="24" t="s">
        <v>26</v>
      </c>
      <c r="C6" s="22" t="s">
        <v>23</v>
      </c>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row>
    <row r="7" spans="1:58" ht="15.75" customHeight="1" x14ac:dyDescent="0.3">
      <c r="A7" s="13"/>
      <c r="B7" s="25" t="s">
        <v>27</v>
      </c>
      <c r="C7" s="22" t="s">
        <v>23</v>
      </c>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row>
    <row r="8" spans="1:58" ht="15.75" customHeight="1" x14ac:dyDescent="0.3">
      <c r="A8" s="13"/>
      <c r="B8" s="13"/>
      <c r="C8" s="26"/>
      <c r="D8" s="27"/>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row>
    <row r="9" spans="1:58" ht="15.75" customHeight="1" x14ac:dyDescent="0.3">
      <c r="A9" s="13"/>
      <c r="B9" s="140" t="s">
        <v>28</v>
      </c>
      <c r="C9" s="141"/>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9"/>
      <c r="AM9" s="30"/>
      <c r="AN9" s="30"/>
      <c r="AO9" s="30"/>
      <c r="AP9" s="30"/>
      <c r="AQ9" s="30"/>
      <c r="AR9" s="30"/>
      <c r="AS9" s="30"/>
      <c r="AT9" s="30"/>
      <c r="AU9" s="30"/>
      <c r="AV9" s="30"/>
      <c r="AW9" s="30"/>
      <c r="AX9" s="30"/>
      <c r="AY9" s="30"/>
      <c r="AZ9" s="30"/>
      <c r="BA9" s="30"/>
      <c r="BB9" s="30"/>
      <c r="BC9" s="30"/>
      <c r="BD9" s="30"/>
      <c r="BE9" s="30"/>
      <c r="BF9" s="30"/>
    </row>
    <row r="10" spans="1:58" ht="15.75" customHeight="1" x14ac:dyDescent="0.3">
      <c r="A10" s="13"/>
      <c r="B10" s="31"/>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3"/>
      <c r="AM10" s="13"/>
      <c r="AN10" s="13"/>
      <c r="AO10" s="13"/>
      <c r="AP10" s="13"/>
      <c r="AQ10" s="13"/>
      <c r="AR10" s="13"/>
      <c r="AS10" s="13"/>
      <c r="AT10" s="13"/>
      <c r="AU10" s="13"/>
      <c r="AV10" s="13"/>
      <c r="AW10" s="13"/>
      <c r="AX10" s="13"/>
      <c r="AY10" s="13"/>
      <c r="AZ10" s="13"/>
      <c r="BA10" s="13"/>
      <c r="BB10" s="13"/>
      <c r="BC10" s="13"/>
      <c r="BD10" s="13"/>
      <c r="BE10" s="13"/>
      <c r="BF10" s="13"/>
    </row>
    <row r="11" spans="1:58" ht="15.75" customHeight="1" x14ac:dyDescent="0.3">
      <c r="A11" s="13"/>
      <c r="B11" s="34" t="s">
        <v>29</v>
      </c>
      <c r="C11" s="90">
        <v>44957</v>
      </c>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3"/>
      <c r="AM11" s="13"/>
      <c r="AN11" s="13"/>
      <c r="AO11" s="13"/>
      <c r="AP11" s="13"/>
      <c r="AQ11" s="13"/>
      <c r="AR11" s="13"/>
      <c r="AS11" s="13"/>
      <c r="AT11" s="13"/>
      <c r="AU11" s="13"/>
      <c r="AV11" s="13"/>
      <c r="AW11" s="13"/>
      <c r="AX11" s="13"/>
      <c r="AY11" s="13"/>
      <c r="AZ11" s="13"/>
      <c r="BA11" s="13"/>
      <c r="BB11" s="13"/>
      <c r="BC11" s="13"/>
      <c r="BD11" s="13"/>
      <c r="BE11" s="13"/>
      <c r="BF11" s="13"/>
    </row>
    <row r="12" spans="1:58" ht="15.75" customHeight="1" x14ac:dyDescent="0.3">
      <c r="A12" s="13"/>
      <c r="B12" s="34" t="s">
        <v>30</v>
      </c>
      <c r="C12" s="91">
        <v>50</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3"/>
      <c r="AM12" s="13"/>
      <c r="AN12" s="13"/>
      <c r="AO12" s="13"/>
      <c r="AP12" s="13"/>
      <c r="AQ12" s="13"/>
      <c r="AR12" s="13"/>
      <c r="AS12" s="13"/>
      <c r="AT12" s="13"/>
      <c r="AU12" s="13"/>
      <c r="AV12" s="13"/>
      <c r="AW12" s="13"/>
      <c r="AX12" s="13"/>
      <c r="AY12" s="13"/>
      <c r="AZ12" s="13"/>
      <c r="BA12" s="13"/>
      <c r="BB12" s="13"/>
      <c r="BC12" s="13"/>
      <c r="BD12" s="13"/>
      <c r="BE12" s="13"/>
      <c r="BF12" s="13"/>
    </row>
    <row r="13" spans="1:58" ht="15.75" customHeight="1" x14ac:dyDescent="0.3">
      <c r="A13" s="13"/>
      <c r="B13" s="34" t="s">
        <v>31</v>
      </c>
      <c r="C13" s="92">
        <v>117390.17</v>
      </c>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3"/>
      <c r="AM13" s="13"/>
      <c r="AN13" s="13"/>
      <c r="AO13" s="13"/>
      <c r="AP13" s="13"/>
      <c r="AQ13" s="13"/>
      <c r="AR13" s="13"/>
      <c r="AS13" s="13"/>
      <c r="AT13" s="13"/>
      <c r="AU13" s="13"/>
      <c r="AV13" s="13"/>
      <c r="AW13" s="13"/>
      <c r="AX13" s="13"/>
      <c r="AY13" s="13"/>
      <c r="AZ13" s="13"/>
      <c r="BA13" s="13"/>
      <c r="BB13" s="13"/>
      <c r="BC13" s="13"/>
      <c r="BD13" s="13"/>
      <c r="BE13" s="13"/>
      <c r="BF13" s="13"/>
    </row>
    <row r="14" spans="1:58" ht="15.75" customHeight="1" x14ac:dyDescent="0.3">
      <c r="A14" s="13"/>
      <c r="B14" s="31"/>
      <c r="C14" s="35"/>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3"/>
      <c r="AM14" s="13"/>
      <c r="AN14" s="13"/>
      <c r="AO14" s="13"/>
      <c r="AP14" s="13"/>
      <c r="AQ14" s="13"/>
      <c r="AR14" s="13"/>
      <c r="AS14" s="13"/>
      <c r="AT14" s="13"/>
      <c r="AU14" s="13"/>
      <c r="AV14" s="13"/>
      <c r="AW14" s="13"/>
      <c r="AX14" s="13"/>
      <c r="AY14" s="13"/>
      <c r="AZ14" s="13"/>
      <c r="BA14" s="13"/>
      <c r="BB14" s="13"/>
      <c r="BC14" s="13"/>
      <c r="BD14" s="13"/>
      <c r="BE14" s="13"/>
      <c r="BF14" s="13"/>
    </row>
    <row r="15" spans="1:58" ht="15.75" customHeight="1" x14ac:dyDescent="0.3">
      <c r="A15" s="36"/>
      <c r="B15" s="37" t="s">
        <v>32</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9"/>
      <c r="AM15" s="36"/>
      <c r="AN15" s="36"/>
      <c r="AO15" s="36"/>
      <c r="AP15" s="36"/>
      <c r="AQ15" s="36"/>
      <c r="AR15" s="36"/>
      <c r="AS15" s="36"/>
      <c r="AT15" s="36"/>
      <c r="AU15" s="36"/>
      <c r="AV15" s="36"/>
      <c r="AW15" s="36"/>
      <c r="AX15" s="36"/>
      <c r="AY15" s="36"/>
      <c r="AZ15" s="36"/>
      <c r="BA15" s="36"/>
      <c r="BB15" s="36"/>
      <c r="BC15" s="36"/>
      <c r="BD15" s="36"/>
      <c r="BE15" s="36"/>
      <c r="BF15" s="36"/>
    </row>
    <row r="16" spans="1:58" s="97" customFormat="1" ht="15.75" customHeight="1" x14ac:dyDescent="0.3">
      <c r="A16" s="93"/>
      <c r="B16" s="94" t="s">
        <v>33</v>
      </c>
      <c r="C16" s="98">
        <v>5</v>
      </c>
      <c r="D16" s="98">
        <v>5</v>
      </c>
      <c r="E16" s="98">
        <v>5</v>
      </c>
      <c r="F16" s="98">
        <v>5</v>
      </c>
      <c r="G16" s="98">
        <v>5</v>
      </c>
      <c r="H16" s="98">
        <v>5</v>
      </c>
      <c r="I16" s="98">
        <v>5</v>
      </c>
      <c r="J16" s="98">
        <v>5</v>
      </c>
      <c r="K16" s="98">
        <v>5</v>
      </c>
      <c r="L16" s="98">
        <v>5</v>
      </c>
      <c r="M16" s="98">
        <v>5</v>
      </c>
      <c r="N16" s="98">
        <v>5</v>
      </c>
      <c r="O16" s="98">
        <v>5</v>
      </c>
      <c r="P16" s="98">
        <v>5</v>
      </c>
      <c r="Q16" s="98">
        <v>5</v>
      </c>
      <c r="R16" s="98">
        <v>5</v>
      </c>
      <c r="S16" s="98">
        <v>5</v>
      </c>
      <c r="T16" s="98">
        <v>5</v>
      </c>
      <c r="U16" s="98">
        <v>5</v>
      </c>
      <c r="V16" s="98">
        <v>5</v>
      </c>
      <c r="W16" s="98">
        <v>5</v>
      </c>
      <c r="X16" s="98">
        <v>5</v>
      </c>
      <c r="Y16" s="98">
        <v>5</v>
      </c>
      <c r="Z16" s="98">
        <v>5</v>
      </c>
      <c r="AA16" s="98">
        <v>5</v>
      </c>
      <c r="AB16" s="98">
        <v>5</v>
      </c>
      <c r="AC16" s="98">
        <v>5</v>
      </c>
      <c r="AD16" s="98">
        <v>5</v>
      </c>
      <c r="AE16" s="98">
        <v>5</v>
      </c>
      <c r="AF16" s="98">
        <v>5</v>
      </c>
      <c r="AG16" s="98">
        <v>5</v>
      </c>
      <c r="AH16" s="98">
        <v>5</v>
      </c>
      <c r="AI16" s="98">
        <v>5</v>
      </c>
      <c r="AJ16" s="98">
        <v>5</v>
      </c>
      <c r="AK16" s="98">
        <v>5</v>
      </c>
      <c r="AL16" s="99">
        <v>5</v>
      </c>
      <c r="AM16" s="93"/>
      <c r="AN16" s="93"/>
      <c r="AO16" s="93"/>
      <c r="AP16" s="93"/>
      <c r="AQ16" s="93"/>
      <c r="AR16" s="93"/>
      <c r="AS16" s="93"/>
      <c r="AT16" s="93"/>
      <c r="AU16" s="93"/>
      <c r="AV16" s="93"/>
      <c r="AW16" s="93"/>
      <c r="AX16" s="93"/>
      <c r="AY16" s="93"/>
      <c r="AZ16" s="93"/>
      <c r="BA16" s="93"/>
      <c r="BB16" s="93"/>
      <c r="BC16" s="93"/>
      <c r="BD16" s="93"/>
      <c r="BE16" s="93"/>
      <c r="BF16" s="93"/>
    </row>
    <row r="17" spans="1:58" s="97" customFormat="1" ht="15.75" customHeight="1" x14ac:dyDescent="0.3">
      <c r="A17" s="93"/>
      <c r="B17" s="94" t="s">
        <v>34</v>
      </c>
      <c r="C17" s="100">
        <v>3</v>
      </c>
      <c r="D17" s="100">
        <v>3</v>
      </c>
      <c r="E17" s="100">
        <v>3</v>
      </c>
      <c r="F17" s="100">
        <v>3</v>
      </c>
      <c r="G17" s="100">
        <v>3</v>
      </c>
      <c r="H17" s="100">
        <v>3</v>
      </c>
      <c r="I17" s="100">
        <v>3</v>
      </c>
      <c r="J17" s="100">
        <v>3</v>
      </c>
      <c r="K17" s="100">
        <v>3</v>
      </c>
      <c r="L17" s="100">
        <v>3</v>
      </c>
      <c r="M17" s="100">
        <v>3</v>
      </c>
      <c r="N17" s="100">
        <v>3</v>
      </c>
      <c r="O17" s="100">
        <v>3.5</v>
      </c>
      <c r="P17" s="100">
        <v>3.5</v>
      </c>
      <c r="Q17" s="100">
        <v>3.5</v>
      </c>
      <c r="R17" s="100">
        <v>3.5</v>
      </c>
      <c r="S17" s="100">
        <v>3.5</v>
      </c>
      <c r="T17" s="100">
        <v>3.5</v>
      </c>
      <c r="U17" s="100">
        <v>3.5</v>
      </c>
      <c r="V17" s="100">
        <v>3.5</v>
      </c>
      <c r="W17" s="100">
        <v>3.5</v>
      </c>
      <c r="X17" s="100">
        <v>3.5</v>
      </c>
      <c r="Y17" s="100">
        <v>3.5</v>
      </c>
      <c r="Z17" s="100">
        <v>3.5</v>
      </c>
      <c r="AA17" s="100">
        <v>3.5</v>
      </c>
      <c r="AB17" s="100">
        <v>3.5</v>
      </c>
      <c r="AC17" s="100">
        <v>3.5</v>
      </c>
      <c r="AD17" s="100">
        <v>3.5</v>
      </c>
      <c r="AE17" s="100">
        <v>3.5</v>
      </c>
      <c r="AF17" s="100">
        <v>3.5</v>
      </c>
      <c r="AG17" s="100">
        <v>3.5</v>
      </c>
      <c r="AH17" s="100">
        <v>3.5</v>
      </c>
      <c r="AI17" s="100">
        <v>3.5</v>
      </c>
      <c r="AJ17" s="100">
        <v>3.5</v>
      </c>
      <c r="AK17" s="100">
        <v>3.5</v>
      </c>
      <c r="AL17" s="101">
        <v>3.5</v>
      </c>
      <c r="AM17" s="93"/>
      <c r="AN17" s="93"/>
      <c r="AO17" s="93"/>
      <c r="AP17" s="93"/>
      <c r="AQ17" s="93"/>
      <c r="AR17" s="93"/>
      <c r="AS17" s="93"/>
      <c r="AT17" s="93"/>
      <c r="AU17" s="93"/>
      <c r="AV17" s="93"/>
      <c r="AW17" s="93"/>
      <c r="AX17" s="93"/>
      <c r="AY17" s="93"/>
      <c r="AZ17" s="93"/>
      <c r="BA17" s="93"/>
      <c r="BB17" s="93"/>
      <c r="BC17" s="93"/>
      <c r="BD17" s="93"/>
      <c r="BE17" s="93"/>
      <c r="BF17" s="93"/>
    </row>
    <row r="18" spans="1:58" ht="15.75" customHeight="1" x14ac:dyDescent="0.3">
      <c r="A18" s="13"/>
      <c r="B18" s="31"/>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1"/>
      <c r="AM18" s="13"/>
      <c r="AN18" s="13"/>
      <c r="AO18" s="13"/>
      <c r="AP18" s="13"/>
      <c r="AQ18" s="13"/>
      <c r="AR18" s="13"/>
      <c r="AS18" s="13"/>
      <c r="AT18" s="13"/>
      <c r="AU18" s="13"/>
      <c r="AV18" s="13"/>
      <c r="AW18" s="13"/>
      <c r="AX18" s="13"/>
      <c r="AY18" s="13"/>
      <c r="AZ18" s="13"/>
      <c r="BA18" s="13"/>
      <c r="BB18" s="13"/>
      <c r="BC18" s="13"/>
      <c r="BD18" s="13"/>
      <c r="BE18" s="13"/>
      <c r="BF18" s="13"/>
    </row>
    <row r="19" spans="1:58" ht="15.75" customHeight="1" x14ac:dyDescent="0.3">
      <c r="A19" s="36"/>
      <c r="B19" s="37" t="s">
        <v>35</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9"/>
      <c r="AM19" s="36"/>
      <c r="AN19" s="36"/>
      <c r="AO19" s="36"/>
      <c r="AP19" s="36"/>
      <c r="AQ19" s="36"/>
      <c r="AR19" s="36"/>
      <c r="AS19" s="36"/>
      <c r="AT19" s="36"/>
      <c r="AU19" s="36"/>
      <c r="AV19" s="36"/>
      <c r="AW19" s="36"/>
      <c r="AX19" s="36"/>
      <c r="AY19" s="36"/>
      <c r="AZ19" s="36"/>
      <c r="BA19" s="36"/>
      <c r="BB19" s="36"/>
      <c r="BC19" s="36"/>
      <c r="BD19" s="36"/>
      <c r="BE19" s="36"/>
      <c r="BF19" s="36"/>
    </row>
    <row r="20" spans="1:58" s="97" customFormat="1" ht="15.75" customHeight="1" x14ac:dyDescent="0.3">
      <c r="A20" s="93"/>
      <c r="B20" s="94" t="s">
        <v>36</v>
      </c>
      <c r="C20" s="95">
        <v>25000</v>
      </c>
      <c r="D20" s="95">
        <v>25000</v>
      </c>
      <c r="E20" s="95">
        <v>25000</v>
      </c>
      <c r="F20" s="95">
        <v>25000</v>
      </c>
      <c r="G20" s="95">
        <v>25000</v>
      </c>
      <c r="H20" s="95">
        <v>25000</v>
      </c>
      <c r="I20" s="95">
        <v>25000</v>
      </c>
      <c r="J20" s="95">
        <v>25000</v>
      </c>
      <c r="K20" s="95">
        <v>25000</v>
      </c>
      <c r="L20" s="95">
        <v>25000</v>
      </c>
      <c r="M20" s="95">
        <v>25000</v>
      </c>
      <c r="N20" s="95">
        <v>25000</v>
      </c>
      <c r="O20" s="95">
        <f t="shared" ref="O20:AL20" si="0">C20+2500</f>
        <v>27500</v>
      </c>
      <c r="P20" s="95">
        <f t="shared" si="0"/>
        <v>27500</v>
      </c>
      <c r="Q20" s="95">
        <f t="shared" si="0"/>
        <v>27500</v>
      </c>
      <c r="R20" s="95">
        <f t="shared" si="0"/>
        <v>27500</v>
      </c>
      <c r="S20" s="95">
        <f t="shared" si="0"/>
        <v>27500</v>
      </c>
      <c r="T20" s="95">
        <f t="shared" si="0"/>
        <v>27500</v>
      </c>
      <c r="U20" s="95">
        <f t="shared" si="0"/>
        <v>27500</v>
      </c>
      <c r="V20" s="95">
        <f t="shared" si="0"/>
        <v>27500</v>
      </c>
      <c r="W20" s="95">
        <f t="shared" si="0"/>
        <v>27500</v>
      </c>
      <c r="X20" s="95">
        <f t="shared" si="0"/>
        <v>27500</v>
      </c>
      <c r="Y20" s="95">
        <f t="shared" si="0"/>
        <v>27500</v>
      </c>
      <c r="Z20" s="95">
        <f t="shared" si="0"/>
        <v>27500</v>
      </c>
      <c r="AA20" s="95">
        <f t="shared" si="0"/>
        <v>30000</v>
      </c>
      <c r="AB20" s="95">
        <f t="shared" si="0"/>
        <v>30000</v>
      </c>
      <c r="AC20" s="95">
        <f t="shared" si="0"/>
        <v>30000</v>
      </c>
      <c r="AD20" s="95">
        <f t="shared" si="0"/>
        <v>30000</v>
      </c>
      <c r="AE20" s="95">
        <f t="shared" si="0"/>
        <v>30000</v>
      </c>
      <c r="AF20" s="95">
        <f t="shared" si="0"/>
        <v>30000</v>
      </c>
      <c r="AG20" s="95">
        <f t="shared" si="0"/>
        <v>30000</v>
      </c>
      <c r="AH20" s="95">
        <f t="shared" si="0"/>
        <v>30000</v>
      </c>
      <c r="AI20" s="95">
        <f t="shared" si="0"/>
        <v>30000</v>
      </c>
      <c r="AJ20" s="95">
        <f t="shared" si="0"/>
        <v>30000</v>
      </c>
      <c r="AK20" s="95">
        <f t="shared" si="0"/>
        <v>30000</v>
      </c>
      <c r="AL20" s="96">
        <f t="shared" si="0"/>
        <v>30000</v>
      </c>
      <c r="AM20" s="93"/>
      <c r="AN20" s="93"/>
      <c r="AO20" s="93"/>
      <c r="AP20" s="93"/>
      <c r="AQ20" s="93"/>
      <c r="AR20" s="93"/>
      <c r="AS20" s="93"/>
      <c r="AT20" s="93"/>
      <c r="AU20" s="93"/>
      <c r="AV20" s="93"/>
      <c r="AW20" s="93"/>
      <c r="AX20" s="93"/>
      <c r="AY20" s="93"/>
      <c r="AZ20" s="93"/>
      <c r="BA20" s="93"/>
      <c r="BB20" s="93"/>
      <c r="BC20" s="93"/>
      <c r="BD20" s="93"/>
      <c r="BE20" s="93"/>
      <c r="BF20" s="93"/>
    </row>
    <row r="21" spans="1:58" s="97" customFormat="1" ht="15.75" customHeight="1" x14ac:dyDescent="0.3">
      <c r="A21" s="93"/>
      <c r="B21" s="94" t="s">
        <v>37</v>
      </c>
      <c r="C21" s="95">
        <v>5000</v>
      </c>
      <c r="D21" s="95">
        <v>5000</v>
      </c>
      <c r="E21" s="95">
        <v>5000</v>
      </c>
      <c r="F21" s="95">
        <v>5000</v>
      </c>
      <c r="G21" s="95">
        <v>5000</v>
      </c>
      <c r="H21" s="95">
        <v>5000</v>
      </c>
      <c r="I21" s="95">
        <v>5000</v>
      </c>
      <c r="J21" s="95">
        <v>5000</v>
      </c>
      <c r="K21" s="95">
        <v>5000</v>
      </c>
      <c r="L21" s="95">
        <v>5000</v>
      </c>
      <c r="M21" s="95">
        <v>5000</v>
      </c>
      <c r="N21" s="95">
        <v>5000</v>
      </c>
      <c r="O21" s="95">
        <v>5000</v>
      </c>
      <c r="P21" s="95">
        <v>5000</v>
      </c>
      <c r="Q21" s="95">
        <v>5000</v>
      </c>
      <c r="R21" s="95">
        <v>5000</v>
      </c>
      <c r="S21" s="95">
        <v>5000</v>
      </c>
      <c r="T21" s="95">
        <v>5000</v>
      </c>
      <c r="U21" s="95">
        <v>5000</v>
      </c>
      <c r="V21" s="95">
        <v>5000</v>
      </c>
      <c r="W21" s="95">
        <v>5000</v>
      </c>
      <c r="X21" s="95">
        <v>5000</v>
      </c>
      <c r="Y21" s="95">
        <v>5000</v>
      </c>
      <c r="Z21" s="95">
        <v>5000</v>
      </c>
      <c r="AA21" s="95">
        <v>5000</v>
      </c>
      <c r="AB21" s="95">
        <v>5000</v>
      </c>
      <c r="AC21" s="95">
        <v>5000</v>
      </c>
      <c r="AD21" s="95">
        <v>5000</v>
      </c>
      <c r="AE21" s="95">
        <v>5000</v>
      </c>
      <c r="AF21" s="95">
        <v>5000</v>
      </c>
      <c r="AG21" s="95">
        <v>5000</v>
      </c>
      <c r="AH21" s="95">
        <v>5000</v>
      </c>
      <c r="AI21" s="95">
        <v>5000</v>
      </c>
      <c r="AJ21" s="95">
        <v>5000</v>
      </c>
      <c r="AK21" s="95">
        <v>5000</v>
      </c>
      <c r="AL21" s="96">
        <v>5000</v>
      </c>
      <c r="AM21" s="93"/>
      <c r="AN21" s="93"/>
      <c r="AO21" s="93"/>
      <c r="AP21" s="93"/>
      <c r="AQ21" s="93"/>
      <c r="AR21" s="93"/>
      <c r="AS21" s="93"/>
      <c r="AT21" s="93"/>
      <c r="AU21" s="93"/>
      <c r="AV21" s="93"/>
      <c r="AW21" s="93"/>
      <c r="AX21" s="93"/>
      <c r="AY21" s="93"/>
      <c r="AZ21" s="93"/>
      <c r="BA21" s="93"/>
      <c r="BB21" s="93"/>
      <c r="BC21" s="93"/>
      <c r="BD21" s="93"/>
      <c r="BE21" s="93"/>
      <c r="BF21" s="93"/>
    </row>
    <row r="22" spans="1:58" ht="15.75" customHeight="1" x14ac:dyDescent="0.3">
      <c r="A22" s="13"/>
      <c r="B22" s="31"/>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1"/>
      <c r="AM22" s="13"/>
      <c r="AN22" s="13"/>
      <c r="AO22" s="13"/>
      <c r="AP22" s="13"/>
      <c r="AQ22" s="13"/>
      <c r="AR22" s="13"/>
      <c r="AS22" s="13"/>
      <c r="AT22" s="13"/>
      <c r="AU22" s="13"/>
      <c r="AV22" s="13"/>
      <c r="AW22" s="13"/>
      <c r="AX22" s="13"/>
      <c r="AY22" s="13"/>
      <c r="AZ22" s="13"/>
      <c r="BA22" s="13"/>
      <c r="BB22" s="13"/>
      <c r="BC22" s="13"/>
      <c r="BD22" s="13"/>
      <c r="BE22" s="13"/>
      <c r="BF22" s="13"/>
    </row>
    <row r="23" spans="1:58" ht="15.75" customHeight="1" x14ac:dyDescent="0.3">
      <c r="A23" s="36"/>
      <c r="B23" s="37" t="s">
        <v>38</v>
      </c>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9"/>
      <c r="AM23" s="36"/>
      <c r="AN23" s="36"/>
      <c r="AO23" s="36"/>
      <c r="AP23" s="36"/>
      <c r="AQ23" s="36"/>
      <c r="AR23" s="36"/>
      <c r="AS23" s="36"/>
      <c r="AT23" s="36"/>
      <c r="AU23" s="36"/>
      <c r="AV23" s="36"/>
      <c r="AW23" s="36"/>
      <c r="AX23" s="36"/>
      <c r="AY23" s="36"/>
      <c r="AZ23" s="36"/>
      <c r="BA23" s="36"/>
      <c r="BB23" s="36"/>
      <c r="BC23" s="36"/>
      <c r="BD23" s="36"/>
      <c r="BE23" s="36"/>
      <c r="BF23" s="36"/>
    </row>
    <row r="24" spans="1:58" s="97" customFormat="1" ht="15.75" customHeight="1" x14ac:dyDescent="0.3">
      <c r="A24" s="93"/>
      <c r="B24" s="94" t="s">
        <v>39</v>
      </c>
      <c r="C24" s="102">
        <v>0.01</v>
      </c>
      <c r="D24" s="102">
        <v>0.01</v>
      </c>
      <c r="E24" s="102">
        <v>0.01</v>
      </c>
      <c r="F24" s="102">
        <v>0.01</v>
      </c>
      <c r="G24" s="102">
        <v>0.01</v>
      </c>
      <c r="H24" s="102">
        <v>0.01</v>
      </c>
      <c r="I24" s="102">
        <v>0.01</v>
      </c>
      <c r="J24" s="102">
        <v>0.01</v>
      </c>
      <c r="K24" s="102">
        <v>0.01</v>
      </c>
      <c r="L24" s="102">
        <v>0.01</v>
      </c>
      <c r="M24" s="102">
        <v>0.01</v>
      </c>
      <c r="N24" s="102">
        <v>0.01</v>
      </c>
      <c r="O24" s="102">
        <v>0.01</v>
      </c>
      <c r="P24" s="102">
        <v>0.01</v>
      </c>
      <c r="Q24" s="102">
        <v>1.2500000000000001E-2</v>
      </c>
      <c r="R24" s="102">
        <v>1.2500000000000001E-2</v>
      </c>
      <c r="S24" s="102">
        <v>1.2500000000000001E-2</v>
      </c>
      <c r="T24" s="102">
        <v>1.2500000000000001E-2</v>
      </c>
      <c r="U24" s="102">
        <v>1.2500000000000001E-2</v>
      </c>
      <c r="V24" s="102">
        <v>1.2500000000000001E-2</v>
      </c>
      <c r="W24" s="102">
        <v>1.2500000000000001E-2</v>
      </c>
      <c r="X24" s="102">
        <v>1.2500000000000001E-2</v>
      </c>
      <c r="Y24" s="102">
        <v>1.2500000000000001E-2</v>
      </c>
      <c r="Z24" s="102">
        <v>1.2500000000000001E-2</v>
      </c>
      <c r="AA24" s="102">
        <v>1.35E-2</v>
      </c>
      <c r="AB24" s="102">
        <v>1.35E-2</v>
      </c>
      <c r="AC24" s="102">
        <v>1.35E-2</v>
      </c>
      <c r="AD24" s="102">
        <v>1.35E-2</v>
      </c>
      <c r="AE24" s="102">
        <v>1.35E-2</v>
      </c>
      <c r="AF24" s="102">
        <v>1.35E-2</v>
      </c>
      <c r="AG24" s="102">
        <v>1.35E-2</v>
      </c>
      <c r="AH24" s="102">
        <v>1.35E-2</v>
      </c>
      <c r="AI24" s="102">
        <v>1.35E-2</v>
      </c>
      <c r="AJ24" s="102">
        <v>1.35E-2</v>
      </c>
      <c r="AK24" s="102">
        <v>1.35E-2</v>
      </c>
      <c r="AL24" s="103">
        <v>1.35E-2</v>
      </c>
      <c r="AM24" s="93"/>
      <c r="AN24" s="93"/>
      <c r="AO24" s="93"/>
      <c r="AP24" s="93"/>
      <c r="AQ24" s="93"/>
      <c r="AR24" s="93"/>
      <c r="AS24" s="93"/>
      <c r="AT24" s="93"/>
      <c r="AU24" s="93"/>
      <c r="AV24" s="93"/>
      <c r="AW24" s="93"/>
      <c r="AX24" s="93"/>
      <c r="AY24" s="93"/>
      <c r="AZ24" s="93"/>
      <c r="BA24" s="93"/>
      <c r="BB24" s="93"/>
      <c r="BC24" s="93"/>
      <c r="BD24" s="93"/>
      <c r="BE24" s="93"/>
      <c r="BF24" s="93"/>
    </row>
    <row r="25" spans="1:58" s="97" customFormat="1" ht="15.75" customHeight="1" x14ac:dyDescent="0.3">
      <c r="A25" s="93"/>
      <c r="B25" s="94" t="s">
        <v>40</v>
      </c>
      <c r="C25" s="102">
        <v>-5.0000000000000001E-3</v>
      </c>
      <c r="D25" s="102">
        <v>-5.0000000000000001E-3</v>
      </c>
      <c r="E25" s="102">
        <v>-5.0000000000000001E-3</v>
      </c>
      <c r="F25" s="102">
        <v>-5.0000000000000001E-3</v>
      </c>
      <c r="G25" s="102">
        <v>-5.0000000000000001E-3</v>
      </c>
      <c r="H25" s="102">
        <v>-5.0000000000000001E-3</v>
      </c>
      <c r="I25" s="102">
        <v>-5.0000000000000001E-3</v>
      </c>
      <c r="J25" s="102">
        <v>-5.0000000000000001E-3</v>
      </c>
      <c r="K25" s="102">
        <v>-5.0000000000000001E-3</v>
      </c>
      <c r="L25" s="102">
        <v>-5.0000000000000001E-3</v>
      </c>
      <c r="M25" s="102">
        <v>-5.0000000000000001E-3</v>
      </c>
      <c r="N25" s="102">
        <v>-5.0000000000000001E-3</v>
      </c>
      <c r="O25" s="102">
        <v>-5.0000000000000001E-3</v>
      </c>
      <c r="P25" s="102">
        <v>-5.0000000000000001E-3</v>
      </c>
      <c r="Q25" s="102">
        <v>-5.0000000000000001E-3</v>
      </c>
      <c r="R25" s="102">
        <v>-5.0000000000000001E-3</v>
      </c>
      <c r="S25" s="102">
        <v>-5.0000000000000001E-3</v>
      </c>
      <c r="T25" s="102">
        <v>-5.0000000000000001E-3</v>
      </c>
      <c r="U25" s="102">
        <v>-5.0000000000000001E-3</v>
      </c>
      <c r="V25" s="102">
        <v>-5.0000000000000001E-3</v>
      </c>
      <c r="W25" s="102">
        <v>-5.0000000000000001E-3</v>
      </c>
      <c r="X25" s="102">
        <v>-5.0000000000000001E-3</v>
      </c>
      <c r="Y25" s="102">
        <v>-5.0000000000000001E-3</v>
      </c>
      <c r="Z25" s="102">
        <v>-5.0000000000000001E-3</v>
      </c>
      <c r="AA25" s="102">
        <v>-5.0000000000000001E-3</v>
      </c>
      <c r="AB25" s="102">
        <v>-5.0000000000000001E-3</v>
      </c>
      <c r="AC25" s="102">
        <v>-5.0000000000000001E-3</v>
      </c>
      <c r="AD25" s="102">
        <v>-5.0000000000000001E-3</v>
      </c>
      <c r="AE25" s="102">
        <v>-5.0000000000000001E-3</v>
      </c>
      <c r="AF25" s="102">
        <v>-5.0000000000000001E-3</v>
      </c>
      <c r="AG25" s="102">
        <v>-5.0000000000000001E-3</v>
      </c>
      <c r="AH25" s="102">
        <v>-5.0000000000000001E-3</v>
      </c>
      <c r="AI25" s="102">
        <v>-5.0000000000000001E-3</v>
      </c>
      <c r="AJ25" s="102">
        <v>-5.0000000000000001E-3</v>
      </c>
      <c r="AK25" s="102">
        <v>-5.0000000000000001E-3</v>
      </c>
      <c r="AL25" s="103">
        <v>-5.0000000000000001E-3</v>
      </c>
      <c r="AM25" s="93"/>
      <c r="AN25" s="93"/>
      <c r="AO25" s="93"/>
      <c r="AP25" s="93"/>
      <c r="AQ25" s="93"/>
      <c r="AR25" s="93"/>
      <c r="AS25" s="93"/>
      <c r="AT25" s="93"/>
      <c r="AU25" s="93"/>
      <c r="AV25" s="93"/>
      <c r="AW25" s="93"/>
      <c r="AX25" s="93"/>
      <c r="AY25" s="93"/>
      <c r="AZ25" s="93"/>
      <c r="BA25" s="93"/>
      <c r="BB25" s="93"/>
      <c r="BC25" s="93"/>
      <c r="BD25" s="93"/>
      <c r="BE25" s="93"/>
      <c r="BF25" s="93"/>
    </row>
    <row r="26" spans="1:58" s="97" customFormat="1" ht="15.75" customHeight="1" x14ac:dyDescent="0.3">
      <c r="A26" s="93"/>
      <c r="B26" s="104" t="s">
        <v>41</v>
      </c>
      <c r="C26" s="105">
        <v>-1.3724999999999999E-2</v>
      </c>
      <c r="D26" s="105">
        <v>-1.3724999999999999E-2</v>
      </c>
      <c r="E26" s="105">
        <v>-1.3724999999999999E-2</v>
      </c>
      <c r="F26" s="105">
        <v>-1.3724999999999999E-2</v>
      </c>
      <c r="G26" s="105">
        <v>-1.3724999999999999E-2</v>
      </c>
      <c r="H26" s="105">
        <v>-1.3724999999999999E-2</v>
      </c>
      <c r="I26" s="105">
        <v>-1.3724999999999999E-2</v>
      </c>
      <c r="J26" s="105">
        <v>-1.3724999999999999E-2</v>
      </c>
      <c r="K26" s="105">
        <v>-1.3724999999999999E-2</v>
      </c>
      <c r="L26" s="105">
        <v>-1.3724999999999999E-2</v>
      </c>
      <c r="M26" s="105">
        <v>-1.3724999999999999E-2</v>
      </c>
      <c r="N26" s="105">
        <v>-1.3724999999999999E-2</v>
      </c>
      <c r="O26" s="105">
        <v>-1.2E-2</v>
      </c>
      <c r="P26" s="105">
        <v>-1.2E-2</v>
      </c>
      <c r="Q26" s="105">
        <v>-1.2E-2</v>
      </c>
      <c r="R26" s="105">
        <v>-1.2E-2</v>
      </c>
      <c r="S26" s="105">
        <v>-1.2E-2</v>
      </c>
      <c r="T26" s="105">
        <v>-1.2E-2</v>
      </c>
      <c r="U26" s="105">
        <v>-1.2E-2</v>
      </c>
      <c r="V26" s="105">
        <v>-1.2E-2</v>
      </c>
      <c r="W26" s="105">
        <v>-1.2E-2</v>
      </c>
      <c r="X26" s="105">
        <v>-1.2E-2</v>
      </c>
      <c r="Y26" s="105">
        <v>-1.2E-2</v>
      </c>
      <c r="Z26" s="105">
        <v>-1.2E-2</v>
      </c>
      <c r="AA26" s="105">
        <v>-0.01</v>
      </c>
      <c r="AB26" s="105">
        <v>-0.01</v>
      </c>
      <c r="AC26" s="105">
        <v>-0.01</v>
      </c>
      <c r="AD26" s="105">
        <v>-0.01</v>
      </c>
      <c r="AE26" s="105">
        <v>-0.01</v>
      </c>
      <c r="AF26" s="105">
        <v>-0.01</v>
      </c>
      <c r="AG26" s="105">
        <v>-0.01</v>
      </c>
      <c r="AH26" s="105">
        <v>-0.01</v>
      </c>
      <c r="AI26" s="105">
        <v>-0.01</v>
      </c>
      <c r="AJ26" s="105">
        <v>-0.01</v>
      </c>
      <c r="AK26" s="105">
        <v>-0.01</v>
      </c>
      <c r="AL26" s="106">
        <v>-0.01</v>
      </c>
      <c r="AM26" s="93"/>
      <c r="AN26" s="93"/>
      <c r="AO26" s="93"/>
      <c r="AP26" s="93"/>
      <c r="AQ26" s="93"/>
      <c r="AR26" s="93"/>
      <c r="AS26" s="93"/>
      <c r="AT26" s="93"/>
      <c r="AU26" s="93"/>
      <c r="AV26" s="93"/>
      <c r="AW26" s="93"/>
      <c r="AX26" s="93"/>
      <c r="AY26" s="93"/>
      <c r="AZ26" s="93"/>
      <c r="BA26" s="93"/>
      <c r="BB26" s="93"/>
      <c r="BC26" s="93"/>
      <c r="BD26" s="93"/>
      <c r="BE26" s="93"/>
      <c r="BF26" s="93"/>
    </row>
    <row r="27" spans="1:58" ht="15.75" customHeight="1" x14ac:dyDescent="0.3">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5.75" customHeight="1" x14ac:dyDescent="0.3">
      <c r="A28" s="13"/>
      <c r="B28" s="140" t="s">
        <v>42</v>
      </c>
      <c r="C28" s="141"/>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9"/>
      <c r="AM28" s="30"/>
      <c r="AN28" s="30"/>
      <c r="AO28" s="30"/>
      <c r="AP28" s="30"/>
      <c r="AQ28" s="30"/>
      <c r="AR28" s="30"/>
      <c r="AS28" s="30"/>
      <c r="AT28" s="30"/>
      <c r="AU28" s="30"/>
      <c r="AV28" s="30"/>
      <c r="AW28" s="30"/>
      <c r="AX28" s="30"/>
      <c r="AY28" s="30"/>
      <c r="AZ28" s="30"/>
      <c r="BA28" s="30"/>
      <c r="BB28" s="30"/>
      <c r="BC28" s="30"/>
      <c r="BD28" s="30"/>
      <c r="BE28" s="30"/>
      <c r="BF28" s="30"/>
    </row>
    <row r="29" spans="1:58" ht="15.75" customHeight="1" x14ac:dyDescent="0.3">
      <c r="A29" s="13"/>
      <c r="B29" s="3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3"/>
      <c r="AM29" s="13"/>
      <c r="AN29" s="13"/>
      <c r="AO29" s="13"/>
      <c r="AP29" s="13"/>
      <c r="AQ29" s="13"/>
      <c r="AR29" s="13"/>
      <c r="AS29" s="13"/>
      <c r="AT29" s="13"/>
      <c r="AU29" s="13"/>
      <c r="AV29" s="13"/>
      <c r="AW29" s="13"/>
      <c r="AX29" s="13"/>
      <c r="AY29" s="13"/>
      <c r="AZ29" s="13"/>
      <c r="BA29" s="13"/>
      <c r="BB29" s="13"/>
      <c r="BC29" s="13"/>
      <c r="BD29" s="13"/>
      <c r="BE29" s="13"/>
      <c r="BF29" s="13"/>
    </row>
    <row r="30" spans="1:58" ht="15" customHeight="1" outlineLevel="1" x14ac:dyDescent="0.3">
      <c r="A30" s="13"/>
      <c r="B30" s="42" t="s">
        <v>43</v>
      </c>
      <c r="C30" s="43">
        <f t="shared" ref="C30:AL30" si="1">YEAR(C34)</f>
        <v>2023</v>
      </c>
      <c r="D30" s="44">
        <f t="shared" si="1"/>
        <v>2023</v>
      </c>
      <c r="E30" s="44">
        <f t="shared" si="1"/>
        <v>2023</v>
      </c>
      <c r="F30" s="44">
        <f t="shared" si="1"/>
        <v>2023</v>
      </c>
      <c r="G30" s="44">
        <f t="shared" si="1"/>
        <v>2023</v>
      </c>
      <c r="H30" s="44">
        <f t="shared" si="1"/>
        <v>2023</v>
      </c>
      <c r="I30" s="44">
        <f t="shared" si="1"/>
        <v>2023</v>
      </c>
      <c r="J30" s="44">
        <f t="shared" si="1"/>
        <v>2023</v>
      </c>
      <c r="K30" s="44">
        <f t="shared" si="1"/>
        <v>2023</v>
      </c>
      <c r="L30" s="44">
        <f t="shared" si="1"/>
        <v>2023</v>
      </c>
      <c r="M30" s="44">
        <f t="shared" si="1"/>
        <v>2023</v>
      </c>
      <c r="N30" s="44">
        <f t="shared" si="1"/>
        <v>2023</v>
      </c>
      <c r="O30" s="44">
        <f t="shared" si="1"/>
        <v>2024</v>
      </c>
      <c r="P30" s="44">
        <f t="shared" si="1"/>
        <v>2024</v>
      </c>
      <c r="Q30" s="44">
        <f t="shared" si="1"/>
        <v>2024</v>
      </c>
      <c r="R30" s="44">
        <f t="shared" si="1"/>
        <v>2024</v>
      </c>
      <c r="S30" s="44">
        <f t="shared" si="1"/>
        <v>2024</v>
      </c>
      <c r="T30" s="44">
        <f t="shared" si="1"/>
        <v>2024</v>
      </c>
      <c r="U30" s="44">
        <f t="shared" si="1"/>
        <v>2024</v>
      </c>
      <c r="V30" s="44">
        <f t="shared" si="1"/>
        <v>2024</v>
      </c>
      <c r="W30" s="44">
        <f t="shared" si="1"/>
        <v>2024</v>
      </c>
      <c r="X30" s="44">
        <f t="shared" si="1"/>
        <v>2024</v>
      </c>
      <c r="Y30" s="44">
        <f t="shared" si="1"/>
        <v>2024</v>
      </c>
      <c r="Z30" s="44">
        <f t="shared" si="1"/>
        <v>2024</v>
      </c>
      <c r="AA30" s="44">
        <f t="shared" si="1"/>
        <v>2025</v>
      </c>
      <c r="AB30" s="44">
        <f t="shared" si="1"/>
        <v>2025</v>
      </c>
      <c r="AC30" s="44">
        <f t="shared" si="1"/>
        <v>2025</v>
      </c>
      <c r="AD30" s="44">
        <f t="shared" si="1"/>
        <v>2025</v>
      </c>
      <c r="AE30" s="44">
        <f t="shared" si="1"/>
        <v>2025</v>
      </c>
      <c r="AF30" s="44">
        <f t="shared" si="1"/>
        <v>2025</v>
      </c>
      <c r="AG30" s="44">
        <f t="shared" si="1"/>
        <v>2025</v>
      </c>
      <c r="AH30" s="44">
        <f t="shared" si="1"/>
        <v>2025</v>
      </c>
      <c r="AI30" s="44">
        <f t="shared" si="1"/>
        <v>2025</v>
      </c>
      <c r="AJ30" s="44">
        <f t="shared" si="1"/>
        <v>2025</v>
      </c>
      <c r="AK30" s="44">
        <f t="shared" si="1"/>
        <v>2025</v>
      </c>
      <c r="AL30" s="45">
        <f t="shared" si="1"/>
        <v>2025</v>
      </c>
      <c r="AM30" s="13"/>
      <c r="AN30" s="13"/>
      <c r="AO30" s="13"/>
      <c r="AP30" s="13"/>
      <c r="AQ30" s="13"/>
      <c r="AR30" s="13"/>
      <c r="AS30" s="13"/>
      <c r="AT30" s="13"/>
      <c r="AU30" s="13"/>
      <c r="AV30" s="13"/>
      <c r="AW30" s="13"/>
      <c r="AX30" s="13"/>
      <c r="AY30" s="13"/>
      <c r="AZ30" s="13"/>
      <c r="BA30" s="13"/>
      <c r="BB30" s="13"/>
      <c r="BC30" s="13"/>
      <c r="BD30" s="13"/>
      <c r="BE30" s="13"/>
      <c r="BF30" s="13"/>
    </row>
    <row r="31" spans="1:58" ht="15" customHeight="1" outlineLevel="1" x14ac:dyDescent="0.3">
      <c r="A31" s="13"/>
      <c r="B31" s="42" t="s">
        <v>44</v>
      </c>
      <c r="C31" s="43">
        <f>VLOOKUP(MONTH(C$34),'4. Lists'!$C$5:$D$16,2,FALSE)</f>
        <v>1</v>
      </c>
      <c r="D31" s="44">
        <f>VLOOKUP(MONTH(D$34),'4. Lists'!$C$5:$D$16,2,FALSE)</f>
        <v>1</v>
      </c>
      <c r="E31" s="44">
        <f>VLOOKUP(MONTH(E$34),'4. Lists'!$C$5:$D$16,2,FALSE)</f>
        <v>1</v>
      </c>
      <c r="F31" s="44">
        <f>VLOOKUP(MONTH(F$34),'4. Lists'!$C$5:$D$16,2,FALSE)</f>
        <v>2</v>
      </c>
      <c r="G31" s="44">
        <f>VLOOKUP(MONTH(G$34),'4. Lists'!$C$5:$D$16,2,FALSE)</f>
        <v>2</v>
      </c>
      <c r="H31" s="44">
        <f>VLOOKUP(MONTH(H$34),'4. Lists'!$C$5:$D$16,2,FALSE)</f>
        <v>2</v>
      </c>
      <c r="I31" s="44">
        <f>VLOOKUP(MONTH(I$34),'4. Lists'!$C$5:$D$16,2,FALSE)</f>
        <v>3</v>
      </c>
      <c r="J31" s="44">
        <f>VLOOKUP(MONTH(J$34),'4. Lists'!$C$5:$D$16,2,FALSE)</f>
        <v>3</v>
      </c>
      <c r="K31" s="44">
        <f>VLOOKUP(MONTH(K$34),'4. Lists'!$C$5:$D$16,2,FALSE)</f>
        <v>3</v>
      </c>
      <c r="L31" s="44">
        <f>VLOOKUP(MONTH(L$34),'4. Lists'!$C$5:$D$16,2,FALSE)</f>
        <v>4</v>
      </c>
      <c r="M31" s="44">
        <f>VLOOKUP(MONTH(M$34),'4. Lists'!$C$5:$D$16,2,FALSE)</f>
        <v>4</v>
      </c>
      <c r="N31" s="44">
        <f>VLOOKUP(MONTH(N$34),'4. Lists'!$C$5:$D$16,2,FALSE)</f>
        <v>4</v>
      </c>
      <c r="O31" s="44">
        <f>VLOOKUP(MONTH(O$34),'4. Lists'!$C$5:$D$16,2,FALSE)</f>
        <v>1</v>
      </c>
      <c r="P31" s="44">
        <f>VLOOKUP(MONTH(P$34),'4. Lists'!$C$5:$D$16,2,FALSE)</f>
        <v>1</v>
      </c>
      <c r="Q31" s="44">
        <f>VLOOKUP(MONTH(Q$34),'4. Lists'!$C$5:$D$16,2,FALSE)</f>
        <v>1</v>
      </c>
      <c r="R31" s="44">
        <f>VLOOKUP(MONTH(R$34),'4. Lists'!$C$5:$D$16,2,FALSE)</f>
        <v>2</v>
      </c>
      <c r="S31" s="44">
        <f>VLOOKUP(MONTH(S$34),'4. Lists'!$C$5:$D$16,2,FALSE)</f>
        <v>2</v>
      </c>
      <c r="T31" s="44">
        <f>VLOOKUP(MONTH(T$34),'4. Lists'!$C$5:$D$16,2,FALSE)</f>
        <v>2</v>
      </c>
      <c r="U31" s="44">
        <f>VLOOKUP(MONTH(U$34),'4. Lists'!$C$5:$D$16,2,FALSE)</f>
        <v>3</v>
      </c>
      <c r="V31" s="44">
        <f>VLOOKUP(MONTH(V$34),'4. Lists'!$C$5:$D$16,2,FALSE)</f>
        <v>3</v>
      </c>
      <c r="W31" s="44">
        <f>VLOOKUP(MONTH(W$34),'4. Lists'!$C$5:$D$16,2,FALSE)</f>
        <v>3</v>
      </c>
      <c r="X31" s="44">
        <f>VLOOKUP(MONTH(X$34),'4. Lists'!$C$5:$D$16,2,FALSE)</f>
        <v>4</v>
      </c>
      <c r="Y31" s="44">
        <f>VLOOKUP(MONTH(Y$34),'4. Lists'!$C$5:$D$16,2,FALSE)</f>
        <v>4</v>
      </c>
      <c r="Z31" s="44">
        <f>VLOOKUP(MONTH(Z$34),'4. Lists'!$C$5:$D$16,2,FALSE)</f>
        <v>4</v>
      </c>
      <c r="AA31" s="44">
        <f>VLOOKUP(MONTH(AA$34),'4. Lists'!$C$5:$D$16,2,FALSE)</f>
        <v>1</v>
      </c>
      <c r="AB31" s="44">
        <f>VLOOKUP(MONTH(AB$34),'4. Lists'!$C$5:$D$16,2,FALSE)</f>
        <v>1</v>
      </c>
      <c r="AC31" s="44">
        <f>VLOOKUP(MONTH(AC$34),'4. Lists'!$C$5:$D$16,2,FALSE)</f>
        <v>1</v>
      </c>
      <c r="AD31" s="44">
        <f>VLOOKUP(MONTH(AD$34),'4. Lists'!$C$5:$D$16,2,FALSE)</f>
        <v>2</v>
      </c>
      <c r="AE31" s="44">
        <f>VLOOKUP(MONTH(AE$34),'4. Lists'!$C$5:$D$16,2,FALSE)</f>
        <v>2</v>
      </c>
      <c r="AF31" s="44">
        <f>VLOOKUP(MONTH(AF$34),'4. Lists'!$C$5:$D$16,2,FALSE)</f>
        <v>2</v>
      </c>
      <c r="AG31" s="44">
        <f>VLOOKUP(MONTH(AG$34),'4. Lists'!$C$5:$D$16,2,FALSE)</f>
        <v>3</v>
      </c>
      <c r="AH31" s="44">
        <f>VLOOKUP(MONTH(AH$34),'4. Lists'!$C$5:$D$16,2,FALSE)</f>
        <v>3</v>
      </c>
      <c r="AI31" s="44">
        <f>VLOOKUP(MONTH(AI$34),'4. Lists'!$C$5:$D$16,2,FALSE)</f>
        <v>3</v>
      </c>
      <c r="AJ31" s="44">
        <f>VLOOKUP(MONTH(AJ$34),'4. Lists'!$C$5:$D$16,2,FALSE)</f>
        <v>4</v>
      </c>
      <c r="AK31" s="44">
        <f>VLOOKUP(MONTH(AK$34),'4. Lists'!$C$5:$D$16,2,FALSE)</f>
        <v>4</v>
      </c>
      <c r="AL31" s="45">
        <f>VLOOKUP(MONTH(AL$34),'4. Lists'!$C$5:$D$16,2,FALSE)</f>
        <v>4</v>
      </c>
      <c r="AM31" s="13"/>
      <c r="AN31" s="13"/>
      <c r="AO31" s="13"/>
      <c r="AP31" s="13"/>
      <c r="AQ31" s="13"/>
      <c r="AR31" s="13"/>
      <c r="AS31" s="13"/>
      <c r="AT31" s="13"/>
      <c r="AU31" s="13"/>
      <c r="AV31" s="13"/>
      <c r="AW31" s="13"/>
      <c r="AX31" s="13"/>
      <c r="AY31" s="13"/>
      <c r="AZ31" s="13"/>
      <c r="BA31" s="13"/>
      <c r="BB31" s="13"/>
      <c r="BC31" s="13"/>
      <c r="BD31" s="13"/>
      <c r="BE31" s="13"/>
      <c r="BF31" s="13"/>
    </row>
    <row r="32" spans="1:58" ht="15.75" customHeight="1" outlineLevel="1" x14ac:dyDescent="0.3">
      <c r="A32" s="13"/>
      <c r="B32" s="42" t="s">
        <v>45</v>
      </c>
      <c r="C32" s="43">
        <f t="shared" ref="C32:AL32" si="2">MONTH(C34)</f>
        <v>1</v>
      </c>
      <c r="D32" s="44">
        <f t="shared" si="2"/>
        <v>2</v>
      </c>
      <c r="E32" s="44">
        <f t="shared" si="2"/>
        <v>3</v>
      </c>
      <c r="F32" s="44">
        <f t="shared" si="2"/>
        <v>4</v>
      </c>
      <c r="G32" s="44">
        <f t="shared" si="2"/>
        <v>5</v>
      </c>
      <c r="H32" s="44">
        <f t="shared" si="2"/>
        <v>6</v>
      </c>
      <c r="I32" s="44">
        <f t="shared" si="2"/>
        <v>7</v>
      </c>
      <c r="J32" s="44">
        <f t="shared" si="2"/>
        <v>8</v>
      </c>
      <c r="K32" s="44">
        <f t="shared" si="2"/>
        <v>9</v>
      </c>
      <c r="L32" s="44">
        <f t="shared" si="2"/>
        <v>10</v>
      </c>
      <c r="M32" s="44">
        <f t="shared" si="2"/>
        <v>11</v>
      </c>
      <c r="N32" s="44">
        <f t="shared" si="2"/>
        <v>12</v>
      </c>
      <c r="O32" s="44">
        <f t="shared" si="2"/>
        <v>1</v>
      </c>
      <c r="P32" s="44">
        <f t="shared" si="2"/>
        <v>2</v>
      </c>
      <c r="Q32" s="44">
        <f t="shared" si="2"/>
        <v>3</v>
      </c>
      <c r="R32" s="44">
        <f t="shared" si="2"/>
        <v>4</v>
      </c>
      <c r="S32" s="44">
        <f t="shared" si="2"/>
        <v>5</v>
      </c>
      <c r="T32" s="44">
        <f t="shared" si="2"/>
        <v>6</v>
      </c>
      <c r="U32" s="44">
        <f t="shared" si="2"/>
        <v>7</v>
      </c>
      <c r="V32" s="44">
        <f t="shared" si="2"/>
        <v>8</v>
      </c>
      <c r="W32" s="44">
        <f t="shared" si="2"/>
        <v>9</v>
      </c>
      <c r="X32" s="44">
        <f t="shared" si="2"/>
        <v>10</v>
      </c>
      <c r="Y32" s="44">
        <f t="shared" si="2"/>
        <v>11</v>
      </c>
      <c r="Z32" s="44">
        <f t="shared" si="2"/>
        <v>12</v>
      </c>
      <c r="AA32" s="44">
        <f t="shared" si="2"/>
        <v>1</v>
      </c>
      <c r="AB32" s="44">
        <f t="shared" si="2"/>
        <v>2</v>
      </c>
      <c r="AC32" s="44">
        <f t="shared" si="2"/>
        <v>3</v>
      </c>
      <c r="AD32" s="44">
        <f t="shared" si="2"/>
        <v>4</v>
      </c>
      <c r="AE32" s="44">
        <f t="shared" si="2"/>
        <v>5</v>
      </c>
      <c r="AF32" s="44">
        <f t="shared" si="2"/>
        <v>6</v>
      </c>
      <c r="AG32" s="44">
        <f t="shared" si="2"/>
        <v>7</v>
      </c>
      <c r="AH32" s="44">
        <f t="shared" si="2"/>
        <v>8</v>
      </c>
      <c r="AI32" s="44">
        <f t="shared" si="2"/>
        <v>9</v>
      </c>
      <c r="AJ32" s="44">
        <f t="shared" si="2"/>
        <v>10</v>
      </c>
      <c r="AK32" s="44">
        <f t="shared" si="2"/>
        <v>11</v>
      </c>
      <c r="AL32" s="45">
        <f t="shared" si="2"/>
        <v>12</v>
      </c>
      <c r="AM32" s="13"/>
      <c r="AN32" s="13"/>
      <c r="AO32" s="13"/>
      <c r="AP32" s="13"/>
      <c r="AQ32" s="13"/>
      <c r="AR32" s="13"/>
      <c r="AS32" s="13"/>
      <c r="AT32" s="13"/>
      <c r="AU32" s="13"/>
      <c r="AV32" s="13"/>
      <c r="AW32" s="13"/>
      <c r="AX32" s="13"/>
      <c r="AY32" s="13"/>
      <c r="AZ32" s="13"/>
      <c r="BA32" s="13"/>
      <c r="BB32" s="13"/>
      <c r="BC32" s="13"/>
      <c r="BD32" s="13"/>
      <c r="BE32" s="13"/>
      <c r="BF32" s="13"/>
    </row>
    <row r="33" spans="1:58" ht="15.75" customHeight="1" outlineLevel="1" x14ac:dyDescent="0.3">
      <c r="A33" s="13"/>
      <c r="B33" s="46"/>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3"/>
      <c r="AM33" s="13"/>
      <c r="AN33" s="13"/>
      <c r="AO33" s="13"/>
      <c r="AP33" s="13"/>
      <c r="AQ33" s="13"/>
      <c r="AR33" s="13"/>
      <c r="AS33" s="13"/>
      <c r="AT33" s="13"/>
      <c r="AU33" s="13"/>
      <c r="AV33" s="13"/>
      <c r="AW33" s="13"/>
      <c r="AX33" s="13"/>
      <c r="AY33" s="13"/>
      <c r="AZ33" s="13"/>
      <c r="BA33" s="13"/>
      <c r="BB33" s="13"/>
      <c r="BC33" s="13"/>
      <c r="BD33" s="13"/>
      <c r="BE33" s="13"/>
      <c r="BF33" s="13"/>
    </row>
    <row r="34" spans="1:58" ht="15.75" customHeight="1" x14ac:dyDescent="0.3">
      <c r="A34" s="13"/>
      <c r="B34" s="31"/>
      <c r="C34" s="47">
        <f>$C$11</f>
        <v>44957</v>
      </c>
      <c r="D34" s="47">
        <f t="shared" ref="D34:AL34" si="3">EOMONTH(C34,1)</f>
        <v>44985</v>
      </c>
      <c r="E34" s="47">
        <f t="shared" si="3"/>
        <v>45016</v>
      </c>
      <c r="F34" s="47">
        <f t="shared" si="3"/>
        <v>45046</v>
      </c>
      <c r="G34" s="47">
        <f t="shared" si="3"/>
        <v>45077</v>
      </c>
      <c r="H34" s="47">
        <f t="shared" si="3"/>
        <v>45107</v>
      </c>
      <c r="I34" s="47">
        <f t="shared" si="3"/>
        <v>45138</v>
      </c>
      <c r="J34" s="47">
        <f t="shared" si="3"/>
        <v>45169</v>
      </c>
      <c r="K34" s="47">
        <f t="shared" si="3"/>
        <v>45199</v>
      </c>
      <c r="L34" s="47">
        <f t="shared" si="3"/>
        <v>45230</v>
      </c>
      <c r="M34" s="47">
        <f t="shared" si="3"/>
        <v>45260</v>
      </c>
      <c r="N34" s="47">
        <f t="shared" si="3"/>
        <v>45291</v>
      </c>
      <c r="O34" s="47">
        <f t="shared" si="3"/>
        <v>45322</v>
      </c>
      <c r="P34" s="47">
        <f t="shared" si="3"/>
        <v>45351</v>
      </c>
      <c r="Q34" s="47">
        <f t="shared" si="3"/>
        <v>45382</v>
      </c>
      <c r="R34" s="47">
        <f t="shared" si="3"/>
        <v>45412</v>
      </c>
      <c r="S34" s="47">
        <f t="shared" si="3"/>
        <v>45443</v>
      </c>
      <c r="T34" s="47">
        <f t="shared" si="3"/>
        <v>45473</v>
      </c>
      <c r="U34" s="47">
        <f t="shared" si="3"/>
        <v>45504</v>
      </c>
      <c r="V34" s="47">
        <f t="shared" si="3"/>
        <v>45535</v>
      </c>
      <c r="W34" s="47">
        <f t="shared" si="3"/>
        <v>45565</v>
      </c>
      <c r="X34" s="47">
        <f t="shared" si="3"/>
        <v>45596</v>
      </c>
      <c r="Y34" s="47">
        <f t="shared" si="3"/>
        <v>45626</v>
      </c>
      <c r="Z34" s="47">
        <f t="shared" si="3"/>
        <v>45657</v>
      </c>
      <c r="AA34" s="47">
        <f t="shared" si="3"/>
        <v>45688</v>
      </c>
      <c r="AB34" s="47">
        <f t="shared" si="3"/>
        <v>45716</v>
      </c>
      <c r="AC34" s="47">
        <f t="shared" si="3"/>
        <v>45747</v>
      </c>
      <c r="AD34" s="47">
        <f t="shared" si="3"/>
        <v>45777</v>
      </c>
      <c r="AE34" s="47">
        <f t="shared" si="3"/>
        <v>45808</v>
      </c>
      <c r="AF34" s="47">
        <f t="shared" si="3"/>
        <v>45838</v>
      </c>
      <c r="AG34" s="47">
        <f t="shared" si="3"/>
        <v>45869</v>
      </c>
      <c r="AH34" s="47">
        <f t="shared" si="3"/>
        <v>45900</v>
      </c>
      <c r="AI34" s="47">
        <f t="shared" si="3"/>
        <v>45930</v>
      </c>
      <c r="AJ34" s="47">
        <f t="shared" si="3"/>
        <v>45961</v>
      </c>
      <c r="AK34" s="47">
        <f t="shared" si="3"/>
        <v>45991</v>
      </c>
      <c r="AL34" s="48">
        <f t="shared" si="3"/>
        <v>46022</v>
      </c>
      <c r="AM34" s="13"/>
      <c r="AN34" s="13"/>
      <c r="AO34" s="13"/>
      <c r="AP34" s="13"/>
      <c r="AQ34" s="13"/>
      <c r="AR34" s="13"/>
      <c r="AS34" s="13"/>
      <c r="AT34" s="13"/>
      <c r="AU34" s="13"/>
      <c r="AV34" s="13"/>
      <c r="AW34" s="13"/>
      <c r="AX34" s="13"/>
      <c r="AY34" s="13"/>
      <c r="AZ34" s="13"/>
      <c r="BA34" s="13"/>
      <c r="BB34" s="13"/>
      <c r="BC34" s="13"/>
      <c r="BD34" s="13"/>
      <c r="BE34" s="13"/>
      <c r="BF34" s="13"/>
    </row>
    <row r="35" spans="1:58" ht="15.75" customHeight="1" x14ac:dyDescent="0.3">
      <c r="A35" s="13"/>
      <c r="B35" s="31" t="s">
        <v>46</v>
      </c>
      <c r="C35" s="49">
        <f>$C$12</f>
        <v>50</v>
      </c>
      <c r="D35" s="49">
        <f t="shared" ref="D35:AL35" si="4">C38</f>
        <v>64.935552796669995</v>
      </c>
      <c r="E35" s="49">
        <f t="shared" si="4"/>
        <v>79.665792895189043</v>
      </c>
      <c r="F35" s="49">
        <f t="shared" si="4"/>
        <v>94.192511648848523</v>
      </c>
      <c r="G35" s="49">
        <f t="shared" si="4"/>
        <v>108.51748478138232</v>
      </c>
      <c r="H35" s="49">
        <f t="shared" si="4"/>
        <v>122.64247252333476</v>
      </c>
      <c r="I35" s="49">
        <f t="shared" si="4"/>
        <v>136.56921974723866</v>
      </c>
      <c r="J35" s="49">
        <f t="shared" si="4"/>
        <v>150.299456101614</v>
      </c>
      <c r="K35" s="49">
        <f t="shared" si="4"/>
        <v>163.83489614379741</v>
      </c>
      <c r="L35" s="49">
        <f t="shared" si="4"/>
        <v>177.17723947161278</v>
      </c>
      <c r="M35" s="49">
        <f t="shared" si="4"/>
        <v>190.32817085389297</v>
      </c>
      <c r="N35" s="49">
        <f t="shared" si="4"/>
        <v>203.28936035986274</v>
      </c>
      <c r="O35" s="49">
        <f t="shared" si="4"/>
        <v>216.06246348739293</v>
      </c>
      <c r="P35" s="49">
        <f t="shared" si="4"/>
        <v>231.64425806483356</v>
      </c>
      <c r="Q35" s="49">
        <f t="shared" si="4"/>
        <v>247.0294800802321</v>
      </c>
      <c r="R35" s="49">
        <f t="shared" si="4"/>
        <v>262.21950554152289</v>
      </c>
      <c r="S35" s="49">
        <f t="shared" si="4"/>
        <v>277.20992588823782</v>
      </c>
      <c r="T35" s="49">
        <f t="shared" si="4"/>
        <v>292.00163934339253</v>
      </c>
      <c r="U35" s="49">
        <f t="shared" si="4"/>
        <v>306.59554008799904</v>
      </c>
      <c r="V35" s="49">
        <f t="shared" si="4"/>
        <v>320.99251827925485</v>
      </c>
      <c r="W35" s="49">
        <f t="shared" si="4"/>
        <v>335.19346006864998</v>
      </c>
      <c r="X35" s="49">
        <f t="shared" si="4"/>
        <v>349.19924761999289</v>
      </c>
      <c r="Y35" s="49">
        <f t="shared" si="4"/>
        <v>363.01075912735473</v>
      </c>
      <c r="Z35" s="49">
        <f t="shared" si="4"/>
        <v>376.62886883293345</v>
      </c>
      <c r="AA35" s="49">
        <f t="shared" si="4"/>
        <v>390.05444704483705</v>
      </c>
      <c r="AB35" s="49">
        <f t="shared" si="4"/>
        <v>404.29563067049332</v>
      </c>
      <c r="AC35" s="49">
        <f t="shared" si="4"/>
        <v>418.3667025207111</v>
      </c>
      <c r="AD35" s="49">
        <f t="shared" si="4"/>
        <v>432.26791776315355</v>
      </c>
      <c r="AE35" s="49">
        <f t="shared" si="4"/>
        <v>445.99953118273237</v>
      </c>
      <c r="AF35" s="49">
        <f t="shared" si="4"/>
        <v>459.56179718218181</v>
      </c>
      <c r="AG35" s="49">
        <f t="shared" si="4"/>
        <v>472.95496978263208</v>
      </c>
      <c r="AH35" s="49">
        <f t="shared" si="4"/>
        <v>486.17930262418167</v>
      </c>
      <c r="AI35" s="49">
        <f t="shared" si="4"/>
        <v>499.23504896646892</v>
      </c>
      <c r="AJ35" s="49">
        <f t="shared" si="4"/>
        <v>512.12246168924264</v>
      </c>
      <c r="AK35" s="49">
        <f t="shared" si="4"/>
        <v>524.84179329293227</v>
      </c>
      <c r="AL35" s="50">
        <f t="shared" si="4"/>
        <v>537.39329589921635</v>
      </c>
      <c r="AM35" s="13"/>
      <c r="AN35" s="13"/>
      <c r="AO35" s="13"/>
      <c r="AP35" s="13"/>
      <c r="AQ35" s="13"/>
      <c r="AR35" s="13"/>
      <c r="AS35" s="13"/>
      <c r="AT35" s="13"/>
      <c r="AU35" s="13"/>
      <c r="AV35" s="13"/>
      <c r="AW35" s="13"/>
      <c r="AX35" s="13"/>
      <c r="AY35" s="13"/>
      <c r="AZ35" s="13"/>
      <c r="BA35" s="13"/>
      <c r="BB35" s="13"/>
      <c r="BC35" s="13"/>
      <c r="BD35" s="13"/>
      <c r="BE35" s="13"/>
      <c r="BF35" s="13"/>
    </row>
    <row r="36" spans="1:58" ht="15.75" customHeight="1" x14ac:dyDescent="0.3">
      <c r="A36" s="13"/>
      <c r="B36" s="51" t="s">
        <v>47</v>
      </c>
      <c r="C36" s="49">
        <f t="shared" ref="C36:AL36" si="5">C16*C17</f>
        <v>15</v>
      </c>
      <c r="D36" s="49">
        <f t="shared" si="5"/>
        <v>15</v>
      </c>
      <c r="E36" s="49">
        <f t="shared" si="5"/>
        <v>15</v>
      </c>
      <c r="F36" s="49">
        <f t="shared" si="5"/>
        <v>15</v>
      </c>
      <c r="G36" s="49">
        <f t="shared" si="5"/>
        <v>15</v>
      </c>
      <c r="H36" s="49">
        <f t="shared" si="5"/>
        <v>15</v>
      </c>
      <c r="I36" s="49">
        <f t="shared" si="5"/>
        <v>15</v>
      </c>
      <c r="J36" s="49">
        <f t="shared" si="5"/>
        <v>15</v>
      </c>
      <c r="K36" s="49">
        <f t="shared" si="5"/>
        <v>15</v>
      </c>
      <c r="L36" s="49">
        <f t="shared" si="5"/>
        <v>15</v>
      </c>
      <c r="M36" s="49">
        <f t="shared" si="5"/>
        <v>15</v>
      </c>
      <c r="N36" s="49">
        <f t="shared" si="5"/>
        <v>15</v>
      </c>
      <c r="O36" s="49">
        <f t="shared" si="5"/>
        <v>17.5</v>
      </c>
      <c r="P36" s="49">
        <f t="shared" si="5"/>
        <v>17.5</v>
      </c>
      <c r="Q36" s="49">
        <f t="shared" si="5"/>
        <v>17.5</v>
      </c>
      <c r="R36" s="49">
        <f t="shared" si="5"/>
        <v>17.5</v>
      </c>
      <c r="S36" s="49">
        <f t="shared" si="5"/>
        <v>17.5</v>
      </c>
      <c r="T36" s="49">
        <f t="shared" si="5"/>
        <v>17.5</v>
      </c>
      <c r="U36" s="49">
        <f t="shared" si="5"/>
        <v>17.5</v>
      </c>
      <c r="V36" s="49">
        <f t="shared" si="5"/>
        <v>17.5</v>
      </c>
      <c r="W36" s="49">
        <f t="shared" si="5"/>
        <v>17.5</v>
      </c>
      <c r="X36" s="49">
        <f t="shared" si="5"/>
        <v>17.5</v>
      </c>
      <c r="Y36" s="49">
        <f t="shared" si="5"/>
        <v>17.5</v>
      </c>
      <c r="Z36" s="49">
        <f t="shared" si="5"/>
        <v>17.5</v>
      </c>
      <c r="AA36" s="49">
        <f t="shared" si="5"/>
        <v>17.5</v>
      </c>
      <c r="AB36" s="49">
        <f t="shared" si="5"/>
        <v>17.5</v>
      </c>
      <c r="AC36" s="49">
        <f t="shared" si="5"/>
        <v>17.5</v>
      </c>
      <c r="AD36" s="49">
        <f t="shared" si="5"/>
        <v>17.5</v>
      </c>
      <c r="AE36" s="49">
        <f t="shared" si="5"/>
        <v>17.5</v>
      </c>
      <c r="AF36" s="49">
        <f t="shared" si="5"/>
        <v>17.5</v>
      </c>
      <c r="AG36" s="49">
        <f t="shared" si="5"/>
        <v>17.5</v>
      </c>
      <c r="AH36" s="49">
        <f t="shared" si="5"/>
        <v>17.5</v>
      </c>
      <c r="AI36" s="49">
        <f t="shared" si="5"/>
        <v>17.5</v>
      </c>
      <c r="AJ36" s="49">
        <f t="shared" si="5"/>
        <v>17.5</v>
      </c>
      <c r="AK36" s="49">
        <f t="shared" si="5"/>
        <v>17.5</v>
      </c>
      <c r="AL36" s="50">
        <f t="shared" si="5"/>
        <v>17.5</v>
      </c>
      <c r="AM36" s="13"/>
      <c r="AN36" s="13"/>
      <c r="AO36" s="13"/>
      <c r="AP36" s="13"/>
      <c r="AQ36" s="13"/>
      <c r="AR36" s="13"/>
      <c r="AS36" s="13"/>
      <c r="AT36" s="13"/>
      <c r="AU36" s="13"/>
      <c r="AV36" s="13"/>
      <c r="AW36" s="13"/>
      <c r="AX36" s="13"/>
      <c r="AY36" s="13"/>
      <c r="AZ36" s="13"/>
      <c r="BA36" s="13"/>
      <c r="BB36" s="13"/>
      <c r="BC36" s="13"/>
      <c r="BD36" s="13"/>
      <c r="BE36" s="13"/>
      <c r="BF36" s="13"/>
    </row>
    <row r="37" spans="1:58" ht="15.75" customHeight="1" x14ac:dyDescent="0.3">
      <c r="A37" s="13"/>
      <c r="B37" s="51" t="s">
        <v>48</v>
      </c>
      <c r="C37" s="52">
        <f t="shared" ref="C37:AL37" si="6">C44/C$20</f>
        <v>-6.4447203329999994E-2</v>
      </c>
      <c r="D37" s="52">
        <f t="shared" si="6"/>
        <v>-0.2697599014809457</v>
      </c>
      <c r="E37" s="52">
        <f t="shared" si="6"/>
        <v>-0.47328124634052438</v>
      </c>
      <c r="F37" s="52">
        <f t="shared" si="6"/>
        <v>-0.67502686746620322</v>
      </c>
      <c r="G37" s="52">
        <f t="shared" si="6"/>
        <v>-0.87501225804756055</v>
      </c>
      <c r="H37" s="52">
        <f t="shared" si="6"/>
        <v>-1.0732527760960957</v>
      </c>
      <c r="I37" s="52">
        <f t="shared" si="6"/>
        <v>-1.2697636456246575</v>
      </c>
      <c r="J37" s="52">
        <f t="shared" si="6"/>
        <v>-1.4645599578165824</v>
      </c>
      <c r="K37" s="52">
        <f t="shared" si="6"/>
        <v>-1.6576566721846329</v>
      </c>
      <c r="L37" s="52">
        <f t="shared" si="6"/>
        <v>-1.8490686177198221</v>
      </c>
      <c r="M37" s="52">
        <f t="shared" si="6"/>
        <v>-2.038810494030217</v>
      </c>
      <c r="N37" s="52">
        <f t="shared" si="6"/>
        <v>-2.2268968724698035</v>
      </c>
      <c r="O37" s="52">
        <f t="shared" si="6"/>
        <v>-1.9182054225593677</v>
      </c>
      <c r="P37" s="52">
        <f t="shared" si="6"/>
        <v>-2.1147779846014521</v>
      </c>
      <c r="Q37" s="52">
        <f t="shared" si="6"/>
        <v>-2.3099745387092416</v>
      </c>
      <c r="R37" s="52">
        <f t="shared" si="6"/>
        <v>-2.5095796532850501</v>
      </c>
      <c r="S37" s="52">
        <f t="shared" si="6"/>
        <v>-2.7082865448452682</v>
      </c>
      <c r="T37" s="52">
        <f t="shared" si="6"/>
        <v>-2.9060992553934644</v>
      </c>
      <c r="U37" s="52">
        <f t="shared" si="6"/>
        <v>-3.1030218087441934</v>
      </c>
      <c r="V37" s="52">
        <f t="shared" si="6"/>
        <v>-3.2990582106048447</v>
      </c>
      <c r="W37" s="52">
        <f t="shared" si="6"/>
        <v>-3.4942124486571231</v>
      </c>
      <c r="X37" s="52">
        <f t="shared" si="6"/>
        <v>-3.6884884926381658</v>
      </c>
      <c r="Y37" s="52">
        <f t="shared" si="6"/>
        <v>-3.8818902944212943</v>
      </c>
      <c r="Z37" s="52">
        <f t="shared" si="6"/>
        <v>-4.0744217880963998</v>
      </c>
      <c r="AA37" s="52">
        <f t="shared" si="6"/>
        <v>-3.258816374343724</v>
      </c>
      <c r="AB37" s="52">
        <f t="shared" si="6"/>
        <v>-3.4289281497822079</v>
      </c>
      <c r="AC37" s="52">
        <f t="shared" si="6"/>
        <v>-3.5987847575575351</v>
      </c>
      <c r="AD37" s="52">
        <f t="shared" si="6"/>
        <v>-3.7683865804211987</v>
      </c>
      <c r="AE37" s="52">
        <f t="shared" si="6"/>
        <v>-3.937734000550567</v>
      </c>
      <c r="AF37" s="52">
        <f t="shared" si="6"/>
        <v>-4.1068273995497409</v>
      </c>
      <c r="AG37" s="52">
        <f t="shared" si="6"/>
        <v>-4.2756671584504158</v>
      </c>
      <c r="AH37" s="52">
        <f t="shared" si="6"/>
        <v>-4.4442536577127401</v>
      </c>
      <c r="AI37" s="52">
        <f t="shared" si="6"/>
        <v>-4.6125872772261713</v>
      </c>
      <c r="AJ37" s="52">
        <f t="shared" si="6"/>
        <v>-4.7806683963103316</v>
      </c>
      <c r="AK37" s="52">
        <f t="shared" si="6"/>
        <v>-4.9484973937158667</v>
      </c>
      <c r="AL37" s="53">
        <f t="shared" si="6"/>
        <v>-5.1160746476252923</v>
      </c>
      <c r="AM37" s="13"/>
      <c r="AN37" s="13"/>
      <c r="AO37" s="13"/>
      <c r="AP37" s="13"/>
      <c r="AQ37" s="13"/>
      <c r="AR37" s="13"/>
      <c r="AS37" s="13"/>
      <c r="AT37" s="13"/>
      <c r="AU37" s="13"/>
      <c r="AV37" s="13"/>
      <c r="AW37" s="13"/>
      <c r="AX37" s="13"/>
      <c r="AY37" s="13"/>
      <c r="AZ37" s="13"/>
      <c r="BA37" s="13"/>
      <c r="BB37" s="13"/>
      <c r="BC37" s="13"/>
      <c r="BD37" s="13"/>
      <c r="BE37" s="13"/>
      <c r="BF37" s="13"/>
    </row>
    <row r="38" spans="1:58" ht="15.75" customHeight="1" x14ac:dyDescent="0.3">
      <c r="A38" s="36"/>
      <c r="B38" s="54" t="s">
        <v>49</v>
      </c>
      <c r="C38" s="55">
        <f t="shared" ref="C38:AL38" si="7">C35+C36+C37</f>
        <v>64.935552796669995</v>
      </c>
      <c r="D38" s="55">
        <f t="shared" si="7"/>
        <v>79.665792895189043</v>
      </c>
      <c r="E38" s="55">
        <f t="shared" si="7"/>
        <v>94.192511648848523</v>
      </c>
      <c r="F38" s="55">
        <f t="shared" si="7"/>
        <v>108.51748478138232</v>
      </c>
      <c r="G38" s="55">
        <f t="shared" si="7"/>
        <v>122.64247252333476</v>
      </c>
      <c r="H38" s="55">
        <f t="shared" si="7"/>
        <v>136.56921974723866</v>
      </c>
      <c r="I38" s="55">
        <f t="shared" si="7"/>
        <v>150.299456101614</v>
      </c>
      <c r="J38" s="55">
        <f t="shared" si="7"/>
        <v>163.83489614379741</v>
      </c>
      <c r="K38" s="55">
        <f t="shared" si="7"/>
        <v>177.17723947161278</v>
      </c>
      <c r="L38" s="55">
        <f t="shared" si="7"/>
        <v>190.32817085389297</v>
      </c>
      <c r="M38" s="55">
        <f t="shared" si="7"/>
        <v>203.28936035986274</v>
      </c>
      <c r="N38" s="55">
        <f t="shared" si="7"/>
        <v>216.06246348739293</v>
      </c>
      <c r="O38" s="55">
        <f t="shared" si="7"/>
        <v>231.64425806483356</v>
      </c>
      <c r="P38" s="55">
        <f t="shared" si="7"/>
        <v>247.0294800802321</v>
      </c>
      <c r="Q38" s="55">
        <f t="shared" si="7"/>
        <v>262.21950554152289</v>
      </c>
      <c r="R38" s="55">
        <f t="shared" si="7"/>
        <v>277.20992588823782</v>
      </c>
      <c r="S38" s="55">
        <f t="shared" si="7"/>
        <v>292.00163934339253</v>
      </c>
      <c r="T38" s="55">
        <f t="shared" si="7"/>
        <v>306.59554008799904</v>
      </c>
      <c r="U38" s="55">
        <f t="shared" si="7"/>
        <v>320.99251827925485</v>
      </c>
      <c r="V38" s="55">
        <f t="shared" si="7"/>
        <v>335.19346006864998</v>
      </c>
      <c r="W38" s="55">
        <f t="shared" si="7"/>
        <v>349.19924761999289</v>
      </c>
      <c r="X38" s="55">
        <f t="shared" si="7"/>
        <v>363.01075912735473</v>
      </c>
      <c r="Y38" s="55">
        <f t="shared" si="7"/>
        <v>376.62886883293345</v>
      </c>
      <c r="Z38" s="55">
        <f t="shared" si="7"/>
        <v>390.05444704483705</v>
      </c>
      <c r="AA38" s="55">
        <f t="shared" si="7"/>
        <v>404.29563067049332</v>
      </c>
      <c r="AB38" s="55">
        <f t="shared" si="7"/>
        <v>418.3667025207111</v>
      </c>
      <c r="AC38" s="55">
        <f t="shared" si="7"/>
        <v>432.26791776315355</v>
      </c>
      <c r="AD38" s="55">
        <f t="shared" si="7"/>
        <v>445.99953118273237</v>
      </c>
      <c r="AE38" s="55">
        <f t="shared" si="7"/>
        <v>459.56179718218181</v>
      </c>
      <c r="AF38" s="55">
        <f t="shared" si="7"/>
        <v>472.95496978263208</v>
      </c>
      <c r="AG38" s="55">
        <f t="shared" si="7"/>
        <v>486.17930262418167</v>
      </c>
      <c r="AH38" s="55">
        <f t="shared" si="7"/>
        <v>499.23504896646892</v>
      </c>
      <c r="AI38" s="55">
        <f t="shared" si="7"/>
        <v>512.12246168924264</v>
      </c>
      <c r="AJ38" s="55">
        <f t="shared" si="7"/>
        <v>524.84179329293227</v>
      </c>
      <c r="AK38" s="55">
        <f t="shared" si="7"/>
        <v>537.39329589921635</v>
      </c>
      <c r="AL38" s="56">
        <f t="shared" si="7"/>
        <v>549.77722125159107</v>
      </c>
      <c r="AM38" s="36"/>
      <c r="AN38" s="36"/>
      <c r="AO38" s="36"/>
      <c r="AP38" s="36"/>
      <c r="AQ38" s="36"/>
      <c r="AR38" s="36"/>
      <c r="AS38" s="36"/>
      <c r="AT38" s="36"/>
      <c r="AU38" s="36"/>
      <c r="AV38" s="36"/>
      <c r="AW38" s="36"/>
      <c r="AX38" s="36"/>
      <c r="AY38" s="36"/>
      <c r="AZ38" s="36"/>
      <c r="BA38" s="36"/>
      <c r="BB38" s="36"/>
      <c r="BC38" s="36"/>
      <c r="BD38" s="36"/>
      <c r="BE38" s="36"/>
      <c r="BF38" s="36"/>
    </row>
    <row r="39" spans="1:58" ht="15.75" customHeight="1" x14ac:dyDescent="0.3">
      <c r="A39" s="13"/>
      <c r="B39" s="31"/>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3"/>
      <c r="AM39" s="13"/>
      <c r="AN39" s="13"/>
      <c r="AO39" s="13"/>
      <c r="AP39" s="13"/>
      <c r="AQ39" s="13"/>
      <c r="AR39" s="13"/>
      <c r="AS39" s="13"/>
      <c r="AT39" s="13"/>
      <c r="AU39" s="13"/>
      <c r="AV39" s="13"/>
      <c r="AW39" s="13"/>
      <c r="AX39" s="13"/>
      <c r="AY39" s="13"/>
      <c r="AZ39" s="13"/>
      <c r="BA39" s="13"/>
      <c r="BB39" s="13"/>
      <c r="BC39" s="13"/>
      <c r="BD39" s="13"/>
      <c r="BE39" s="13"/>
      <c r="BF39" s="13"/>
    </row>
    <row r="40" spans="1:58" ht="15.75" customHeight="1" x14ac:dyDescent="0.3">
      <c r="A40" s="13"/>
      <c r="B40" s="31" t="s">
        <v>50</v>
      </c>
      <c r="C40" s="57">
        <f>$C$13</f>
        <v>117390.17</v>
      </c>
      <c r="D40" s="57">
        <f t="shared" ref="D40:AL40" si="8">C45</f>
        <v>491365.94076674996</v>
      </c>
      <c r="E40" s="57">
        <f t="shared" si="8"/>
        <v>862078.77293355996</v>
      </c>
      <c r="F40" s="57">
        <f t="shared" si="8"/>
        <v>1229557.1356397145</v>
      </c>
      <c r="G40" s="57">
        <f t="shared" si="8"/>
        <v>1593829.249631258</v>
      </c>
      <c r="H40" s="57">
        <f t="shared" si="8"/>
        <v>1954923.0894282253</v>
      </c>
      <c r="I40" s="57">
        <f t="shared" si="8"/>
        <v>2312866.3854729645</v>
      </c>
      <c r="J40" s="57">
        <f t="shared" si="8"/>
        <v>2667686.6262597134</v>
      </c>
      <c r="K40" s="57">
        <f t="shared" si="8"/>
        <v>3019411.0604455974</v>
      </c>
      <c r="L40" s="57">
        <f t="shared" si="8"/>
        <v>3368066.6989432098</v>
      </c>
      <c r="M40" s="57">
        <f t="shared" si="8"/>
        <v>3713680.3169949306</v>
      </c>
      <c r="N40" s="57">
        <f t="shared" si="8"/>
        <v>4056278.4562291503</v>
      </c>
      <c r="O40" s="57">
        <f t="shared" si="8"/>
        <v>4395887.4266985506</v>
      </c>
      <c r="P40" s="57">
        <f t="shared" si="8"/>
        <v>4846366.2147116605</v>
      </c>
      <c r="Q40" s="57">
        <f t="shared" si="8"/>
        <v>5293691.6512086792</v>
      </c>
      <c r="R40" s="57">
        <f t="shared" si="8"/>
        <v>5751120.0387782399</v>
      </c>
      <c r="S40" s="57">
        <f t="shared" si="8"/>
        <v>6206489.9986037388</v>
      </c>
      <c r="T40" s="57">
        <f t="shared" si="8"/>
        <v>6659810.7936100224</v>
      </c>
      <c r="U40" s="57">
        <f t="shared" si="8"/>
        <v>7111091.6450387761</v>
      </c>
      <c r="V40" s="57">
        <f t="shared" si="8"/>
        <v>7560341.7326361025</v>
      </c>
      <c r="W40" s="57">
        <f t="shared" si="8"/>
        <v>8007570.1948392401</v>
      </c>
      <c r="X40" s="57">
        <f t="shared" si="8"/>
        <v>8452786.1289624628</v>
      </c>
      <c r="Y40" s="57">
        <f t="shared" si="8"/>
        <v>8895998.5913821328</v>
      </c>
      <c r="Z40" s="57">
        <f t="shared" si="8"/>
        <v>9337216.5977209155</v>
      </c>
      <c r="AA40" s="57">
        <f t="shared" si="8"/>
        <v>9776449.123031171</v>
      </c>
      <c r="AB40" s="57">
        <f t="shared" si="8"/>
        <v>10286784.449346624</v>
      </c>
      <c r="AC40" s="57">
        <f t="shared" si="8"/>
        <v>10796354.272672605</v>
      </c>
      <c r="AD40" s="57">
        <f t="shared" si="8"/>
        <v>11305159.741263596</v>
      </c>
      <c r="AE40" s="57">
        <f t="shared" si="8"/>
        <v>11813202.001651701</v>
      </c>
      <c r="AF40" s="57">
        <f t="shared" si="8"/>
        <v>12320482.198649222</v>
      </c>
      <c r="AG40" s="57">
        <f t="shared" si="8"/>
        <v>12827001.475351248</v>
      </c>
      <c r="AH40" s="57">
        <f t="shared" si="8"/>
        <v>13332760.973138221</v>
      </c>
      <c r="AI40" s="57">
        <f t="shared" si="8"/>
        <v>13837761.831678513</v>
      </c>
      <c r="AJ40" s="57">
        <f t="shared" si="8"/>
        <v>14342005.188930996</v>
      </c>
      <c r="AK40" s="57">
        <f t="shared" si="8"/>
        <v>14845492.1811476</v>
      </c>
      <c r="AL40" s="58">
        <f t="shared" si="8"/>
        <v>15348223.942875877</v>
      </c>
      <c r="AM40" s="13"/>
      <c r="AN40" s="13"/>
      <c r="AO40" s="13"/>
      <c r="AP40" s="13"/>
      <c r="AQ40" s="13"/>
      <c r="AR40" s="13"/>
      <c r="AS40" s="13"/>
      <c r="AT40" s="13"/>
      <c r="AU40" s="13"/>
      <c r="AV40" s="13"/>
      <c r="AW40" s="13"/>
      <c r="AX40" s="13"/>
      <c r="AY40" s="13"/>
      <c r="AZ40" s="13"/>
      <c r="BA40" s="13"/>
      <c r="BB40" s="13"/>
      <c r="BC40" s="13"/>
      <c r="BD40" s="13"/>
      <c r="BE40" s="13"/>
      <c r="BF40" s="13"/>
    </row>
    <row r="41" spans="1:58" ht="15.75" customHeight="1" x14ac:dyDescent="0.3">
      <c r="A41" s="13"/>
      <c r="B41" s="51" t="s">
        <v>51</v>
      </c>
      <c r="C41" s="49">
        <f t="shared" ref="C41:AL41" si="9">C36*C$20</f>
        <v>375000</v>
      </c>
      <c r="D41" s="49">
        <f t="shared" si="9"/>
        <v>375000</v>
      </c>
      <c r="E41" s="49">
        <f t="shared" si="9"/>
        <v>375000</v>
      </c>
      <c r="F41" s="49">
        <f t="shared" si="9"/>
        <v>375000</v>
      </c>
      <c r="G41" s="49">
        <f t="shared" si="9"/>
        <v>375000</v>
      </c>
      <c r="H41" s="49">
        <f t="shared" si="9"/>
        <v>375000</v>
      </c>
      <c r="I41" s="49">
        <f t="shared" si="9"/>
        <v>375000</v>
      </c>
      <c r="J41" s="49">
        <f t="shared" si="9"/>
        <v>375000</v>
      </c>
      <c r="K41" s="49">
        <f t="shared" si="9"/>
        <v>375000</v>
      </c>
      <c r="L41" s="49">
        <f t="shared" si="9"/>
        <v>375000</v>
      </c>
      <c r="M41" s="49">
        <f t="shared" si="9"/>
        <v>375000</v>
      </c>
      <c r="N41" s="49">
        <f t="shared" si="9"/>
        <v>375000</v>
      </c>
      <c r="O41" s="49">
        <f t="shared" si="9"/>
        <v>481250</v>
      </c>
      <c r="P41" s="49">
        <f t="shared" si="9"/>
        <v>481250</v>
      </c>
      <c r="Q41" s="49">
        <f t="shared" si="9"/>
        <v>481250</v>
      </c>
      <c r="R41" s="49">
        <f t="shared" si="9"/>
        <v>481250</v>
      </c>
      <c r="S41" s="49">
        <f t="shared" si="9"/>
        <v>481250</v>
      </c>
      <c r="T41" s="49">
        <f t="shared" si="9"/>
        <v>481250</v>
      </c>
      <c r="U41" s="49">
        <f t="shared" si="9"/>
        <v>481250</v>
      </c>
      <c r="V41" s="49">
        <f t="shared" si="9"/>
        <v>481250</v>
      </c>
      <c r="W41" s="49">
        <f t="shared" si="9"/>
        <v>481250</v>
      </c>
      <c r="X41" s="49">
        <f t="shared" si="9"/>
        <v>481250</v>
      </c>
      <c r="Y41" s="49">
        <f t="shared" si="9"/>
        <v>481250</v>
      </c>
      <c r="Z41" s="49">
        <f t="shared" si="9"/>
        <v>481250</v>
      </c>
      <c r="AA41" s="49">
        <f t="shared" si="9"/>
        <v>525000</v>
      </c>
      <c r="AB41" s="49">
        <f t="shared" si="9"/>
        <v>525000</v>
      </c>
      <c r="AC41" s="49">
        <f t="shared" si="9"/>
        <v>525000</v>
      </c>
      <c r="AD41" s="49">
        <f t="shared" si="9"/>
        <v>525000</v>
      </c>
      <c r="AE41" s="49">
        <f t="shared" si="9"/>
        <v>525000</v>
      </c>
      <c r="AF41" s="49">
        <f t="shared" si="9"/>
        <v>525000</v>
      </c>
      <c r="AG41" s="49">
        <f t="shared" si="9"/>
        <v>525000</v>
      </c>
      <c r="AH41" s="49">
        <f t="shared" si="9"/>
        <v>525000</v>
      </c>
      <c r="AI41" s="49">
        <f t="shared" si="9"/>
        <v>525000</v>
      </c>
      <c r="AJ41" s="49">
        <f t="shared" si="9"/>
        <v>525000</v>
      </c>
      <c r="AK41" s="49">
        <f t="shared" si="9"/>
        <v>525000</v>
      </c>
      <c r="AL41" s="50">
        <f t="shared" si="9"/>
        <v>525000</v>
      </c>
      <c r="AM41" s="13"/>
      <c r="AN41" s="13"/>
      <c r="AO41" s="13"/>
      <c r="AP41" s="13"/>
      <c r="AQ41" s="13"/>
      <c r="AR41" s="13"/>
      <c r="AS41" s="13"/>
      <c r="AT41" s="13"/>
      <c r="AU41" s="13"/>
      <c r="AV41" s="13"/>
      <c r="AW41" s="13"/>
      <c r="AX41" s="13"/>
      <c r="AY41" s="13"/>
      <c r="AZ41" s="13"/>
      <c r="BA41" s="13"/>
      <c r="BB41" s="13"/>
      <c r="BC41" s="13"/>
      <c r="BD41" s="13"/>
      <c r="BE41" s="13"/>
      <c r="BF41" s="13"/>
    </row>
    <row r="42" spans="1:58" ht="15.75" customHeight="1" x14ac:dyDescent="0.3">
      <c r="A42" s="13"/>
      <c r="B42" s="51" t="s">
        <v>52</v>
      </c>
      <c r="C42" s="49">
        <f t="shared" ref="C42:AL42" si="10">C24*C$40</f>
        <v>1173.9017000000001</v>
      </c>
      <c r="D42" s="49">
        <f t="shared" si="10"/>
        <v>4913.6594076675001</v>
      </c>
      <c r="E42" s="49">
        <f t="shared" si="10"/>
        <v>8620.7877293355996</v>
      </c>
      <c r="F42" s="49">
        <f t="shared" si="10"/>
        <v>12295.571356397146</v>
      </c>
      <c r="G42" s="49">
        <f t="shared" si="10"/>
        <v>15938.292496312581</v>
      </c>
      <c r="H42" s="49">
        <f t="shared" si="10"/>
        <v>19549.230894282253</v>
      </c>
      <c r="I42" s="49">
        <f t="shared" si="10"/>
        <v>23128.663854729646</v>
      </c>
      <c r="J42" s="49">
        <f t="shared" si="10"/>
        <v>26676.866262597134</v>
      </c>
      <c r="K42" s="49">
        <f t="shared" si="10"/>
        <v>30194.110604455975</v>
      </c>
      <c r="L42" s="49">
        <f t="shared" si="10"/>
        <v>33680.666989432102</v>
      </c>
      <c r="M42" s="49">
        <f t="shared" si="10"/>
        <v>37136.803169949308</v>
      </c>
      <c r="N42" s="49">
        <f t="shared" si="10"/>
        <v>40562.784562291505</v>
      </c>
      <c r="O42" s="49">
        <f t="shared" si="10"/>
        <v>43958.874266985506</v>
      </c>
      <c r="P42" s="49">
        <f t="shared" si="10"/>
        <v>48463.662147116607</v>
      </c>
      <c r="Q42" s="49">
        <f t="shared" si="10"/>
        <v>66171.145640108487</v>
      </c>
      <c r="R42" s="49">
        <f t="shared" si="10"/>
        <v>71889.000484728007</v>
      </c>
      <c r="S42" s="49">
        <f t="shared" si="10"/>
        <v>77581.124982546738</v>
      </c>
      <c r="T42" s="49">
        <f t="shared" si="10"/>
        <v>83247.634920125289</v>
      </c>
      <c r="U42" s="49">
        <f t="shared" si="10"/>
        <v>88888.645562984704</v>
      </c>
      <c r="V42" s="49">
        <f t="shared" si="10"/>
        <v>94504.271657951293</v>
      </c>
      <c r="W42" s="49">
        <f t="shared" si="10"/>
        <v>100094.6274354905</v>
      </c>
      <c r="X42" s="49">
        <f t="shared" si="10"/>
        <v>105659.8266120308</v>
      </c>
      <c r="Y42" s="49">
        <f t="shared" si="10"/>
        <v>111199.98239227667</v>
      </c>
      <c r="Z42" s="49">
        <f t="shared" si="10"/>
        <v>116715.20747151144</v>
      </c>
      <c r="AA42" s="49">
        <f t="shared" si="10"/>
        <v>131982.06316092081</v>
      </c>
      <c r="AB42" s="49">
        <f t="shared" si="10"/>
        <v>138871.59006617943</v>
      </c>
      <c r="AC42" s="49">
        <f t="shared" si="10"/>
        <v>145750.78268108016</v>
      </c>
      <c r="AD42" s="49">
        <f t="shared" si="10"/>
        <v>152619.65650705853</v>
      </c>
      <c r="AE42" s="49">
        <f t="shared" si="10"/>
        <v>159478.22702229794</v>
      </c>
      <c r="AF42" s="49">
        <f t="shared" si="10"/>
        <v>166326.5096817645</v>
      </c>
      <c r="AG42" s="49">
        <f t="shared" si="10"/>
        <v>173164.51991724185</v>
      </c>
      <c r="AH42" s="49">
        <f t="shared" si="10"/>
        <v>179992.27313736596</v>
      </c>
      <c r="AI42" s="49">
        <f t="shared" si="10"/>
        <v>186809.78472765992</v>
      </c>
      <c r="AJ42" s="49">
        <f t="shared" si="10"/>
        <v>193617.07005056844</v>
      </c>
      <c r="AK42" s="49">
        <f t="shared" si="10"/>
        <v>200414.14444549259</v>
      </c>
      <c r="AL42" s="50">
        <f t="shared" si="10"/>
        <v>207201.02322882434</v>
      </c>
      <c r="AM42" s="13"/>
      <c r="AN42" s="13"/>
      <c r="AO42" s="13"/>
      <c r="AP42" s="13"/>
      <c r="AQ42" s="13"/>
      <c r="AR42" s="13"/>
      <c r="AS42" s="13"/>
      <c r="AT42" s="13"/>
      <c r="AU42" s="13"/>
      <c r="AV42" s="13"/>
      <c r="AW42" s="13"/>
      <c r="AX42" s="13"/>
      <c r="AY42" s="13"/>
      <c r="AZ42" s="13"/>
      <c r="BA42" s="13"/>
      <c r="BB42" s="13"/>
      <c r="BC42" s="13"/>
      <c r="BD42" s="13"/>
      <c r="BE42" s="13"/>
      <c r="BF42" s="13"/>
    </row>
    <row r="43" spans="1:58" ht="15.75" customHeight="1" x14ac:dyDescent="0.3">
      <c r="A43" s="13"/>
      <c r="B43" s="51" t="s">
        <v>53</v>
      </c>
      <c r="C43" s="49">
        <f t="shared" ref="C43:AL43" si="11">C25*C$40</f>
        <v>-586.95085000000006</v>
      </c>
      <c r="D43" s="49">
        <f t="shared" si="11"/>
        <v>-2456.82970383375</v>
      </c>
      <c r="E43" s="49">
        <f t="shared" si="11"/>
        <v>-4310.3938646677998</v>
      </c>
      <c r="F43" s="49">
        <f t="shared" si="11"/>
        <v>-6147.7856781985729</v>
      </c>
      <c r="G43" s="49">
        <f t="shared" si="11"/>
        <v>-7969.1462481562903</v>
      </c>
      <c r="H43" s="49">
        <f t="shared" si="11"/>
        <v>-9774.6154471411264</v>
      </c>
      <c r="I43" s="49">
        <f t="shared" si="11"/>
        <v>-11564.331927364823</v>
      </c>
      <c r="J43" s="49">
        <f t="shared" si="11"/>
        <v>-13338.433131298567</v>
      </c>
      <c r="K43" s="49">
        <f t="shared" si="11"/>
        <v>-15097.055302227987</v>
      </c>
      <c r="L43" s="49">
        <f t="shared" si="11"/>
        <v>-16840.333494716051</v>
      </c>
      <c r="M43" s="49">
        <f t="shared" si="11"/>
        <v>-18568.401584974654</v>
      </c>
      <c r="N43" s="49">
        <f t="shared" si="11"/>
        <v>-20281.392281145752</v>
      </c>
      <c r="O43" s="49">
        <f t="shared" si="11"/>
        <v>-21979.437133492753</v>
      </c>
      <c r="P43" s="49">
        <f t="shared" si="11"/>
        <v>-24231.831073558304</v>
      </c>
      <c r="Q43" s="49">
        <f t="shared" si="11"/>
        <v>-26468.458256043396</v>
      </c>
      <c r="R43" s="49">
        <f t="shared" si="11"/>
        <v>-28755.600193891201</v>
      </c>
      <c r="S43" s="49">
        <f t="shared" si="11"/>
        <v>-31032.449993018694</v>
      </c>
      <c r="T43" s="49">
        <f t="shared" si="11"/>
        <v>-33299.05396805011</v>
      </c>
      <c r="U43" s="49">
        <f t="shared" si="11"/>
        <v>-35555.458225193885</v>
      </c>
      <c r="V43" s="49">
        <f t="shared" si="11"/>
        <v>-37801.708663180514</v>
      </c>
      <c r="W43" s="49">
        <f t="shared" si="11"/>
        <v>-40037.850974196204</v>
      </c>
      <c r="X43" s="49">
        <f t="shared" si="11"/>
        <v>-42263.930644812317</v>
      </c>
      <c r="Y43" s="49">
        <f t="shared" si="11"/>
        <v>-44479.992956910668</v>
      </c>
      <c r="Z43" s="49">
        <f t="shared" si="11"/>
        <v>-46686.082988604576</v>
      </c>
      <c r="AA43" s="49">
        <f t="shared" si="11"/>
        <v>-48882.245615155858</v>
      </c>
      <c r="AB43" s="49">
        <f t="shared" si="11"/>
        <v>-51433.92224673312</v>
      </c>
      <c r="AC43" s="49">
        <f t="shared" si="11"/>
        <v>-53981.771363363026</v>
      </c>
      <c r="AD43" s="49">
        <f t="shared" si="11"/>
        <v>-56525.798706317983</v>
      </c>
      <c r="AE43" s="49">
        <f t="shared" si="11"/>
        <v>-59066.010008258505</v>
      </c>
      <c r="AF43" s="49">
        <f t="shared" si="11"/>
        <v>-61602.410993246114</v>
      </c>
      <c r="AG43" s="49">
        <f t="shared" si="11"/>
        <v>-64135.007376756243</v>
      </c>
      <c r="AH43" s="49">
        <f t="shared" si="11"/>
        <v>-66663.804865691098</v>
      </c>
      <c r="AI43" s="49">
        <f t="shared" si="11"/>
        <v>-69188.809158392571</v>
      </c>
      <c r="AJ43" s="49">
        <f t="shared" si="11"/>
        <v>-71710.025944654975</v>
      </c>
      <c r="AK43" s="49">
        <f t="shared" si="11"/>
        <v>-74227.460905738</v>
      </c>
      <c r="AL43" s="50">
        <f t="shared" si="11"/>
        <v>-76741.119714379383</v>
      </c>
      <c r="AM43" s="13"/>
      <c r="AN43" s="13"/>
      <c r="AO43" s="13"/>
      <c r="AP43" s="13"/>
      <c r="AQ43" s="13"/>
      <c r="AR43" s="13"/>
      <c r="AS43" s="13"/>
      <c r="AT43" s="13"/>
      <c r="AU43" s="13"/>
      <c r="AV43" s="13"/>
      <c r="AW43" s="13"/>
      <c r="AX43" s="13"/>
      <c r="AY43" s="13"/>
      <c r="AZ43" s="13"/>
      <c r="BA43" s="13"/>
      <c r="BB43" s="13"/>
      <c r="BC43" s="13"/>
      <c r="BD43" s="13"/>
      <c r="BE43" s="13"/>
      <c r="BF43" s="13"/>
    </row>
    <row r="44" spans="1:58" ht="15.75" customHeight="1" x14ac:dyDescent="0.3">
      <c r="A44" s="13"/>
      <c r="B44" s="51" t="s">
        <v>54</v>
      </c>
      <c r="C44" s="49">
        <f t="shared" ref="C44:AL44" si="12">C26*C$40</f>
        <v>-1611.1800832499998</v>
      </c>
      <c r="D44" s="49">
        <f t="shared" si="12"/>
        <v>-6743.9975370236425</v>
      </c>
      <c r="E44" s="49">
        <f t="shared" si="12"/>
        <v>-11832.031158513109</v>
      </c>
      <c r="F44" s="49">
        <f t="shared" si="12"/>
        <v>-16875.671686655081</v>
      </c>
      <c r="G44" s="49">
        <f t="shared" si="12"/>
        <v>-21875.306451189015</v>
      </c>
      <c r="H44" s="49">
        <f t="shared" si="12"/>
        <v>-26831.319402402391</v>
      </c>
      <c r="I44" s="49">
        <f t="shared" si="12"/>
        <v>-31744.091140616438</v>
      </c>
      <c r="J44" s="49">
        <f t="shared" si="12"/>
        <v>-36613.998945414562</v>
      </c>
      <c r="K44" s="49">
        <f t="shared" si="12"/>
        <v>-41441.416804615823</v>
      </c>
      <c r="L44" s="49">
        <f t="shared" si="12"/>
        <v>-46226.715442995555</v>
      </c>
      <c r="M44" s="49">
        <f t="shared" si="12"/>
        <v>-50970.262350755424</v>
      </c>
      <c r="N44" s="49">
        <f t="shared" si="12"/>
        <v>-55672.421811745087</v>
      </c>
      <c r="O44" s="49">
        <f t="shared" si="12"/>
        <v>-52750.649120382608</v>
      </c>
      <c r="P44" s="49">
        <f t="shared" si="12"/>
        <v>-58156.394576539926</v>
      </c>
      <c r="Q44" s="49">
        <f t="shared" si="12"/>
        <v>-63524.299814504149</v>
      </c>
      <c r="R44" s="49">
        <f t="shared" si="12"/>
        <v>-69013.440465338877</v>
      </c>
      <c r="S44" s="49">
        <f t="shared" si="12"/>
        <v>-74477.879983244871</v>
      </c>
      <c r="T44" s="49">
        <f t="shared" si="12"/>
        <v>-79917.729523320275</v>
      </c>
      <c r="U44" s="49">
        <f t="shared" si="12"/>
        <v>-85333.099740465317</v>
      </c>
      <c r="V44" s="49">
        <f t="shared" si="12"/>
        <v>-90724.100791633231</v>
      </c>
      <c r="W44" s="49">
        <f t="shared" si="12"/>
        <v>-96090.842338070885</v>
      </c>
      <c r="X44" s="49">
        <f t="shared" si="12"/>
        <v>-101433.43354754956</v>
      </c>
      <c r="Y44" s="49">
        <f t="shared" si="12"/>
        <v>-106751.98309658559</v>
      </c>
      <c r="Z44" s="49">
        <f t="shared" si="12"/>
        <v>-112046.59917265098</v>
      </c>
      <c r="AA44" s="49">
        <f t="shared" si="12"/>
        <v>-97764.491230311716</v>
      </c>
      <c r="AB44" s="49">
        <f t="shared" si="12"/>
        <v>-102867.84449346624</v>
      </c>
      <c r="AC44" s="49">
        <f t="shared" si="12"/>
        <v>-107963.54272672605</v>
      </c>
      <c r="AD44" s="49">
        <f t="shared" si="12"/>
        <v>-113051.59741263597</v>
      </c>
      <c r="AE44" s="49">
        <f t="shared" si="12"/>
        <v>-118132.02001651701</v>
      </c>
      <c r="AF44" s="49">
        <f t="shared" si="12"/>
        <v>-123204.82198649223</v>
      </c>
      <c r="AG44" s="49">
        <f t="shared" si="12"/>
        <v>-128270.01475351249</v>
      </c>
      <c r="AH44" s="49">
        <f t="shared" si="12"/>
        <v>-133327.6097313822</v>
      </c>
      <c r="AI44" s="49">
        <f t="shared" si="12"/>
        <v>-138377.61831678514</v>
      </c>
      <c r="AJ44" s="49">
        <f t="shared" si="12"/>
        <v>-143420.05188930995</v>
      </c>
      <c r="AK44" s="49">
        <f t="shared" si="12"/>
        <v>-148454.921811476</v>
      </c>
      <c r="AL44" s="50">
        <f t="shared" si="12"/>
        <v>-153482.23942875877</v>
      </c>
      <c r="AM44" s="13"/>
      <c r="AN44" s="13"/>
      <c r="AO44" s="13"/>
      <c r="AP44" s="13"/>
      <c r="AQ44" s="13"/>
      <c r="AR44" s="13"/>
      <c r="AS44" s="13"/>
      <c r="AT44" s="13"/>
      <c r="AU44" s="13"/>
      <c r="AV44" s="13"/>
      <c r="AW44" s="13"/>
      <c r="AX44" s="13"/>
      <c r="AY44" s="13"/>
      <c r="AZ44" s="13"/>
      <c r="BA44" s="13"/>
      <c r="BB44" s="13"/>
      <c r="BC44" s="13"/>
      <c r="BD44" s="13"/>
      <c r="BE44" s="13"/>
      <c r="BF44" s="13"/>
    </row>
    <row r="45" spans="1:58" ht="15.75" customHeight="1" x14ac:dyDescent="0.3">
      <c r="A45" s="36"/>
      <c r="B45" s="54" t="s">
        <v>55</v>
      </c>
      <c r="C45" s="59">
        <f t="shared" ref="C45:AL45" si="13">SUM(C40:C44)</f>
        <v>491365.94076674996</v>
      </c>
      <c r="D45" s="59">
        <f t="shared" si="13"/>
        <v>862078.77293355996</v>
      </c>
      <c r="E45" s="59">
        <f t="shared" si="13"/>
        <v>1229557.1356397145</v>
      </c>
      <c r="F45" s="59">
        <f t="shared" si="13"/>
        <v>1593829.249631258</v>
      </c>
      <c r="G45" s="59">
        <f t="shared" si="13"/>
        <v>1954923.0894282253</v>
      </c>
      <c r="H45" s="59">
        <f t="shared" si="13"/>
        <v>2312866.3854729645</v>
      </c>
      <c r="I45" s="59">
        <f t="shared" si="13"/>
        <v>2667686.6262597134</v>
      </c>
      <c r="J45" s="59">
        <f t="shared" si="13"/>
        <v>3019411.0604455974</v>
      </c>
      <c r="K45" s="59">
        <f t="shared" si="13"/>
        <v>3368066.6989432098</v>
      </c>
      <c r="L45" s="59">
        <f t="shared" si="13"/>
        <v>3713680.3169949306</v>
      </c>
      <c r="M45" s="59">
        <f t="shared" si="13"/>
        <v>4056278.4562291503</v>
      </c>
      <c r="N45" s="59">
        <f t="shared" si="13"/>
        <v>4395887.4266985506</v>
      </c>
      <c r="O45" s="59">
        <f t="shared" si="13"/>
        <v>4846366.2147116605</v>
      </c>
      <c r="P45" s="59">
        <f t="shared" si="13"/>
        <v>5293691.6512086792</v>
      </c>
      <c r="Q45" s="59">
        <f t="shared" si="13"/>
        <v>5751120.0387782399</v>
      </c>
      <c r="R45" s="59">
        <f t="shared" si="13"/>
        <v>6206489.9986037388</v>
      </c>
      <c r="S45" s="59">
        <f t="shared" si="13"/>
        <v>6659810.7936100224</v>
      </c>
      <c r="T45" s="59">
        <f t="shared" si="13"/>
        <v>7111091.6450387761</v>
      </c>
      <c r="U45" s="59">
        <f t="shared" si="13"/>
        <v>7560341.7326361025</v>
      </c>
      <c r="V45" s="59">
        <f t="shared" si="13"/>
        <v>8007570.1948392401</v>
      </c>
      <c r="W45" s="59">
        <f t="shared" si="13"/>
        <v>8452786.1289624628</v>
      </c>
      <c r="X45" s="59">
        <f t="shared" si="13"/>
        <v>8895998.5913821328</v>
      </c>
      <c r="Y45" s="59">
        <f t="shared" si="13"/>
        <v>9337216.5977209155</v>
      </c>
      <c r="Z45" s="59">
        <f t="shared" si="13"/>
        <v>9776449.123031171</v>
      </c>
      <c r="AA45" s="59">
        <f t="shared" si="13"/>
        <v>10286784.449346624</v>
      </c>
      <c r="AB45" s="59">
        <f t="shared" si="13"/>
        <v>10796354.272672605</v>
      </c>
      <c r="AC45" s="59">
        <f t="shared" si="13"/>
        <v>11305159.741263596</v>
      </c>
      <c r="AD45" s="59">
        <f t="shared" si="13"/>
        <v>11813202.001651701</v>
      </c>
      <c r="AE45" s="59">
        <f t="shared" si="13"/>
        <v>12320482.198649222</v>
      </c>
      <c r="AF45" s="59">
        <f t="shared" si="13"/>
        <v>12827001.475351248</v>
      </c>
      <c r="AG45" s="59">
        <f t="shared" si="13"/>
        <v>13332760.973138221</v>
      </c>
      <c r="AH45" s="59">
        <f t="shared" si="13"/>
        <v>13837761.831678513</v>
      </c>
      <c r="AI45" s="59">
        <f t="shared" si="13"/>
        <v>14342005.188930996</v>
      </c>
      <c r="AJ45" s="59">
        <f t="shared" si="13"/>
        <v>14845492.1811476</v>
      </c>
      <c r="AK45" s="59">
        <f t="shared" si="13"/>
        <v>15348223.942875877</v>
      </c>
      <c r="AL45" s="60">
        <f t="shared" si="13"/>
        <v>15850201.606961563</v>
      </c>
      <c r="AM45" s="36"/>
      <c r="AN45" s="36"/>
      <c r="AO45" s="36"/>
      <c r="AP45" s="36"/>
      <c r="AQ45" s="36"/>
      <c r="AR45" s="36"/>
      <c r="AS45" s="36"/>
      <c r="AT45" s="36"/>
      <c r="AU45" s="36"/>
      <c r="AV45" s="36"/>
      <c r="AW45" s="36"/>
      <c r="AX45" s="36"/>
      <c r="AY45" s="36"/>
      <c r="AZ45" s="36"/>
      <c r="BA45" s="36"/>
      <c r="BB45" s="36"/>
      <c r="BC45" s="36"/>
      <c r="BD45" s="36"/>
      <c r="BE45" s="36"/>
      <c r="BF45" s="36"/>
    </row>
    <row r="46" spans="1:58" ht="15.75" customHeight="1" x14ac:dyDescent="0.3">
      <c r="A46" s="36"/>
      <c r="B46" s="61"/>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36"/>
      <c r="AN46" s="36"/>
      <c r="AO46" s="36"/>
      <c r="AP46" s="36"/>
      <c r="AQ46" s="36"/>
      <c r="AR46" s="36"/>
      <c r="AS46" s="36"/>
      <c r="AT46" s="36"/>
      <c r="AU46" s="36"/>
      <c r="AV46" s="36"/>
      <c r="AW46" s="36"/>
      <c r="AX46" s="36"/>
      <c r="AY46" s="36"/>
      <c r="AZ46" s="36"/>
      <c r="BA46" s="36"/>
      <c r="BB46" s="36"/>
      <c r="BC46" s="36"/>
      <c r="BD46" s="36"/>
      <c r="BE46" s="36"/>
      <c r="BF46" s="36"/>
    </row>
    <row r="47" spans="1:58" ht="15.75" customHeight="1" x14ac:dyDescent="0.3">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row>
    <row r="48" spans="1:58" ht="15.75" customHeight="1" x14ac:dyDescent="0.3">
      <c r="A48" s="13"/>
      <c r="B48" s="140" t="s">
        <v>20</v>
      </c>
      <c r="C48" s="141"/>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9"/>
      <c r="AM48" s="30"/>
      <c r="AN48" s="30"/>
      <c r="AO48" s="30"/>
      <c r="AP48" s="30"/>
      <c r="AQ48" s="30"/>
      <c r="AR48" s="30"/>
      <c r="AS48" s="30"/>
      <c r="AT48" s="30"/>
      <c r="AU48" s="30"/>
      <c r="AV48" s="30"/>
      <c r="AW48" s="30"/>
      <c r="AX48" s="30"/>
      <c r="AY48" s="30"/>
      <c r="AZ48" s="30"/>
      <c r="BA48" s="30"/>
      <c r="BB48" s="30"/>
      <c r="BC48" s="30"/>
      <c r="BD48" s="30"/>
      <c r="BE48" s="30"/>
      <c r="BF48" s="30"/>
    </row>
    <row r="49" spans="1:58" ht="15.75" customHeight="1" x14ac:dyDescent="0.3">
      <c r="A49" s="13"/>
      <c r="B49" s="31"/>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3"/>
      <c r="AM49" s="13"/>
      <c r="AN49" s="13"/>
      <c r="AO49" s="13"/>
      <c r="AP49" s="13"/>
      <c r="AQ49" s="13"/>
      <c r="AR49" s="13"/>
      <c r="AS49" s="13"/>
      <c r="AT49" s="13"/>
      <c r="AU49" s="13"/>
      <c r="AV49" s="13"/>
      <c r="AW49" s="13"/>
      <c r="AX49" s="13"/>
      <c r="AY49" s="13"/>
      <c r="AZ49" s="13"/>
      <c r="BA49" s="13"/>
      <c r="BB49" s="13"/>
      <c r="BC49" s="13"/>
      <c r="BD49" s="13"/>
      <c r="BE49" s="13"/>
      <c r="BF49" s="13"/>
    </row>
    <row r="50" spans="1:58" ht="15.75" customHeight="1" x14ac:dyDescent="0.3">
      <c r="A50" s="13"/>
      <c r="B50" s="46" t="s">
        <v>56</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3"/>
      <c r="AM50" s="13"/>
      <c r="AN50" s="13"/>
      <c r="AO50" s="13"/>
      <c r="AP50" s="13"/>
      <c r="AQ50" s="13"/>
      <c r="AR50" s="13"/>
      <c r="AS50" s="13"/>
      <c r="AT50" s="13"/>
      <c r="AU50" s="13"/>
      <c r="AV50" s="13"/>
      <c r="AW50" s="13"/>
      <c r="AX50" s="13"/>
      <c r="AY50" s="13"/>
      <c r="AZ50" s="13"/>
      <c r="BA50" s="13"/>
      <c r="BB50" s="13"/>
      <c r="BC50" s="13"/>
      <c r="BD50" s="13"/>
      <c r="BE50" s="13"/>
      <c r="BF50" s="13"/>
    </row>
    <row r="51" spans="1:58" ht="15.75" customHeight="1" x14ac:dyDescent="0.3">
      <c r="A51" s="13"/>
      <c r="B51" s="31"/>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3"/>
      <c r="AM51" s="13"/>
      <c r="AN51" s="13"/>
      <c r="AO51" s="13"/>
      <c r="AP51" s="13"/>
      <c r="AQ51" s="13"/>
      <c r="AR51" s="13"/>
      <c r="AS51" s="13"/>
      <c r="AT51" s="13"/>
      <c r="AU51" s="13"/>
      <c r="AV51" s="13"/>
      <c r="AW51" s="13"/>
      <c r="AX51" s="13"/>
      <c r="AY51" s="13"/>
      <c r="AZ51" s="13"/>
      <c r="BA51" s="13"/>
      <c r="BB51" s="13"/>
      <c r="BC51" s="13"/>
      <c r="BD51" s="13"/>
      <c r="BE51" s="13"/>
      <c r="BF51" s="13"/>
    </row>
    <row r="52" spans="1:58" ht="15.75" customHeight="1" x14ac:dyDescent="0.3">
      <c r="A52" s="13"/>
      <c r="B52" s="31"/>
      <c r="C52" s="64">
        <f t="shared" ref="C52:F52" si="14">C30</f>
        <v>2023</v>
      </c>
      <c r="D52" s="64">
        <f t="shared" si="14"/>
        <v>2023</v>
      </c>
      <c r="E52" s="64">
        <f t="shared" si="14"/>
        <v>2023</v>
      </c>
      <c r="F52" s="64">
        <f t="shared" si="14"/>
        <v>2023</v>
      </c>
      <c r="G52" s="32"/>
      <c r="H52" s="64">
        <f t="shared" ref="H52:K52" si="15">C52+1</f>
        <v>2024</v>
      </c>
      <c r="I52" s="64">
        <f t="shared" si="15"/>
        <v>2024</v>
      </c>
      <c r="J52" s="64">
        <f t="shared" si="15"/>
        <v>2024</v>
      </c>
      <c r="K52" s="64">
        <f t="shared" si="15"/>
        <v>2024</v>
      </c>
      <c r="L52" s="32"/>
      <c r="M52" s="64">
        <f t="shared" ref="M52:P52" si="16">H52+1</f>
        <v>2025</v>
      </c>
      <c r="N52" s="64">
        <f t="shared" si="16"/>
        <v>2025</v>
      </c>
      <c r="O52" s="64">
        <f t="shared" si="16"/>
        <v>2025</v>
      </c>
      <c r="P52" s="64">
        <f t="shared" si="16"/>
        <v>2025</v>
      </c>
      <c r="Q52" s="32"/>
      <c r="R52" s="32"/>
      <c r="S52" s="32"/>
      <c r="T52" s="32"/>
      <c r="U52" s="32"/>
      <c r="V52" s="32"/>
      <c r="W52" s="32"/>
      <c r="X52" s="32"/>
      <c r="Y52" s="32"/>
      <c r="Z52" s="32"/>
      <c r="AA52" s="32"/>
      <c r="AB52" s="32"/>
      <c r="AC52" s="32"/>
      <c r="AD52" s="32"/>
      <c r="AE52" s="32"/>
      <c r="AF52" s="32"/>
      <c r="AG52" s="32"/>
      <c r="AH52" s="32"/>
      <c r="AI52" s="32"/>
      <c r="AJ52" s="32"/>
      <c r="AK52" s="32"/>
      <c r="AL52" s="33"/>
      <c r="AM52" s="13"/>
      <c r="AN52" s="13"/>
      <c r="AO52" s="13"/>
      <c r="AP52" s="13"/>
      <c r="AQ52" s="13"/>
      <c r="AR52" s="13"/>
      <c r="AS52" s="13"/>
      <c r="AT52" s="13"/>
      <c r="AU52" s="13"/>
      <c r="AV52" s="13"/>
      <c r="AW52" s="13"/>
      <c r="AX52" s="13"/>
      <c r="AY52" s="13"/>
      <c r="AZ52" s="13"/>
      <c r="BA52" s="13"/>
      <c r="BB52" s="13"/>
      <c r="BC52" s="13"/>
      <c r="BD52" s="13"/>
      <c r="BE52" s="13"/>
      <c r="BF52" s="13"/>
    </row>
    <row r="53" spans="1:58" ht="15.75" customHeight="1" x14ac:dyDescent="0.3">
      <c r="A53" s="13"/>
      <c r="B53" s="31"/>
      <c r="C53" s="65" t="s">
        <v>57</v>
      </c>
      <c r="D53" s="65" t="s">
        <v>58</v>
      </c>
      <c r="E53" s="65" t="s">
        <v>59</v>
      </c>
      <c r="F53" s="65" t="s">
        <v>60</v>
      </c>
      <c r="G53" s="32"/>
      <c r="H53" s="65" t="s">
        <v>57</v>
      </c>
      <c r="I53" s="65" t="s">
        <v>58</v>
      </c>
      <c r="J53" s="65" t="s">
        <v>59</v>
      </c>
      <c r="K53" s="65" t="s">
        <v>60</v>
      </c>
      <c r="L53" s="32"/>
      <c r="M53" s="65" t="s">
        <v>57</v>
      </c>
      <c r="N53" s="65" t="s">
        <v>58</v>
      </c>
      <c r="O53" s="65" t="s">
        <v>59</v>
      </c>
      <c r="P53" s="65" t="s">
        <v>60</v>
      </c>
      <c r="Q53" s="32"/>
      <c r="R53" s="32"/>
      <c r="S53" s="32"/>
      <c r="T53" s="32"/>
      <c r="U53" s="32"/>
      <c r="V53" s="32"/>
      <c r="W53" s="32"/>
      <c r="X53" s="32"/>
      <c r="Y53" s="32"/>
      <c r="Z53" s="32"/>
      <c r="AA53" s="32"/>
      <c r="AB53" s="32"/>
      <c r="AC53" s="32"/>
      <c r="AD53" s="32"/>
      <c r="AE53" s="32"/>
      <c r="AF53" s="32"/>
      <c r="AG53" s="32"/>
      <c r="AH53" s="32"/>
      <c r="AI53" s="32"/>
      <c r="AJ53" s="32"/>
      <c r="AK53" s="32"/>
      <c r="AL53" s="33"/>
      <c r="AM53" s="13"/>
      <c r="AN53" s="13"/>
      <c r="AO53" s="13"/>
      <c r="AP53" s="13"/>
      <c r="AQ53" s="13"/>
      <c r="AR53" s="13"/>
      <c r="AS53" s="13"/>
      <c r="AT53" s="13"/>
      <c r="AU53" s="13"/>
      <c r="AV53" s="13"/>
      <c r="AW53" s="13"/>
      <c r="AX53" s="13"/>
      <c r="AY53" s="13"/>
      <c r="AZ53" s="13"/>
      <c r="BA53" s="13"/>
      <c r="BB53" s="13"/>
      <c r="BC53" s="13"/>
      <c r="BD53" s="13"/>
      <c r="BE53" s="13"/>
      <c r="BF53" s="13"/>
    </row>
    <row r="54" spans="1:58" ht="15.75" customHeight="1" x14ac:dyDescent="0.3">
      <c r="A54" s="13"/>
      <c r="B54" s="31" t="s">
        <v>46</v>
      </c>
      <c r="C54" s="107">
        <f>C35</f>
        <v>50</v>
      </c>
      <c r="D54" s="107">
        <f t="shared" ref="D54:F54" si="17">C57</f>
        <v>94.192511648848523</v>
      </c>
      <c r="E54" s="107">
        <f t="shared" si="17"/>
        <v>136.56921974723866</v>
      </c>
      <c r="F54" s="107">
        <f t="shared" si="17"/>
        <v>177.17723947161278</v>
      </c>
      <c r="G54" s="32"/>
      <c r="H54" s="107">
        <f>F57</f>
        <v>216.06246348739293</v>
      </c>
      <c r="I54" s="107">
        <f t="shared" ref="I54:K54" si="18">H57</f>
        <v>262.21950554152289</v>
      </c>
      <c r="J54" s="107">
        <f t="shared" si="18"/>
        <v>306.5955400879991</v>
      </c>
      <c r="K54" s="107">
        <f t="shared" si="18"/>
        <v>349.19924761999295</v>
      </c>
      <c r="L54" s="32"/>
      <c r="M54" s="107">
        <f>K57</f>
        <v>390.0544470448371</v>
      </c>
      <c r="N54" s="107">
        <f t="shared" ref="N54:P54" si="19">M57</f>
        <v>432.26791776315366</v>
      </c>
      <c r="O54" s="107">
        <f t="shared" si="19"/>
        <v>472.95496978263213</v>
      </c>
      <c r="P54" s="107">
        <f t="shared" si="19"/>
        <v>512.12246168924275</v>
      </c>
      <c r="Q54" s="32"/>
      <c r="R54" s="32"/>
      <c r="S54" s="32"/>
      <c r="T54" s="32"/>
      <c r="U54" s="32"/>
      <c r="V54" s="32"/>
      <c r="W54" s="32"/>
      <c r="X54" s="32"/>
      <c r="Y54" s="32"/>
      <c r="Z54" s="32"/>
      <c r="AA54" s="32"/>
      <c r="AB54" s="32"/>
      <c r="AC54" s="32"/>
      <c r="AD54" s="32"/>
      <c r="AE54" s="32"/>
      <c r="AF54" s="32"/>
      <c r="AG54" s="32"/>
      <c r="AH54" s="32"/>
      <c r="AI54" s="32"/>
      <c r="AJ54" s="32"/>
      <c r="AK54" s="32"/>
      <c r="AL54" s="33"/>
      <c r="AM54" s="13"/>
      <c r="AN54" s="13"/>
      <c r="AO54" s="13"/>
      <c r="AP54" s="13"/>
      <c r="AQ54" s="13"/>
      <c r="AR54" s="13"/>
      <c r="AS54" s="13"/>
      <c r="AT54" s="13"/>
      <c r="AU54" s="13"/>
      <c r="AV54" s="13"/>
      <c r="AW54" s="13"/>
      <c r="AX54" s="13"/>
      <c r="AY54" s="13"/>
      <c r="AZ54" s="13"/>
      <c r="BA54" s="13"/>
      <c r="BB54" s="13"/>
      <c r="BC54" s="13"/>
      <c r="BD54" s="13"/>
      <c r="BE54" s="13"/>
      <c r="BF54" s="13"/>
    </row>
    <row r="55" spans="1:58" ht="15.75" customHeight="1" x14ac:dyDescent="0.3">
      <c r="A55" s="13"/>
      <c r="B55" s="51" t="s">
        <v>47</v>
      </c>
      <c r="C55" s="107">
        <f t="shared" ref="C55:F55" si="20">SUMIFS($C36:$AZ36,$C$30:$AZ$30,C$52,$C$31:$AZ$31,RIGHT(C$53,1))</f>
        <v>45</v>
      </c>
      <c r="D55" s="107">
        <f t="shared" si="20"/>
        <v>45</v>
      </c>
      <c r="E55" s="107">
        <f t="shared" si="20"/>
        <v>45</v>
      </c>
      <c r="F55" s="107">
        <f t="shared" si="20"/>
        <v>45</v>
      </c>
      <c r="G55" s="32"/>
      <c r="H55" s="107">
        <f t="shared" ref="H55:K55" si="21">SUMIFS($C36:$AZ36,$C$30:$AZ$30,H$52,$C$31:$AZ$31,RIGHT(H$53,1))</f>
        <v>52.5</v>
      </c>
      <c r="I55" s="107">
        <f t="shared" si="21"/>
        <v>52.5</v>
      </c>
      <c r="J55" s="107">
        <f t="shared" si="21"/>
        <v>52.5</v>
      </c>
      <c r="K55" s="107">
        <f t="shared" si="21"/>
        <v>52.5</v>
      </c>
      <c r="L55" s="32"/>
      <c r="M55" s="107">
        <f t="shared" ref="M55:P55" si="22">SUMIFS($C36:$AZ36,$C$30:$AZ$30,M$52,$C$31:$AZ$31,RIGHT(M$53,1))</f>
        <v>52.5</v>
      </c>
      <c r="N55" s="107">
        <f t="shared" si="22"/>
        <v>52.5</v>
      </c>
      <c r="O55" s="107">
        <f t="shared" si="22"/>
        <v>52.5</v>
      </c>
      <c r="P55" s="107">
        <f t="shared" si="22"/>
        <v>52.5</v>
      </c>
      <c r="Q55" s="32"/>
      <c r="R55" s="32"/>
      <c r="S55" s="32"/>
      <c r="T55" s="32"/>
      <c r="U55" s="32"/>
      <c r="V55" s="32"/>
      <c r="W55" s="32"/>
      <c r="X55" s="32"/>
      <c r="Y55" s="32"/>
      <c r="Z55" s="32"/>
      <c r="AA55" s="32"/>
      <c r="AB55" s="32"/>
      <c r="AC55" s="32"/>
      <c r="AD55" s="32"/>
      <c r="AE55" s="32"/>
      <c r="AF55" s="32"/>
      <c r="AG55" s="32"/>
      <c r="AH55" s="32"/>
      <c r="AI55" s="32"/>
      <c r="AJ55" s="32"/>
      <c r="AK55" s="32"/>
      <c r="AL55" s="33"/>
      <c r="AM55" s="13"/>
      <c r="AN55" s="13"/>
      <c r="AO55" s="13"/>
      <c r="AP55" s="13"/>
      <c r="AQ55" s="13"/>
      <c r="AR55" s="13"/>
      <c r="AS55" s="13"/>
      <c r="AT55" s="13"/>
      <c r="AU55" s="13"/>
      <c r="AV55" s="13"/>
      <c r="AW55" s="13"/>
      <c r="AX55" s="13"/>
      <c r="AY55" s="13"/>
      <c r="AZ55" s="13"/>
      <c r="BA55" s="13"/>
      <c r="BB55" s="13"/>
      <c r="BC55" s="13"/>
      <c r="BD55" s="13"/>
      <c r="BE55" s="13"/>
      <c r="BF55" s="13"/>
    </row>
    <row r="56" spans="1:58" ht="15.75" customHeight="1" x14ac:dyDescent="0.3">
      <c r="A56" s="13"/>
      <c r="B56" s="51" t="s">
        <v>48</v>
      </c>
      <c r="C56" s="108">
        <f t="shared" ref="C56:F56" si="23">SUMIFS($C37:$AZ37,$C$30:$AZ$30,C$52,$C$31:$AZ$31,RIGHT(C$53,1))</f>
        <v>-0.80748835115147011</v>
      </c>
      <c r="D56" s="108">
        <f t="shared" si="23"/>
        <v>-2.6232919016098597</v>
      </c>
      <c r="E56" s="108">
        <f t="shared" si="23"/>
        <v>-4.3919802756258726</v>
      </c>
      <c r="F56" s="108">
        <f t="shared" si="23"/>
        <v>-6.1147759842198433</v>
      </c>
      <c r="G56" s="32"/>
      <c r="H56" s="108">
        <f t="shared" ref="H56:K56" si="24">SUMIFS($C37:$AZ37,$C$30:$AZ$30,H$52,$C$31:$AZ$31,RIGHT(H$53,1))</f>
        <v>-6.3429579458700616</v>
      </c>
      <c r="I56" s="108">
        <f t="shared" si="24"/>
        <v>-8.1239654535237822</v>
      </c>
      <c r="J56" s="108">
        <f t="shared" si="24"/>
        <v>-9.8962924680061608</v>
      </c>
      <c r="K56" s="108">
        <f t="shared" si="24"/>
        <v>-11.644800575155859</v>
      </c>
      <c r="L56" s="32"/>
      <c r="M56" s="108">
        <f t="shared" ref="M56:P56" si="25">SUMIFS($C37:$AZ37,$C$30:$AZ$30,M$52,$C$31:$AZ$31,RIGHT(M$53,1))</f>
        <v>-10.286529281683467</v>
      </c>
      <c r="N56" s="108">
        <f t="shared" si="25"/>
        <v>-11.812947980521507</v>
      </c>
      <c r="O56" s="108">
        <f t="shared" si="25"/>
        <v>-13.332508093389329</v>
      </c>
      <c r="P56" s="108">
        <f t="shared" si="25"/>
        <v>-14.845240437651491</v>
      </c>
      <c r="Q56" s="32"/>
      <c r="R56" s="32"/>
      <c r="S56" s="32"/>
      <c r="T56" s="32"/>
      <c r="U56" s="32"/>
      <c r="V56" s="32"/>
      <c r="W56" s="32"/>
      <c r="X56" s="32"/>
      <c r="Y56" s="32"/>
      <c r="Z56" s="32"/>
      <c r="AA56" s="32"/>
      <c r="AB56" s="32"/>
      <c r="AC56" s="32"/>
      <c r="AD56" s="32"/>
      <c r="AE56" s="32"/>
      <c r="AF56" s="32"/>
      <c r="AG56" s="32"/>
      <c r="AH56" s="32"/>
      <c r="AI56" s="32"/>
      <c r="AJ56" s="32"/>
      <c r="AK56" s="32"/>
      <c r="AL56" s="33"/>
      <c r="AM56" s="13"/>
      <c r="AN56" s="13"/>
      <c r="AO56" s="13"/>
      <c r="AP56" s="13"/>
      <c r="AQ56" s="13"/>
      <c r="AR56" s="13"/>
      <c r="AS56" s="13"/>
      <c r="AT56" s="13"/>
      <c r="AU56" s="13"/>
      <c r="AV56" s="13"/>
      <c r="AW56" s="13"/>
      <c r="AX56" s="13"/>
      <c r="AY56" s="13"/>
      <c r="AZ56" s="13"/>
      <c r="BA56" s="13"/>
      <c r="BB56" s="13"/>
      <c r="BC56" s="13"/>
      <c r="BD56" s="13"/>
      <c r="BE56" s="13"/>
      <c r="BF56" s="13"/>
    </row>
    <row r="57" spans="1:58" ht="15.75" customHeight="1" x14ac:dyDescent="0.3">
      <c r="A57" s="13"/>
      <c r="B57" s="54" t="s">
        <v>49</v>
      </c>
      <c r="C57" s="109">
        <f t="shared" ref="C57:F57" si="26">SUM(C54:C56)</f>
        <v>94.192511648848523</v>
      </c>
      <c r="D57" s="109">
        <f t="shared" si="26"/>
        <v>136.56921974723866</v>
      </c>
      <c r="E57" s="109">
        <f t="shared" si="26"/>
        <v>177.17723947161278</v>
      </c>
      <c r="F57" s="109">
        <f t="shared" si="26"/>
        <v>216.06246348739293</v>
      </c>
      <c r="G57" s="32"/>
      <c r="H57" s="109">
        <f t="shared" ref="H57:K57" si="27">SUM(H54:H56)</f>
        <v>262.21950554152289</v>
      </c>
      <c r="I57" s="109">
        <f t="shared" si="27"/>
        <v>306.5955400879991</v>
      </c>
      <c r="J57" s="109">
        <f t="shared" si="27"/>
        <v>349.19924761999295</v>
      </c>
      <c r="K57" s="109">
        <f t="shared" si="27"/>
        <v>390.0544470448371</v>
      </c>
      <c r="L57" s="32"/>
      <c r="M57" s="109">
        <f t="shared" ref="M57:P57" si="28">SUM(M54:M56)</f>
        <v>432.26791776315366</v>
      </c>
      <c r="N57" s="109">
        <f t="shared" si="28"/>
        <v>472.95496978263213</v>
      </c>
      <c r="O57" s="109">
        <f t="shared" si="28"/>
        <v>512.12246168924275</v>
      </c>
      <c r="P57" s="109">
        <f t="shared" si="28"/>
        <v>549.7772212515913</v>
      </c>
      <c r="Q57" s="32"/>
      <c r="R57" s="32"/>
      <c r="S57" s="32"/>
      <c r="T57" s="32"/>
      <c r="U57" s="32"/>
      <c r="V57" s="32"/>
      <c r="W57" s="32"/>
      <c r="X57" s="32"/>
      <c r="Y57" s="32"/>
      <c r="Z57" s="32"/>
      <c r="AA57" s="32"/>
      <c r="AB57" s="32"/>
      <c r="AC57" s="32"/>
      <c r="AD57" s="32"/>
      <c r="AE57" s="32"/>
      <c r="AF57" s="32"/>
      <c r="AG57" s="32"/>
      <c r="AH57" s="32"/>
      <c r="AI57" s="32"/>
      <c r="AJ57" s="32"/>
      <c r="AK57" s="32"/>
      <c r="AL57" s="33"/>
      <c r="AM57" s="13"/>
      <c r="AN57" s="13"/>
      <c r="AO57" s="13"/>
      <c r="AP57" s="13"/>
      <c r="AQ57" s="13"/>
      <c r="AR57" s="13"/>
      <c r="AS57" s="13"/>
      <c r="AT57" s="13"/>
      <c r="AU57" s="13"/>
      <c r="AV57" s="13"/>
      <c r="AW57" s="13"/>
      <c r="AX57" s="13"/>
      <c r="AY57" s="13"/>
      <c r="AZ57" s="13"/>
      <c r="BA57" s="13"/>
      <c r="BB57" s="13"/>
      <c r="BC57" s="13"/>
      <c r="BD57" s="13"/>
      <c r="BE57" s="13"/>
      <c r="BF57" s="13"/>
    </row>
    <row r="58" spans="1:58" ht="15.75" customHeight="1" x14ac:dyDescent="0.3">
      <c r="A58" s="13"/>
      <c r="B58" s="31"/>
      <c r="C58" s="112" t="str">
        <f>IF(C57=E38,"True","ERROR")</f>
        <v>True</v>
      </c>
      <c r="D58" s="112" t="str">
        <f>IF(D57=H38,"True","ERROR")</f>
        <v>True</v>
      </c>
      <c r="E58" s="112" t="str">
        <f>IF(E57=K38,"True","ERROR")</f>
        <v>True</v>
      </c>
      <c r="F58" s="112" t="str">
        <f>IF(F57=N38,"True","ERROR")</f>
        <v>True</v>
      </c>
      <c r="G58" s="32"/>
      <c r="H58" s="112" t="str">
        <f>IF(H57=Q38,"True","ERROR")</f>
        <v>True</v>
      </c>
      <c r="I58" s="112" t="str">
        <f>IF(I57=T38,"True","ERROR")</f>
        <v>True</v>
      </c>
      <c r="J58" s="112" t="str">
        <f>IF(J57=W38,"True","ERROR")</f>
        <v>True</v>
      </c>
      <c r="K58" s="112" t="str">
        <f>IF(K57=Z38,"True","ERROR")</f>
        <v>True</v>
      </c>
      <c r="L58" s="32"/>
      <c r="M58" s="112" t="str">
        <f>IF(M57=AC38,"True","ERROR")</f>
        <v>True</v>
      </c>
      <c r="N58" s="112" t="str">
        <f>IF(N57=AF38,"True","ERROR")</f>
        <v>True</v>
      </c>
      <c r="O58" s="112" t="str">
        <f>IF(O57=AI38,"True","ERROR")</f>
        <v>True</v>
      </c>
      <c r="P58" s="112" t="str">
        <f>IF(P57=AL38,"True","ERROR")</f>
        <v>True</v>
      </c>
      <c r="Q58" s="32"/>
      <c r="R58" s="32"/>
      <c r="S58" s="32"/>
      <c r="T58" s="32"/>
      <c r="U58" s="32"/>
      <c r="V58" s="32"/>
      <c r="W58" s="32"/>
      <c r="X58" s="32"/>
      <c r="Y58" s="32"/>
      <c r="Z58" s="32"/>
      <c r="AA58" s="32"/>
      <c r="AB58" s="32"/>
      <c r="AC58" s="32"/>
      <c r="AD58" s="32"/>
      <c r="AE58" s="32"/>
      <c r="AF58" s="32"/>
      <c r="AG58" s="32"/>
      <c r="AH58" s="32"/>
      <c r="AI58" s="32"/>
      <c r="AJ58" s="32"/>
      <c r="AK58" s="32"/>
      <c r="AL58" s="33"/>
      <c r="AM58" s="13"/>
      <c r="AN58" s="13"/>
      <c r="AO58" s="13"/>
      <c r="AP58" s="13"/>
      <c r="AQ58" s="13"/>
      <c r="AR58" s="13"/>
      <c r="AS58" s="13"/>
      <c r="AT58" s="13"/>
      <c r="AU58" s="13"/>
      <c r="AV58" s="13"/>
      <c r="AW58" s="13"/>
      <c r="AX58" s="13"/>
      <c r="AY58" s="13"/>
      <c r="AZ58" s="13"/>
      <c r="BA58" s="13"/>
      <c r="BB58" s="13"/>
      <c r="BC58" s="13"/>
      <c r="BD58" s="13"/>
      <c r="BE58" s="13"/>
      <c r="BF58" s="13"/>
    </row>
    <row r="59" spans="1:58" ht="15.75" customHeight="1" x14ac:dyDescent="0.3">
      <c r="A59" s="13"/>
      <c r="B59" s="31" t="s">
        <v>50</v>
      </c>
      <c r="C59" s="110">
        <f>C40</f>
        <v>117390.17</v>
      </c>
      <c r="D59" s="110">
        <f t="shared" ref="D59:F59" si="29">C64</f>
        <v>1229557.1356397148</v>
      </c>
      <c r="E59" s="110">
        <f t="shared" si="29"/>
        <v>2312866.3854729645</v>
      </c>
      <c r="F59" s="110">
        <f t="shared" si="29"/>
        <v>3368066.6989432089</v>
      </c>
      <c r="G59" s="32"/>
      <c r="H59" s="110">
        <f>O40</f>
        <v>4395887.4266985506</v>
      </c>
      <c r="I59" s="110">
        <f t="shared" ref="I59:K59" si="30">H64</f>
        <v>5751120.0387782399</v>
      </c>
      <c r="J59" s="110">
        <f t="shared" si="30"/>
        <v>7111091.6450387761</v>
      </c>
      <c r="K59" s="110">
        <f t="shared" si="30"/>
        <v>8452786.1289624609</v>
      </c>
      <c r="L59" s="32"/>
      <c r="M59" s="110">
        <f>K64</f>
        <v>9776449.1230311673</v>
      </c>
      <c r="N59" s="110">
        <f t="shared" ref="N59:P59" si="31">M64</f>
        <v>11305159.741263591</v>
      </c>
      <c r="O59" s="110">
        <f t="shared" si="31"/>
        <v>12827001.475351244</v>
      </c>
      <c r="P59" s="110">
        <f t="shared" si="31"/>
        <v>14342005.188930992</v>
      </c>
      <c r="Q59" s="32"/>
      <c r="R59" s="32"/>
      <c r="S59" s="32"/>
      <c r="T59" s="32"/>
      <c r="U59" s="32"/>
      <c r="V59" s="32"/>
      <c r="W59" s="32"/>
      <c r="X59" s="32"/>
      <c r="Y59" s="32"/>
      <c r="Z59" s="32"/>
      <c r="AA59" s="32"/>
      <c r="AB59" s="32"/>
      <c r="AC59" s="32"/>
      <c r="AD59" s="32"/>
      <c r="AE59" s="32"/>
      <c r="AF59" s="32"/>
      <c r="AG59" s="32"/>
      <c r="AH59" s="32"/>
      <c r="AI59" s="32"/>
      <c r="AJ59" s="32"/>
      <c r="AK59" s="32"/>
      <c r="AL59" s="33"/>
      <c r="AM59" s="13"/>
      <c r="AN59" s="13"/>
      <c r="AO59" s="13"/>
      <c r="AP59" s="13"/>
      <c r="AQ59" s="13"/>
      <c r="AR59" s="13"/>
      <c r="AS59" s="13"/>
      <c r="AT59" s="13"/>
      <c r="AU59" s="13"/>
      <c r="AV59" s="13"/>
      <c r="AW59" s="13"/>
      <c r="AX59" s="13"/>
      <c r="AY59" s="13"/>
      <c r="AZ59" s="13"/>
      <c r="BA59" s="13"/>
      <c r="BB59" s="13"/>
      <c r="BC59" s="13"/>
      <c r="BD59" s="13"/>
      <c r="BE59" s="13"/>
      <c r="BF59" s="13"/>
    </row>
    <row r="60" spans="1:58" ht="15.75" customHeight="1" x14ac:dyDescent="0.3">
      <c r="A60" s="13"/>
      <c r="B60" s="51" t="s">
        <v>51</v>
      </c>
      <c r="C60" s="107">
        <f t="shared" ref="C60:F60" si="32">SUMIFS($C41:$AZ41,$C$30:$AZ$30,C$52,$C$31:$AZ$31,RIGHT(C$53,1))</f>
        <v>1125000</v>
      </c>
      <c r="D60" s="107">
        <f t="shared" si="32"/>
        <v>1125000</v>
      </c>
      <c r="E60" s="107">
        <f t="shared" si="32"/>
        <v>1125000</v>
      </c>
      <c r="F60" s="107">
        <f t="shared" si="32"/>
        <v>1125000</v>
      </c>
      <c r="G60" s="32"/>
      <c r="H60" s="107">
        <f t="shared" ref="H60:K60" si="33">SUMIFS($C41:$AZ41,$C$30:$AZ$30,H$52,$C$31:$AZ$31,RIGHT(H$53,1))</f>
        <v>1443750</v>
      </c>
      <c r="I60" s="107">
        <f t="shared" si="33"/>
        <v>1443750</v>
      </c>
      <c r="J60" s="107">
        <f t="shared" si="33"/>
        <v>1443750</v>
      </c>
      <c r="K60" s="107">
        <f t="shared" si="33"/>
        <v>1443750</v>
      </c>
      <c r="L60" s="32"/>
      <c r="M60" s="107">
        <f t="shared" ref="M60:P60" si="34">SUMIFS($C41:$AZ41,$C$30:$AZ$30,M$52,$C$31:$AZ$31,RIGHT(M$53,1))</f>
        <v>1575000</v>
      </c>
      <c r="N60" s="107">
        <f t="shared" si="34"/>
        <v>1575000</v>
      </c>
      <c r="O60" s="107">
        <f t="shared" si="34"/>
        <v>1575000</v>
      </c>
      <c r="P60" s="107">
        <f t="shared" si="34"/>
        <v>1575000</v>
      </c>
      <c r="Q60" s="32"/>
      <c r="R60" s="32"/>
      <c r="S60" s="32"/>
      <c r="T60" s="32"/>
      <c r="U60" s="32"/>
      <c r="V60" s="32"/>
      <c r="W60" s="32"/>
      <c r="X60" s="32"/>
      <c r="Y60" s="32"/>
      <c r="Z60" s="32"/>
      <c r="AA60" s="32"/>
      <c r="AB60" s="32"/>
      <c r="AC60" s="32"/>
      <c r="AD60" s="32"/>
      <c r="AE60" s="32"/>
      <c r="AF60" s="32"/>
      <c r="AG60" s="32"/>
      <c r="AH60" s="32"/>
      <c r="AI60" s="32"/>
      <c r="AJ60" s="32"/>
      <c r="AK60" s="32"/>
      <c r="AL60" s="33"/>
      <c r="AM60" s="13"/>
      <c r="AN60" s="13"/>
      <c r="AO60" s="13"/>
      <c r="AP60" s="13"/>
      <c r="AQ60" s="13"/>
      <c r="AR60" s="13"/>
      <c r="AS60" s="13"/>
      <c r="AT60" s="13"/>
      <c r="AU60" s="13"/>
      <c r="AV60" s="13"/>
      <c r="AW60" s="13"/>
      <c r="AX60" s="13"/>
      <c r="AY60" s="13"/>
      <c r="AZ60" s="13"/>
      <c r="BA60" s="13"/>
      <c r="BB60" s="13"/>
      <c r="BC60" s="13"/>
      <c r="BD60" s="13"/>
      <c r="BE60" s="13"/>
      <c r="BF60" s="13"/>
    </row>
    <row r="61" spans="1:58" ht="15.75" customHeight="1" x14ac:dyDescent="0.3">
      <c r="A61" s="13"/>
      <c r="B61" s="51" t="s">
        <v>52</v>
      </c>
      <c r="C61" s="107">
        <f t="shared" ref="C61:F61" si="35">SUMIFS($C42:$AZ42,$C$30:$AZ$30,C$52,$C$31:$AZ$31,RIGHT(C$53,1))</f>
        <v>14708.348837003101</v>
      </c>
      <c r="D61" s="107">
        <f t="shared" si="35"/>
        <v>47783.094746991977</v>
      </c>
      <c r="E61" s="107">
        <f t="shared" si="35"/>
        <v>79999.640721782751</v>
      </c>
      <c r="F61" s="107">
        <f t="shared" si="35"/>
        <v>111380.25472167291</v>
      </c>
      <c r="G61" s="32"/>
      <c r="H61" s="107">
        <f t="shared" ref="H61:K61" si="36">SUMIFS($C42:$AZ42,$C$30:$AZ$30,H$52,$C$31:$AZ$31,RIGHT(H$53,1))</f>
        <v>158593.6820542106</v>
      </c>
      <c r="I61" s="107">
        <f t="shared" si="36"/>
        <v>232717.76038740005</v>
      </c>
      <c r="J61" s="107">
        <f t="shared" si="36"/>
        <v>283487.54465642647</v>
      </c>
      <c r="K61" s="107">
        <f t="shared" si="36"/>
        <v>333575.01647581893</v>
      </c>
      <c r="L61" s="32"/>
      <c r="M61" s="107">
        <f t="shared" ref="M61:P61" si="37">SUMIFS($C42:$AZ42,$C$30:$AZ$30,M$52,$C$31:$AZ$31,RIGHT(M$53,1))</f>
        <v>416604.43590818043</v>
      </c>
      <c r="N61" s="107">
        <f t="shared" si="37"/>
        <v>478424.39321112097</v>
      </c>
      <c r="O61" s="107">
        <f t="shared" si="37"/>
        <v>539966.5777822677</v>
      </c>
      <c r="P61" s="107">
        <f t="shared" si="37"/>
        <v>601232.23772488534</v>
      </c>
      <c r="Q61" s="32"/>
      <c r="R61" s="32"/>
      <c r="S61" s="32"/>
      <c r="T61" s="32"/>
      <c r="U61" s="32"/>
      <c r="V61" s="32"/>
      <c r="W61" s="32"/>
      <c r="X61" s="32"/>
      <c r="Y61" s="32"/>
      <c r="Z61" s="32"/>
      <c r="AA61" s="32"/>
      <c r="AB61" s="32"/>
      <c r="AC61" s="32"/>
      <c r="AD61" s="32"/>
      <c r="AE61" s="32"/>
      <c r="AF61" s="32"/>
      <c r="AG61" s="32"/>
      <c r="AH61" s="32"/>
      <c r="AI61" s="32"/>
      <c r="AJ61" s="32"/>
      <c r="AK61" s="32"/>
      <c r="AL61" s="33"/>
      <c r="AM61" s="13"/>
      <c r="AN61" s="13"/>
      <c r="AO61" s="13"/>
      <c r="AP61" s="13"/>
      <c r="AQ61" s="13"/>
      <c r="AR61" s="13"/>
      <c r="AS61" s="13"/>
      <c r="AT61" s="13"/>
      <c r="AU61" s="13"/>
      <c r="AV61" s="13"/>
      <c r="AW61" s="13"/>
      <c r="AX61" s="13"/>
      <c r="AY61" s="13"/>
      <c r="AZ61" s="13"/>
      <c r="BA61" s="13"/>
      <c r="BB61" s="13"/>
      <c r="BC61" s="13"/>
      <c r="BD61" s="13"/>
      <c r="BE61" s="13"/>
      <c r="BF61" s="13"/>
    </row>
    <row r="62" spans="1:58" ht="15.75" customHeight="1" x14ac:dyDescent="0.3">
      <c r="A62" s="13"/>
      <c r="B62" s="51" t="s">
        <v>53</v>
      </c>
      <c r="C62" s="107">
        <f t="shared" ref="C62:F62" si="38">SUMIFS($C43:$AZ43,$C$30:$AZ$30,C$52,$C$31:$AZ$31,RIGHT(C$53,1))</f>
        <v>-7354.1744185015505</v>
      </c>
      <c r="D62" s="107">
        <f t="shared" si="38"/>
        <v>-23891.547373495989</v>
      </c>
      <c r="E62" s="107">
        <f t="shared" si="38"/>
        <v>-39999.820360891375</v>
      </c>
      <c r="F62" s="107">
        <f t="shared" si="38"/>
        <v>-55690.127360836457</v>
      </c>
      <c r="G62" s="32"/>
      <c r="H62" s="107">
        <f t="shared" ref="H62:K62" si="39">SUMIFS($C43:$AZ43,$C$30:$AZ$30,H$52,$C$31:$AZ$31,RIGHT(H$53,1))</f>
        <v>-72679.726463094456</v>
      </c>
      <c r="I62" s="107">
        <f t="shared" si="39"/>
        <v>-93087.104154960005</v>
      </c>
      <c r="J62" s="107">
        <f t="shared" si="39"/>
        <v>-113395.0178625706</v>
      </c>
      <c r="K62" s="107">
        <f t="shared" si="39"/>
        <v>-133430.00659032757</v>
      </c>
      <c r="L62" s="32"/>
      <c r="M62" s="107">
        <f t="shared" ref="M62:P62" si="40">SUMIFS($C43:$AZ43,$C$30:$AZ$30,M$52,$C$31:$AZ$31,RIGHT(M$53,1))</f>
        <v>-154297.93922525199</v>
      </c>
      <c r="N62" s="107">
        <f t="shared" si="40"/>
        <v>-177194.2197078226</v>
      </c>
      <c r="O62" s="107">
        <f t="shared" si="40"/>
        <v>-199987.62140083991</v>
      </c>
      <c r="P62" s="107">
        <f t="shared" si="40"/>
        <v>-222678.60656477237</v>
      </c>
      <c r="Q62" s="32"/>
      <c r="R62" s="32"/>
      <c r="S62" s="32"/>
      <c r="T62" s="32"/>
      <c r="U62" s="32"/>
      <c r="V62" s="32"/>
      <c r="W62" s="32"/>
      <c r="X62" s="32"/>
      <c r="Y62" s="32"/>
      <c r="Z62" s="32"/>
      <c r="AA62" s="32"/>
      <c r="AB62" s="32"/>
      <c r="AC62" s="32"/>
      <c r="AD62" s="32"/>
      <c r="AE62" s="32"/>
      <c r="AF62" s="32"/>
      <c r="AG62" s="32"/>
      <c r="AH62" s="32"/>
      <c r="AI62" s="32"/>
      <c r="AJ62" s="32"/>
      <c r="AK62" s="32"/>
      <c r="AL62" s="33"/>
      <c r="AM62" s="13"/>
      <c r="AN62" s="13"/>
      <c r="AO62" s="13"/>
      <c r="AP62" s="13"/>
      <c r="AQ62" s="13"/>
      <c r="AR62" s="13"/>
      <c r="AS62" s="13"/>
      <c r="AT62" s="13"/>
      <c r="AU62" s="13"/>
      <c r="AV62" s="13"/>
      <c r="AW62" s="13"/>
      <c r="AX62" s="13"/>
      <c r="AY62" s="13"/>
      <c r="AZ62" s="13"/>
      <c r="BA62" s="13"/>
      <c r="BB62" s="13"/>
      <c r="BC62" s="13"/>
      <c r="BD62" s="13"/>
      <c r="BE62" s="13"/>
      <c r="BF62" s="13"/>
    </row>
    <row r="63" spans="1:58" ht="15.75" customHeight="1" x14ac:dyDescent="0.3">
      <c r="A63" s="13"/>
      <c r="B63" s="51" t="s">
        <v>54</v>
      </c>
      <c r="C63" s="107">
        <f t="shared" ref="C63:F63" si="41">SUMIFS($C44:$AZ44,$C$30:$AZ$30,C$52,$C$31:$AZ$31,RIGHT(C$53,1))</f>
        <v>-20187.208778786749</v>
      </c>
      <c r="D63" s="107">
        <f t="shared" si="41"/>
        <v>-65582.29754024648</v>
      </c>
      <c r="E63" s="107">
        <f t="shared" si="41"/>
        <v>-109799.50689064682</v>
      </c>
      <c r="F63" s="107">
        <f t="shared" si="41"/>
        <v>-152869.39960549606</v>
      </c>
      <c r="G63" s="32"/>
      <c r="H63" s="107">
        <f t="shared" ref="H63:K63" si="42">SUMIFS($C44:$AZ44,$C$30:$AZ$30,H$52,$C$31:$AZ$31,RIGHT(H$53,1))</f>
        <v>-174431.3435114267</v>
      </c>
      <c r="I63" s="107">
        <f t="shared" si="42"/>
        <v>-223409.04997190402</v>
      </c>
      <c r="J63" s="107">
        <f t="shared" si="42"/>
        <v>-272148.04287016939</v>
      </c>
      <c r="K63" s="107">
        <f t="shared" si="42"/>
        <v>-320232.01581678609</v>
      </c>
      <c r="L63" s="32"/>
      <c r="M63" s="107">
        <f t="shared" ref="M63:P63" si="43">SUMIFS($C44:$AZ44,$C$30:$AZ$30,M$52,$C$31:$AZ$31,RIGHT(M$53,1))</f>
        <v>-308595.87845050398</v>
      </c>
      <c r="N63" s="107">
        <f t="shared" si="43"/>
        <v>-354388.4394156452</v>
      </c>
      <c r="O63" s="107">
        <f t="shared" si="43"/>
        <v>-399975.24280167982</v>
      </c>
      <c r="P63" s="107">
        <f t="shared" si="43"/>
        <v>-445357.21312954475</v>
      </c>
      <c r="Q63" s="32"/>
      <c r="R63" s="32"/>
      <c r="S63" s="32"/>
      <c r="T63" s="32"/>
      <c r="U63" s="32"/>
      <c r="V63" s="32"/>
      <c r="W63" s="32"/>
      <c r="X63" s="32"/>
      <c r="Y63" s="32"/>
      <c r="Z63" s="32"/>
      <c r="AA63" s="32"/>
      <c r="AB63" s="32"/>
      <c r="AC63" s="32"/>
      <c r="AD63" s="32"/>
      <c r="AE63" s="32"/>
      <c r="AF63" s="32"/>
      <c r="AG63" s="32"/>
      <c r="AH63" s="32"/>
      <c r="AI63" s="32"/>
      <c r="AJ63" s="32"/>
      <c r="AK63" s="32"/>
      <c r="AL63" s="33"/>
      <c r="AM63" s="13"/>
      <c r="AN63" s="13"/>
      <c r="AO63" s="13"/>
      <c r="AP63" s="13"/>
      <c r="AQ63" s="13"/>
      <c r="AR63" s="13"/>
      <c r="AS63" s="13"/>
      <c r="AT63" s="13"/>
      <c r="AU63" s="13"/>
      <c r="AV63" s="13"/>
      <c r="AW63" s="13"/>
      <c r="AX63" s="13"/>
      <c r="AY63" s="13"/>
      <c r="AZ63" s="13"/>
      <c r="BA63" s="13"/>
      <c r="BB63" s="13"/>
      <c r="BC63" s="13"/>
      <c r="BD63" s="13"/>
      <c r="BE63" s="13"/>
      <c r="BF63" s="13"/>
    </row>
    <row r="64" spans="1:58" ht="15.75" customHeight="1" x14ac:dyDescent="0.3">
      <c r="A64" s="13"/>
      <c r="B64" s="54" t="s">
        <v>55</v>
      </c>
      <c r="C64" s="111">
        <f t="shared" ref="C64:F64" si="44">SUM(C59:C63)</f>
        <v>1229557.1356397148</v>
      </c>
      <c r="D64" s="111">
        <f t="shared" si="44"/>
        <v>2312866.3854729645</v>
      </c>
      <c r="E64" s="111">
        <f t="shared" si="44"/>
        <v>3368066.6989432089</v>
      </c>
      <c r="F64" s="111">
        <f t="shared" si="44"/>
        <v>4395887.4266985497</v>
      </c>
      <c r="G64" s="32"/>
      <c r="H64" s="111">
        <f t="shared" ref="H64:K64" si="45">SUM(H59:H63)</f>
        <v>5751120.0387782399</v>
      </c>
      <c r="I64" s="111">
        <f t="shared" si="45"/>
        <v>7111091.6450387761</v>
      </c>
      <c r="J64" s="111">
        <f t="shared" si="45"/>
        <v>8452786.1289624609</v>
      </c>
      <c r="K64" s="111">
        <f t="shared" si="45"/>
        <v>9776449.1230311673</v>
      </c>
      <c r="L64" s="32"/>
      <c r="M64" s="111">
        <f t="shared" ref="M64:P64" si="46">SUM(M59:M63)</f>
        <v>11305159.741263591</v>
      </c>
      <c r="N64" s="111">
        <f t="shared" si="46"/>
        <v>12827001.475351244</v>
      </c>
      <c r="O64" s="111">
        <f t="shared" si="46"/>
        <v>14342005.188930992</v>
      </c>
      <c r="P64" s="111">
        <f t="shared" si="46"/>
        <v>15850201.60696156</v>
      </c>
      <c r="Q64" s="32"/>
      <c r="R64" s="32"/>
      <c r="S64" s="32"/>
      <c r="T64" s="32"/>
      <c r="U64" s="32"/>
      <c r="V64" s="32"/>
      <c r="W64" s="32"/>
      <c r="X64" s="32"/>
      <c r="Y64" s="32"/>
      <c r="Z64" s="32"/>
      <c r="AA64" s="32"/>
      <c r="AB64" s="32"/>
      <c r="AC64" s="32"/>
      <c r="AD64" s="32"/>
      <c r="AE64" s="32"/>
      <c r="AF64" s="32"/>
      <c r="AG64" s="32"/>
      <c r="AH64" s="32"/>
      <c r="AI64" s="32"/>
      <c r="AJ64" s="32"/>
      <c r="AK64" s="32"/>
      <c r="AL64" s="33"/>
      <c r="AM64" s="13"/>
      <c r="AN64" s="13"/>
      <c r="AO64" s="13"/>
      <c r="AP64" s="13"/>
      <c r="AQ64" s="13"/>
      <c r="AR64" s="13"/>
      <c r="AS64" s="13"/>
      <c r="AT64" s="13"/>
      <c r="AU64" s="13"/>
      <c r="AV64" s="13"/>
      <c r="AW64" s="13"/>
      <c r="AX64" s="13"/>
      <c r="AY64" s="13"/>
      <c r="AZ64" s="13"/>
      <c r="BA64" s="13"/>
      <c r="BB64" s="13"/>
      <c r="BC64" s="13"/>
      <c r="BD64" s="13"/>
      <c r="BE64" s="13"/>
      <c r="BF64" s="13"/>
    </row>
    <row r="65" spans="1:58" ht="15.75" customHeight="1" x14ac:dyDescent="0.3">
      <c r="A65" s="13"/>
      <c r="B65" s="66"/>
      <c r="C65" s="113" t="str">
        <f>IF(C64=E45,"True","ERROR")</f>
        <v>True</v>
      </c>
      <c r="D65" s="113" t="str">
        <f>IF(D64=H45,"True","ERROR")</f>
        <v>True</v>
      </c>
      <c r="E65" s="113" t="str">
        <f>IF(E64=K45,"True","ERROR")</f>
        <v>True</v>
      </c>
      <c r="F65" s="113" t="str">
        <f>IF(F64=N45,"True","ERROR")</f>
        <v>True</v>
      </c>
      <c r="G65" s="67"/>
      <c r="H65" s="113" t="str">
        <f>IF(H64=Q45,"True","ERROR")</f>
        <v>True</v>
      </c>
      <c r="I65" s="113" t="str">
        <f>IF(I64=T45,"True","ERROR")</f>
        <v>True</v>
      </c>
      <c r="J65" s="113" t="str">
        <f>IF(J64=W45,"True","ERROR")</f>
        <v>True</v>
      </c>
      <c r="K65" s="113" t="str">
        <f>IF(K64=Z45,"True","ERROR")</f>
        <v>True</v>
      </c>
      <c r="L65" s="67"/>
      <c r="M65" s="113" t="str">
        <f>IF(M64=AC45,"True","ERROR")</f>
        <v>True</v>
      </c>
      <c r="N65" s="113" t="str">
        <f>IF(N64=AF45,"True","ERROR")</f>
        <v>True</v>
      </c>
      <c r="O65" s="113" t="str">
        <f>IF(O64=AI45,"True","ERROR")</f>
        <v>True</v>
      </c>
      <c r="P65" s="113" t="str">
        <f>IF(P64=AL45,"True","ERROR")</f>
        <v>True</v>
      </c>
      <c r="Q65" s="67"/>
      <c r="R65" s="67"/>
      <c r="S65" s="67"/>
      <c r="T65" s="67"/>
      <c r="U65" s="67"/>
      <c r="V65" s="67"/>
      <c r="W65" s="67"/>
      <c r="X65" s="67"/>
      <c r="Y65" s="67"/>
      <c r="Z65" s="67"/>
      <c r="AA65" s="67"/>
      <c r="AB65" s="67"/>
      <c r="AC65" s="67"/>
      <c r="AD65" s="67"/>
      <c r="AE65" s="67"/>
      <c r="AF65" s="67"/>
      <c r="AG65" s="67"/>
      <c r="AH65" s="67"/>
      <c r="AI65" s="67"/>
      <c r="AJ65" s="67"/>
      <c r="AK65" s="67"/>
      <c r="AL65" s="68"/>
      <c r="AM65" s="13"/>
      <c r="AN65" s="13"/>
      <c r="AO65" s="13"/>
      <c r="AP65" s="13"/>
      <c r="AQ65" s="13"/>
      <c r="AR65" s="13"/>
      <c r="AS65" s="13"/>
      <c r="AT65" s="13"/>
      <c r="AU65" s="13"/>
      <c r="AV65" s="13"/>
      <c r="AW65" s="13"/>
      <c r="AX65" s="13"/>
      <c r="AY65" s="13"/>
      <c r="AZ65" s="13"/>
      <c r="BA65" s="13"/>
      <c r="BB65" s="13"/>
      <c r="BC65" s="13"/>
      <c r="BD65" s="13"/>
      <c r="BE65" s="13"/>
      <c r="BF65" s="13"/>
    </row>
    <row r="66" spans="1:58" ht="15.75" customHeight="1" x14ac:dyDescent="0.3">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row>
    <row r="67" spans="1:58" ht="15.75" customHeight="1" x14ac:dyDescent="0.3">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row>
    <row r="68" spans="1:58" ht="15.75" customHeight="1" x14ac:dyDescent="0.3">
      <c r="A68" s="13"/>
      <c r="B68" s="13"/>
      <c r="C68" s="69"/>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row>
    <row r="69" spans="1:58" ht="15.75" customHeight="1" x14ac:dyDescent="0.3">
      <c r="A69" s="13"/>
      <c r="B69" s="13"/>
      <c r="C69" s="69"/>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ht="15.75" customHeight="1" x14ac:dyDescent="0.3">
      <c r="A70" s="13"/>
      <c r="B70" s="13"/>
      <c r="C70" s="69"/>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row r="71" spans="1:58" ht="15.75" customHeight="1" x14ac:dyDescent="0.3">
      <c r="A71" s="13"/>
      <c r="B71" s="13"/>
      <c r="C71" s="70"/>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row>
    <row r="72" spans="1:58" ht="15.75" customHeight="1" x14ac:dyDescent="0.3">
      <c r="A72" s="13"/>
      <c r="B72" s="13"/>
      <c r="C72" s="71"/>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row>
    <row r="73" spans="1:58" ht="15.75" customHeight="1" x14ac:dyDescent="0.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row>
    <row r="74" spans="1:58" ht="15.75" customHeight="1" x14ac:dyDescent="0.3">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row>
    <row r="75" spans="1:58" ht="15.75" customHeight="1" x14ac:dyDescent="0.3">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row>
    <row r="76" spans="1:58" ht="15.75" customHeight="1" x14ac:dyDescent="0.3">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row>
    <row r="77" spans="1:58" ht="15.75" customHeight="1" x14ac:dyDescent="0.3">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row>
    <row r="78" spans="1:58" ht="15.75" customHeight="1" x14ac:dyDescent="0.3">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row>
    <row r="79" spans="1:58" ht="15.75" customHeight="1" x14ac:dyDescent="0.3">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row>
    <row r="80" spans="1:58" ht="15.75" customHeight="1" x14ac:dyDescent="0.3">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row>
    <row r="81" spans="1:58" ht="15.75" customHeight="1" x14ac:dyDescent="0.3">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row>
    <row r="82" spans="1:58" ht="15.75" customHeight="1" x14ac:dyDescent="0.3">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row>
    <row r="83" spans="1:58" ht="15.75" customHeight="1" x14ac:dyDescent="0.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row>
    <row r="84" spans="1:58" ht="15.75" customHeight="1" x14ac:dyDescent="0.3">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row>
    <row r="85" spans="1:58" ht="15.75" customHeight="1" x14ac:dyDescent="0.3">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row>
    <row r="86" spans="1:58" ht="15.75" customHeight="1" x14ac:dyDescent="0.3">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row>
    <row r="87" spans="1:58" ht="15.75" customHeight="1" x14ac:dyDescent="0.3">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row>
    <row r="88" spans="1:58" ht="15.75" customHeight="1" x14ac:dyDescent="0.3">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row>
    <row r="89" spans="1:58" ht="15.75" customHeight="1" x14ac:dyDescent="0.3">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row>
    <row r="90" spans="1:58" ht="15.75" customHeight="1" x14ac:dyDescent="0.3">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row>
    <row r="91" spans="1:58" ht="15.75" customHeight="1" x14ac:dyDescent="0.3">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row>
    <row r="92" spans="1:58" ht="15.75" customHeight="1" x14ac:dyDescent="0.3">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row>
    <row r="93" spans="1:58" ht="15.75" customHeight="1" x14ac:dyDescent="0.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row>
    <row r="94" spans="1:58" ht="15.75" customHeight="1" x14ac:dyDescent="0.3">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row>
    <row r="95" spans="1:58" ht="15.75" customHeight="1" x14ac:dyDescent="0.3">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row>
    <row r="96" spans="1:58" ht="15.75" customHeight="1" x14ac:dyDescent="0.3">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row>
    <row r="97" spans="1:58" ht="15.75" customHeight="1" x14ac:dyDescent="0.3">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row>
    <row r="98" spans="1:58" ht="15.75" customHeight="1" x14ac:dyDescent="0.3">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row>
    <row r="99" spans="1:58" ht="15.75" customHeight="1" x14ac:dyDescent="0.3">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row>
    <row r="100" spans="1:58" ht="15.75" customHeight="1" x14ac:dyDescent="0.3">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row>
    <row r="101" spans="1:58" ht="15.75" customHeight="1" x14ac:dyDescent="0.3">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row>
    <row r="102" spans="1:58" ht="15.75" customHeight="1" x14ac:dyDescent="0.3">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row>
    <row r="103" spans="1:58" ht="15.75" customHeight="1" x14ac:dyDescent="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row>
    <row r="104" spans="1:58" ht="15.75" customHeight="1" x14ac:dyDescent="0.3">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row>
    <row r="105" spans="1:58" ht="15.75" customHeight="1" x14ac:dyDescent="0.3">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row>
    <row r="106" spans="1:58" ht="15.75" customHeight="1" x14ac:dyDescent="0.3">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row>
    <row r="107" spans="1:58" ht="15.75" customHeight="1" x14ac:dyDescent="0.3">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row>
    <row r="108" spans="1:58" ht="15.75" customHeight="1" x14ac:dyDescent="0.3">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row>
    <row r="109" spans="1:58" ht="15.75" customHeight="1" x14ac:dyDescent="0.3">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row>
    <row r="110" spans="1:58" ht="15.75" customHeight="1" x14ac:dyDescent="0.3">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row>
    <row r="111" spans="1:58" ht="15.75" customHeight="1" x14ac:dyDescent="0.3">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row>
    <row r="112" spans="1:58" ht="15.75" customHeight="1" x14ac:dyDescent="0.3">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row>
    <row r="113" spans="1:58" ht="15.75" customHeight="1" x14ac:dyDescent="0.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row>
    <row r="114" spans="1:58" ht="15.75" customHeight="1" x14ac:dyDescent="0.3">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row>
    <row r="115" spans="1:58" ht="15.75" customHeight="1" x14ac:dyDescent="0.3">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row>
    <row r="116" spans="1:58" ht="15.75" customHeight="1" x14ac:dyDescent="0.3">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row>
    <row r="117" spans="1:58" ht="15.75" customHeight="1" x14ac:dyDescent="0.3">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row>
    <row r="118" spans="1:58" ht="15.75" customHeight="1" x14ac:dyDescent="0.3">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row>
    <row r="119" spans="1:58" ht="15.75" customHeight="1" x14ac:dyDescent="0.3">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row>
    <row r="120" spans="1:58" ht="15.75" customHeight="1" x14ac:dyDescent="0.3">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row>
    <row r="121" spans="1:58" ht="15.75" customHeight="1" x14ac:dyDescent="0.3">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row>
    <row r="122" spans="1:58" ht="15.75" customHeight="1" x14ac:dyDescent="0.3">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row>
    <row r="123" spans="1:58" ht="15.75" customHeight="1" x14ac:dyDescent="0.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row>
    <row r="124" spans="1:58" ht="15.75" customHeight="1" x14ac:dyDescent="0.3">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row>
    <row r="125" spans="1:58" ht="15.75" customHeight="1" x14ac:dyDescent="0.3">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row>
    <row r="126" spans="1:58" ht="15.75" customHeight="1" x14ac:dyDescent="0.3">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row>
    <row r="127" spans="1:58" ht="15.75" customHeight="1" x14ac:dyDescent="0.3">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row>
    <row r="128" spans="1:58" ht="15.75" customHeight="1" x14ac:dyDescent="0.3">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row>
    <row r="129" spans="1:58" ht="15.75" customHeight="1" x14ac:dyDescent="0.3">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row>
    <row r="130" spans="1:58" ht="15.75" customHeight="1" x14ac:dyDescent="0.3">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row>
    <row r="131" spans="1:58" ht="15.75" customHeight="1" x14ac:dyDescent="0.3">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row>
    <row r="132" spans="1:58" ht="15.75" customHeight="1" x14ac:dyDescent="0.3">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row>
    <row r="133" spans="1:58" ht="15.75" customHeight="1" x14ac:dyDescent="0.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row>
    <row r="134" spans="1:58" ht="15.75" customHeight="1" x14ac:dyDescent="0.3">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row>
    <row r="135" spans="1:58" ht="15.75" customHeight="1" x14ac:dyDescent="0.3">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row>
    <row r="136" spans="1:58" ht="15.75" customHeight="1" x14ac:dyDescent="0.3">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row>
    <row r="137" spans="1:58" ht="15.75" customHeight="1" x14ac:dyDescent="0.3">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row>
    <row r="138" spans="1:58" ht="15.75" customHeight="1" x14ac:dyDescent="0.3">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row>
    <row r="139" spans="1:58" ht="15.75" customHeight="1" x14ac:dyDescent="0.3">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row>
    <row r="140" spans="1:58" ht="15.75" customHeight="1" x14ac:dyDescent="0.3">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row>
    <row r="141" spans="1:58" ht="15.75" customHeight="1" x14ac:dyDescent="0.3">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row>
    <row r="142" spans="1:58" ht="15.75" customHeight="1" x14ac:dyDescent="0.3">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row>
    <row r="143" spans="1:58" ht="15.75" customHeight="1" x14ac:dyDescent="0.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row>
    <row r="144" spans="1:58" ht="15.75" customHeight="1" x14ac:dyDescent="0.3">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row>
    <row r="145" spans="1:58" ht="15.75" customHeight="1" x14ac:dyDescent="0.3">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row>
    <row r="146" spans="1:58" ht="15.75" customHeight="1" x14ac:dyDescent="0.3">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row>
    <row r="147" spans="1:58" ht="15.75" customHeight="1" x14ac:dyDescent="0.3">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row>
    <row r="148" spans="1:58" ht="15.75" customHeight="1" x14ac:dyDescent="0.3">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row>
    <row r="149" spans="1:58" ht="15.75" customHeight="1" x14ac:dyDescent="0.3">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row>
    <row r="150" spans="1:58" ht="15.75" customHeight="1" x14ac:dyDescent="0.3">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row>
    <row r="151" spans="1:58" ht="15.75" customHeight="1" x14ac:dyDescent="0.3">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row>
    <row r="152" spans="1:58" ht="15.75" customHeight="1" x14ac:dyDescent="0.3">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row>
    <row r="153" spans="1:58" ht="15.75" customHeight="1" x14ac:dyDescent="0.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row>
    <row r="154" spans="1:58" ht="15.75" customHeight="1" x14ac:dyDescent="0.3">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row>
    <row r="155" spans="1:58" ht="15.75" customHeight="1" x14ac:dyDescent="0.3">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row>
    <row r="156" spans="1:58" ht="15.75" customHeight="1" x14ac:dyDescent="0.3">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row>
    <row r="157" spans="1:58" ht="15.75" customHeight="1" x14ac:dyDescent="0.3">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row>
    <row r="158" spans="1:58" ht="15.75" customHeight="1" x14ac:dyDescent="0.3">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row>
    <row r="159" spans="1:58" ht="15.75" customHeight="1" x14ac:dyDescent="0.3">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row>
    <row r="160" spans="1:58" ht="15.75" customHeight="1" x14ac:dyDescent="0.3">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row>
    <row r="161" spans="1:58" ht="15.75" customHeight="1" x14ac:dyDescent="0.3">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row>
    <row r="162" spans="1:58" ht="15.75" customHeight="1" x14ac:dyDescent="0.3">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row>
    <row r="163" spans="1:58" ht="15.75" customHeight="1" x14ac:dyDescent="0.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row>
    <row r="164" spans="1:58" ht="15.75" customHeight="1" x14ac:dyDescent="0.3">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row>
    <row r="165" spans="1:58" ht="15.75" customHeight="1" x14ac:dyDescent="0.3">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row>
    <row r="166" spans="1:58" ht="15.75" customHeight="1" x14ac:dyDescent="0.3">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row>
    <row r="167" spans="1:58" ht="15.75" customHeight="1" x14ac:dyDescent="0.3">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row>
    <row r="168" spans="1:58" ht="15.75" customHeight="1" x14ac:dyDescent="0.3">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row>
    <row r="169" spans="1:58" ht="15.75" customHeight="1" x14ac:dyDescent="0.3">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row>
    <row r="170" spans="1:58" ht="15.75" customHeight="1" x14ac:dyDescent="0.3">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row>
    <row r="171" spans="1:58" ht="15.75" customHeight="1" x14ac:dyDescent="0.3">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row>
    <row r="172" spans="1:58" ht="15.75" customHeight="1" x14ac:dyDescent="0.3">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row>
    <row r="173" spans="1:58" ht="15.75" customHeight="1" x14ac:dyDescent="0.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row>
    <row r="174" spans="1:58" ht="15.75" customHeight="1" x14ac:dyDescent="0.3">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row>
    <row r="175" spans="1:58" ht="15.75" customHeight="1" x14ac:dyDescent="0.3">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row>
    <row r="176" spans="1:58" ht="15.75" customHeight="1" x14ac:dyDescent="0.3">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row>
    <row r="177" spans="1:58" ht="15.75" customHeight="1" x14ac:dyDescent="0.3">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row>
    <row r="178" spans="1:58" ht="15.75" customHeight="1" x14ac:dyDescent="0.3">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row>
    <row r="179" spans="1:58" ht="15.75" customHeight="1" x14ac:dyDescent="0.3">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row>
    <row r="180" spans="1:58" ht="15.75" customHeight="1" x14ac:dyDescent="0.3">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row>
    <row r="181" spans="1:58" ht="15.75" customHeight="1" x14ac:dyDescent="0.3">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row>
    <row r="182" spans="1:58" ht="15.75" customHeight="1" x14ac:dyDescent="0.3">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row>
    <row r="183" spans="1:58" ht="15.75" customHeight="1" x14ac:dyDescent="0.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row>
    <row r="184" spans="1:58" ht="15.75" customHeight="1" x14ac:dyDescent="0.3">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row>
    <row r="185" spans="1:58" ht="15.75" customHeight="1" x14ac:dyDescent="0.3">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row>
    <row r="186" spans="1:58" ht="15.75" customHeight="1" x14ac:dyDescent="0.3">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row>
    <row r="187" spans="1:58" ht="15.75" customHeight="1" x14ac:dyDescent="0.3">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row>
    <row r="188" spans="1:58" ht="15.75" customHeight="1" x14ac:dyDescent="0.3">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row>
    <row r="189" spans="1:58" ht="15.75" customHeight="1" x14ac:dyDescent="0.3">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row>
    <row r="190" spans="1:58" ht="15.75" customHeight="1" x14ac:dyDescent="0.3">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row>
    <row r="191" spans="1:58" ht="15.75" customHeight="1" x14ac:dyDescent="0.3">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row>
    <row r="192" spans="1:58" ht="15.75" customHeight="1" x14ac:dyDescent="0.3">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row>
    <row r="193" spans="1:58" ht="15.75" customHeight="1" x14ac:dyDescent="0.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row>
    <row r="194" spans="1:58" ht="15.75" customHeight="1" x14ac:dyDescent="0.3">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row>
    <row r="195" spans="1:58" ht="15.75" customHeight="1" x14ac:dyDescent="0.3">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row>
    <row r="196" spans="1:58" ht="15.75" customHeight="1" x14ac:dyDescent="0.3">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row>
    <row r="197" spans="1:58" ht="15.75" customHeight="1" x14ac:dyDescent="0.3">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row>
    <row r="198" spans="1:58" ht="15.75" customHeight="1" x14ac:dyDescent="0.3">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row>
    <row r="199" spans="1:58" ht="15.75" customHeight="1" x14ac:dyDescent="0.3">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row>
    <row r="200" spans="1:58" ht="15.75" customHeight="1" x14ac:dyDescent="0.3">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row>
    <row r="201" spans="1:58" ht="15.75" customHeight="1" x14ac:dyDescent="0.3">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row>
    <row r="202" spans="1:58" ht="15.75" customHeight="1" x14ac:dyDescent="0.3">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row>
    <row r="203" spans="1:58" ht="15.75" customHeight="1" x14ac:dyDescent="0.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row>
    <row r="204" spans="1:58" ht="15.75" customHeight="1" x14ac:dyDescent="0.3">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row>
    <row r="205" spans="1:58" ht="15.75" customHeight="1" x14ac:dyDescent="0.3">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row>
    <row r="206" spans="1:58" ht="15.75" customHeight="1" x14ac:dyDescent="0.3">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row>
    <row r="207" spans="1:58" ht="15.75" customHeight="1" x14ac:dyDescent="0.3">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row>
    <row r="208" spans="1:58" ht="15.75" customHeight="1" x14ac:dyDescent="0.3">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row>
    <row r="209" spans="1:58" ht="15.75" customHeight="1" x14ac:dyDescent="0.3">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row>
    <row r="210" spans="1:58" ht="15.75" customHeight="1" x14ac:dyDescent="0.3">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row>
    <row r="211" spans="1:58" ht="15.75" customHeight="1" x14ac:dyDescent="0.3">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row>
    <row r="212" spans="1:58" ht="15.75" customHeight="1" x14ac:dyDescent="0.3">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row>
    <row r="213" spans="1:58" ht="15.75" customHeight="1" x14ac:dyDescent="0.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row>
    <row r="214" spans="1:58" ht="15.75" customHeight="1" x14ac:dyDescent="0.3">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row>
    <row r="215" spans="1:58" ht="15.75" customHeight="1" x14ac:dyDescent="0.3">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row>
    <row r="216" spans="1:58" ht="15.75" customHeight="1" x14ac:dyDescent="0.3">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row>
    <row r="217" spans="1:58" ht="15.75" customHeight="1" x14ac:dyDescent="0.3">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row>
    <row r="218" spans="1:58" ht="15.75" customHeight="1" x14ac:dyDescent="0.3">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row>
    <row r="219" spans="1:58" ht="15.75" customHeight="1" x14ac:dyDescent="0.3">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row>
    <row r="220" spans="1:58" ht="15.75" customHeight="1" x14ac:dyDescent="0.3">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row>
    <row r="221" spans="1:58" ht="15.75" customHeight="1" x14ac:dyDescent="0.3">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row>
    <row r="222" spans="1:58" ht="15.75" customHeight="1" x14ac:dyDescent="0.3">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row>
    <row r="223" spans="1:58" ht="15.75" customHeight="1" x14ac:dyDescent="0.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row>
    <row r="224" spans="1:58" ht="15.75" customHeight="1" x14ac:dyDescent="0.3">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row>
    <row r="225" spans="1:58" ht="15.75" customHeight="1" x14ac:dyDescent="0.3">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row>
    <row r="226" spans="1:58" ht="15.75" customHeight="1" x14ac:dyDescent="0.3">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row>
    <row r="227" spans="1:58" ht="15.75" customHeight="1" x14ac:dyDescent="0.3">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row>
    <row r="228" spans="1:58" ht="15.75" customHeight="1" x14ac:dyDescent="0.3">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row>
    <row r="229" spans="1:58" ht="15.75" customHeight="1" x14ac:dyDescent="0.3">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row>
    <row r="230" spans="1:58" ht="15.75" customHeight="1" x14ac:dyDescent="0.3">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row>
    <row r="231" spans="1:58" ht="15.75" customHeight="1" x14ac:dyDescent="0.3">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row>
    <row r="232" spans="1:58" ht="15.75" customHeight="1" x14ac:dyDescent="0.3">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row>
    <row r="233" spans="1:58" ht="15.75" customHeight="1" x14ac:dyDescent="0.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row>
    <row r="234" spans="1:58" ht="15.75" customHeight="1" x14ac:dyDescent="0.3">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row>
    <row r="235" spans="1:58" ht="15.75" customHeight="1" x14ac:dyDescent="0.3">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row>
    <row r="236" spans="1:58" ht="15.75" customHeight="1" x14ac:dyDescent="0.3">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row>
    <row r="237" spans="1:58" ht="15.75" customHeight="1" x14ac:dyDescent="0.3">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row>
    <row r="238" spans="1:58" ht="15.75" customHeight="1" x14ac:dyDescent="0.3">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row>
    <row r="239" spans="1:58" ht="15.75" customHeight="1" x14ac:dyDescent="0.3">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row>
    <row r="240" spans="1:58" ht="15.75" customHeight="1" x14ac:dyDescent="0.3">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row>
    <row r="241" spans="1:58" ht="15.75" customHeight="1" x14ac:dyDescent="0.3">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row>
    <row r="242" spans="1:58" ht="15.75" customHeight="1" x14ac:dyDescent="0.3">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row>
    <row r="243" spans="1:58" ht="15.75" customHeight="1" x14ac:dyDescent="0.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row>
    <row r="244" spans="1:58" ht="15.75" customHeight="1" x14ac:dyDescent="0.3">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row>
    <row r="245" spans="1:58" ht="15.75" customHeight="1" x14ac:dyDescent="0.3">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row>
    <row r="246" spans="1:58" ht="15.75" customHeight="1" x14ac:dyDescent="0.3">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row>
    <row r="247" spans="1:58" ht="15.75" customHeight="1" x14ac:dyDescent="0.3">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row>
    <row r="248" spans="1:58" ht="15.75" customHeight="1" x14ac:dyDescent="0.3">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row>
    <row r="249" spans="1:58" ht="15.75" customHeight="1" x14ac:dyDescent="0.3">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row>
    <row r="250" spans="1:58" ht="15.75" customHeight="1" x14ac:dyDescent="0.3">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row>
    <row r="251" spans="1:58" ht="15.75" customHeight="1" x14ac:dyDescent="0.3">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row>
    <row r="252" spans="1:58" ht="15.75" customHeight="1" x14ac:dyDescent="0.3">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row>
    <row r="253" spans="1:58" ht="15.75" customHeight="1" x14ac:dyDescent="0.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row>
    <row r="254" spans="1:58" ht="15.75" customHeight="1" x14ac:dyDescent="0.3">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row>
    <row r="255" spans="1:58" ht="15.75" customHeight="1" x14ac:dyDescent="0.3">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row>
    <row r="256" spans="1:58" ht="15.75" customHeight="1" x14ac:dyDescent="0.3">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row>
    <row r="257" spans="1:58" ht="15.75" customHeight="1" x14ac:dyDescent="0.3">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row>
    <row r="258" spans="1:58" ht="15.75" customHeight="1" x14ac:dyDescent="0.3">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row>
    <row r="259" spans="1:58" ht="15.75" customHeight="1" x14ac:dyDescent="0.3">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row>
    <row r="260" spans="1:58" ht="15.75" customHeight="1" x14ac:dyDescent="0.3">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row>
    <row r="261" spans="1:58" ht="15.75" customHeight="1" x14ac:dyDescent="0.3">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row>
    <row r="262" spans="1:58" ht="15.75" customHeight="1" x14ac:dyDescent="0.3">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row>
    <row r="263" spans="1:58" ht="15.75" customHeight="1" x14ac:dyDescent="0.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row>
    <row r="264" spans="1:58" ht="15.75" customHeight="1" x14ac:dyDescent="0.3">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row>
    <row r="265" spans="1:58" ht="15.75" customHeight="1" x14ac:dyDescent="0.3">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row>
    <row r="266" spans="1:58" ht="15.75" customHeight="1" x14ac:dyDescent="0.3">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row>
    <row r="267" spans="1:58" ht="15.75" customHeight="1" x14ac:dyDescent="0.3">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row>
    <row r="268" spans="1:58" ht="15.75" customHeight="1" x14ac:dyDescent="0.3">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row>
    <row r="269" spans="1:58" ht="15.75" customHeight="1" x14ac:dyDescent="0.3">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row>
    <row r="270" spans="1:58" ht="15.75" customHeight="1" x14ac:dyDescent="0.3">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row>
    <row r="271" spans="1:58" ht="15.75" customHeight="1" x14ac:dyDescent="0.3">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row>
    <row r="272" spans="1:58" ht="15.75" customHeight="1" x14ac:dyDescent="0.3">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row>
    <row r="273" spans="1:58" ht="15.75" customHeight="1" x14ac:dyDescent="0.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row>
    <row r="274" spans="1:58" ht="15.75" customHeight="1" x14ac:dyDescent="0.3">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row>
    <row r="275" spans="1:58" ht="15.75" customHeight="1" x14ac:dyDescent="0.3">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row>
    <row r="276" spans="1:58" ht="15.75" customHeight="1" x14ac:dyDescent="0.3">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row>
    <row r="277" spans="1:58" ht="15.75" customHeight="1" x14ac:dyDescent="0.3">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row>
    <row r="278" spans="1:58" ht="15.75" customHeight="1" x14ac:dyDescent="0.3">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row>
    <row r="279" spans="1:58" ht="15.75" customHeight="1" x14ac:dyDescent="0.3">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row>
    <row r="280" spans="1:58" ht="15.75" customHeight="1" x14ac:dyDescent="0.3">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row>
    <row r="281" spans="1:58" ht="15.75" customHeight="1" x14ac:dyDescent="0.3">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row>
    <row r="282" spans="1:58" ht="15.75" customHeight="1" x14ac:dyDescent="0.3">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row>
    <row r="283" spans="1:58" ht="15.75" customHeight="1" x14ac:dyDescent="0.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row>
    <row r="284" spans="1:58" ht="15.75" customHeight="1" x14ac:dyDescent="0.3">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row>
    <row r="285" spans="1:58" ht="15.75" customHeight="1" x14ac:dyDescent="0.3">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row>
    <row r="286" spans="1:58" ht="15.75" customHeight="1" x14ac:dyDescent="0.3">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row>
    <row r="287" spans="1:58" ht="15.75" customHeight="1" x14ac:dyDescent="0.3">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row>
    <row r="288" spans="1:58" ht="15.75" customHeight="1" x14ac:dyDescent="0.3">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row>
    <row r="289" spans="1:58" ht="15.75" customHeight="1" x14ac:dyDescent="0.3">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row>
    <row r="290" spans="1:58" ht="15.75" customHeight="1" x14ac:dyDescent="0.3">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row>
    <row r="291" spans="1:58" ht="15.75" customHeight="1" x14ac:dyDescent="0.3">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row>
    <row r="292" spans="1:58" ht="15.75" customHeight="1" x14ac:dyDescent="0.3">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row>
    <row r="293" spans="1:58" ht="15.75" customHeight="1" x14ac:dyDescent="0.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row>
    <row r="294" spans="1:58" ht="15.75" customHeight="1" x14ac:dyDescent="0.3">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row>
    <row r="295" spans="1:58" ht="15.75" customHeight="1" x14ac:dyDescent="0.3">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row>
    <row r="296" spans="1:58" ht="15.75" customHeight="1" x14ac:dyDescent="0.3">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row>
    <row r="297" spans="1:58" ht="15.75" customHeight="1" x14ac:dyDescent="0.3">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row>
    <row r="298" spans="1:58" ht="15.75" customHeight="1" x14ac:dyDescent="0.3">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row>
    <row r="299" spans="1:58" ht="15.75" customHeight="1" x14ac:dyDescent="0.3">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row>
    <row r="300" spans="1:58" ht="15.75" customHeight="1" x14ac:dyDescent="0.3">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row>
    <row r="301" spans="1:58" ht="15.75" customHeight="1" x14ac:dyDescent="0.3">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row>
    <row r="302" spans="1:58" ht="15.75" customHeight="1" x14ac:dyDescent="0.3">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row>
    <row r="303" spans="1:58" ht="15.75" customHeight="1" x14ac:dyDescent="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row>
    <row r="304" spans="1:58" ht="15.75" customHeight="1" x14ac:dyDescent="0.3">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row>
    <row r="305" spans="1:58" ht="15.75" customHeight="1" x14ac:dyDescent="0.3">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row>
    <row r="306" spans="1:58" ht="15.75" customHeight="1" x14ac:dyDescent="0.3">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row>
    <row r="307" spans="1:58" ht="15.75" customHeight="1" x14ac:dyDescent="0.3">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row>
    <row r="308" spans="1:58" ht="15.75" customHeight="1" x14ac:dyDescent="0.3">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row>
    <row r="309" spans="1:58" ht="15.75" customHeight="1" x14ac:dyDescent="0.3">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row>
    <row r="310" spans="1:58" ht="15.75" customHeight="1" x14ac:dyDescent="0.3">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row>
    <row r="311" spans="1:58" ht="15.75" customHeight="1" x14ac:dyDescent="0.3">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row>
    <row r="312" spans="1:58" ht="15.75" customHeight="1" x14ac:dyDescent="0.3">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row>
    <row r="313" spans="1:58" ht="15.75" customHeight="1" x14ac:dyDescent="0.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row>
    <row r="314" spans="1:58" ht="15.75" customHeight="1" x14ac:dyDescent="0.3">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row>
    <row r="315" spans="1:58" ht="15.75" customHeight="1" x14ac:dyDescent="0.3">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row>
    <row r="316" spans="1:58" ht="15.75" customHeight="1" x14ac:dyDescent="0.3">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row>
    <row r="317" spans="1:58" ht="15.75" customHeight="1" x14ac:dyDescent="0.3">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row>
    <row r="318" spans="1:58" ht="15.75" customHeight="1" x14ac:dyDescent="0.3">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row>
    <row r="319" spans="1:58" ht="15.75" customHeight="1" x14ac:dyDescent="0.3">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row>
    <row r="320" spans="1:58" ht="15.75" customHeight="1" x14ac:dyDescent="0.3">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row>
    <row r="321" spans="1:58" ht="15.75" customHeight="1" x14ac:dyDescent="0.3">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row>
    <row r="322" spans="1:58" ht="15.75" customHeight="1" x14ac:dyDescent="0.3">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row>
    <row r="323" spans="1:58" ht="15.75" customHeight="1" x14ac:dyDescent="0.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row>
    <row r="324" spans="1:58" ht="15.75" customHeight="1" x14ac:dyDescent="0.3">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row>
    <row r="325" spans="1:58" ht="15.75" customHeight="1" x14ac:dyDescent="0.3">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row>
    <row r="326" spans="1:58" ht="15.75" customHeight="1" x14ac:dyDescent="0.3">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row>
    <row r="327" spans="1:58" ht="15.75" customHeight="1" x14ac:dyDescent="0.3">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row>
    <row r="328" spans="1:58" ht="15.75" customHeight="1" x14ac:dyDescent="0.3">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row>
    <row r="329" spans="1:58" ht="15.75" customHeight="1" x14ac:dyDescent="0.3">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row>
    <row r="330" spans="1:58" ht="15.75" customHeight="1" x14ac:dyDescent="0.3">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row>
    <row r="331" spans="1:58" ht="15.75" customHeight="1" x14ac:dyDescent="0.3">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row>
    <row r="332" spans="1:58" ht="15.75" customHeight="1" x14ac:dyDescent="0.3">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row>
    <row r="333" spans="1:58" ht="15.75" customHeight="1" x14ac:dyDescent="0.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row>
    <row r="334" spans="1:58" ht="15.75" customHeight="1" x14ac:dyDescent="0.3">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row>
    <row r="335" spans="1:58" ht="15.75" customHeight="1" x14ac:dyDescent="0.3">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row>
    <row r="336" spans="1:58" ht="15.75" customHeight="1" x14ac:dyDescent="0.3">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row>
    <row r="337" spans="1:58" ht="15.75" customHeight="1" x14ac:dyDescent="0.3">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row>
    <row r="338" spans="1:58" ht="15.75" customHeight="1" x14ac:dyDescent="0.3">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row>
    <row r="339" spans="1:58" ht="15.75" customHeight="1" x14ac:dyDescent="0.3">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row>
    <row r="340" spans="1:58" ht="15.75" customHeight="1" x14ac:dyDescent="0.3">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row>
    <row r="341" spans="1:58" ht="15.75" customHeight="1" x14ac:dyDescent="0.3">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row>
    <row r="342" spans="1:58" ht="15.75" customHeight="1" x14ac:dyDescent="0.3">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row>
    <row r="343" spans="1:58" ht="15.75" customHeight="1" x14ac:dyDescent="0.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row>
    <row r="344" spans="1:58" ht="15.75" customHeight="1" x14ac:dyDescent="0.3">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row>
    <row r="345" spans="1:58" ht="15.75" customHeight="1" x14ac:dyDescent="0.3">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row>
    <row r="346" spans="1:58" ht="15.75" customHeight="1" x14ac:dyDescent="0.3">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row>
    <row r="347" spans="1:58" ht="15.75" customHeight="1" x14ac:dyDescent="0.3">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row>
    <row r="348" spans="1:58" ht="15.75" customHeight="1" x14ac:dyDescent="0.3">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row>
    <row r="349" spans="1:58" ht="15.75" customHeight="1" x14ac:dyDescent="0.3">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row>
    <row r="350" spans="1:58" ht="15.75" customHeight="1" x14ac:dyDescent="0.3">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row>
    <row r="351" spans="1:58" ht="15.75" customHeight="1" x14ac:dyDescent="0.3">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row>
    <row r="352" spans="1:58" ht="15.75" customHeight="1" x14ac:dyDescent="0.3">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row>
    <row r="353" spans="1:58" ht="15.75" customHeight="1" x14ac:dyDescent="0.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row>
    <row r="354" spans="1:58" ht="15.75" customHeight="1" x14ac:dyDescent="0.3">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row>
    <row r="355" spans="1:58" ht="15.75" customHeight="1" x14ac:dyDescent="0.3">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row>
    <row r="356" spans="1:58" ht="15.75" customHeight="1" x14ac:dyDescent="0.3">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row>
    <row r="357" spans="1:58" ht="15.75" customHeight="1" x14ac:dyDescent="0.3">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row>
    <row r="358" spans="1:58" ht="15.75" customHeight="1" x14ac:dyDescent="0.3">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row>
    <row r="359" spans="1:58" ht="15.75" customHeight="1" x14ac:dyDescent="0.3">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row>
    <row r="360" spans="1:58" ht="15.75" customHeight="1" x14ac:dyDescent="0.3">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row>
    <row r="361" spans="1:58" ht="15.75" customHeight="1" x14ac:dyDescent="0.3">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row>
    <row r="362" spans="1:58" ht="15.75" customHeight="1" x14ac:dyDescent="0.3">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row>
    <row r="363" spans="1:58" ht="15.75" customHeight="1" x14ac:dyDescent="0.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row>
    <row r="364" spans="1:58" ht="15.75" customHeight="1" x14ac:dyDescent="0.3">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row>
    <row r="365" spans="1:58" ht="15.75" customHeight="1" x14ac:dyDescent="0.3">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row>
    <row r="366" spans="1:58" ht="15.75" customHeight="1" x14ac:dyDescent="0.3">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row>
    <row r="367" spans="1:58" ht="15.75" customHeight="1" x14ac:dyDescent="0.3">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row>
    <row r="368" spans="1:58" ht="15.75" customHeight="1" x14ac:dyDescent="0.3">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row>
    <row r="369" spans="1:58" ht="15.75" customHeight="1" x14ac:dyDescent="0.3">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row>
    <row r="370" spans="1:58" ht="15.75" customHeight="1" x14ac:dyDescent="0.3">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row>
    <row r="371" spans="1:58" ht="15.75" customHeight="1" x14ac:dyDescent="0.3">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row>
    <row r="372" spans="1:58" ht="15.75" customHeight="1" x14ac:dyDescent="0.3">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row>
    <row r="373" spans="1:58" ht="15.75" customHeight="1" x14ac:dyDescent="0.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row>
    <row r="374" spans="1:58" ht="15.75" customHeight="1" x14ac:dyDescent="0.3">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row>
    <row r="375" spans="1:58" ht="15.75" customHeight="1" x14ac:dyDescent="0.3">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row>
    <row r="376" spans="1:58" ht="15.75" customHeight="1" x14ac:dyDescent="0.3">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row>
    <row r="377" spans="1:58" ht="15.75" customHeight="1" x14ac:dyDescent="0.3">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row>
    <row r="378" spans="1:58" ht="15.75" customHeight="1" x14ac:dyDescent="0.3">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row>
    <row r="379" spans="1:58" ht="15.75" customHeight="1" x14ac:dyDescent="0.3">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row>
    <row r="380" spans="1:58" ht="15.75" customHeight="1" x14ac:dyDescent="0.3">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row>
    <row r="381" spans="1:58" ht="15.75" customHeight="1" x14ac:dyDescent="0.3">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row>
    <row r="382" spans="1:58" ht="15.75" customHeight="1" x14ac:dyDescent="0.3">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row>
    <row r="383" spans="1:58" ht="15.75" customHeight="1" x14ac:dyDescent="0.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row>
    <row r="384" spans="1:58" ht="15.75" customHeight="1" x14ac:dyDescent="0.3">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row>
    <row r="385" spans="1:58" ht="15.75" customHeight="1" x14ac:dyDescent="0.3">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row>
    <row r="386" spans="1:58" ht="15.75" customHeight="1" x14ac:dyDescent="0.3">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row>
    <row r="387" spans="1:58" ht="15.75" customHeight="1" x14ac:dyDescent="0.3">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row>
    <row r="388" spans="1:58" ht="15.75" customHeight="1" x14ac:dyDescent="0.3">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row>
    <row r="389" spans="1:58" ht="15.75" customHeight="1" x14ac:dyDescent="0.3">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row>
    <row r="390" spans="1:58" ht="15.75" customHeight="1" x14ac:dyDescent="0.3">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row>
    <row r="391" spans="1:58" ht="15.75" customHeight="1" x14ac:dyDescent="0.3">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row>
    <row r="392" spans="1:58" ht="15.75" customHeight="1" x14ac:dyDescent="0.3">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row>
    <row r="393" spans="1:58" ht="15.75" customHeight="1" x14ac:dyDescent="0.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row>
    <row r="394" spans="1:58" ht="15.75" customHeight="1" x14ac:dyDescent="0.3">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row>
    <row r="395" spans="1:58" ht="15.75" customHeight="1" x14ac:dyDescent="0.3">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row>
    <row r="396" spans="1:58" ht="15.75" customHeight="1" x14ac:dyDescent="0.3">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row>
    <row r="397" spans="1:58" ht="15.75" customHeight="1" x14ac:dyDescent="0.3">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row>
    <row r="398" spans="1:58" ht="15.75" customHeight="1" x14ac:dyDescent="0.3">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row>
    <row r="399" spans="1:58" ht="15.75" customHeight="1" x14ac:dyDescent="0.3">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row>
    <row r="400" spans="1:58" ht="15.75" customHeight="1" x14ac:dyDescent="0.3">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row>
    <row r="401" spans="1:58" ht="15.75" customHeight="1" x14ac:dyDescent="0.3">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row>
    <row r="402" spans="1:58" ht="15.75" customHeight="1" x14ac:dyDescent="0.3">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row>
    <row r="403" spans="1:58" ht="15.75" customHeight="1" x14ac:dyDescent="0.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row>
    <row r="404" spans="1:58" ht="15.75" customHeight="1" x14ac:dyDescent="0.3">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row>
    <row r="405" spans="1:58" ht="15.75" customHeight="1" x14ac:dyDescent="0.3">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row>
    <row r="406" spans="1:58" ht="15.75" customHeight="1" x14ac:dyDescent="0.3">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row>
    <row r="407" spans="1:58" ht="15.75" customHeight="1" x14ac:dyDescent="0.3">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row>
    <row r="408" spans="1:58" ht="15.75" customHeight="1" x14ac:dyDescent="0.3">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row>
    <row r="409" spans="1:58" ht="15.75" customHeight="1" x14ac:dyDescent="0.3">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row>
    <row r="410" spans="1:58" ht="15.75" customHeight="1" x14ac:dyDescent="0.3">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row>
    <row r="411" spans="1:58" ht="15.75" customHeight="1" x14ac:dyDescent="0.3">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row>
    <row r="412" spans="1:58" ht="15.75" customHeight="1" x14ac:dyDescent="0.3">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row>
    <row r="413" spans="1:58" ht="15.75" customHeight="1" x14ac:dyDescent="0.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row>
    <row r="414" spans="1:58" ht="15.75" customHeight="1" x14ac:dyDescent="0.3">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row>
    <row r="415" spans="1:58" ht="15.75" customHeight="1" x14ac:dyDescent="0.3">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row>
    <row r="416" spans="1:58" ht="15.75" customHeight="1" x14ac:dyDescent="0.3">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row>
    <row r="417" spans="1:58" ht="15.75" customHeight="1" x14ac:dyDescent="0.3">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row>
    <row r="418" spans="1:58" ht="15.75" customHeight="1" x14ac:dyDescent="0.3">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row>
    <row r="419" spans="1:58" ht="15.75" customHeight="1" x14ac:dyDescent="0.3">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row>
    <row r="420" spans="1:58" ht="15.75" customHeight="1" x14ac:dyDescent="0.3">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row>
    <row r="421" spans="1:58" ht="15.75" customHeight="1" x14ac:dyDescent="0.3">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row>
    <row r="422" spans="1:58" ht="15.75" customHeight="1" x14ac:dyDescent="0.3">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row>
    <row r="423" spans="1:58" ht="15.75" customHeight="1" x14ac:dyDescent="0.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row>
    <row r="424" spans="1:58" ht="15.75" customHeight="1" x14ac:dyDescent="0.3">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row>
    <row r="425" spans="1:58" ht="15.75" customHeight="1" x14ac:dyDescent="0.3">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row>
    <row r="426" spans="1:58" ht="15.75" customHeight="1" x14ac:dyDescent="0.3">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row>
    <row r="427" spans="1:58" ht="15.75" customHeight="1" x14ac:dyDescent="0.3">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row>
    <row r="428" spans="1:58" ht="15.75" customHeight="1" x14ac:dyDescent="0.3">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row>
    <row r="429" spans="1:58" ht="15.75" customHeight="1" x14ac:dyDescent="0.3">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row>
    <row r="430" spans="1:58" ht="15.75" customHeight="1" x14ac:dyDescent="0.3">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row>
    <row r="431" spans="1:58" ht="15.75" customHeight="1" x14ac:dyDescent="0.3">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row>
    <row r="432" spans="1:58" ht="15.75" customHeight="1" x14ac:dyDescent="0.3">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row>
    <row r="433" spans="1:58" ht="15.75" customHeight="1" x14ac:dyDescent="0.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row>
    <row r="434" spans="1:58" ht="15.75" customHeight="1" x14ac:dyDescent="0.3">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row>
    <row r="435" spans="1:58" ht="15.75" customHeight="1" x14ac:dyDescent="0.3">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row>
    <row r="436" spans="1:58" ht="15.75" customHeight="1" x14ac:dyDescent="0.3">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row>
    <row r="437" spans="1:58" ht="15.75" customHeight="1" x14ac:dyDescent="0.3">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row>
    <row r="438" spans="1:58" ht="15.75" customHeight="1" x14ac:dyDescent="0.3">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row>
    <row r="439" spans="1:58" ht="15.75" customHeight="1" x14ac:dyDescent="0.3">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row>
    <row r="440" spans="1:58" ht="15.75" customHeight="1" x14ac:dyDescent="0.3">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row>
    <row r="441" spans="1:58" ht="15.75" customHeight="1" x14ac:dyDescent="0.3">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row>
    <row r="442" spans="1:58" ht="15.75" customHeight="1" x14ac:dyDescent="0.3">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row>
    <row r="443" spans="1:58" ht="15.75" customHeight="1" x14ac:dyDescent="0.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row>
    <row r="444" spans="1:58" ht="15.75" customHeight="1" x14ac:dyDescent="0.3">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row>
    <row r="445" spans="1:58" ht="15.75" customHeight="1" x14ac:dyDescent="0.3">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row>
    <row r="446" spans="1:58" ht="15.75" customHeight="1" x14ac:dyDescent="0.3">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row>
    <row r="447" spans="1:58" ht="15.75" customHeight="1" x14ac:dyDescent="0.3">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row>
    <row r="448" spans="1:58" ht="15.75" customHeight="1" x14ac:dyDescent="0.3">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row>
    <row r="449" spans="1:58" ht="15.75" customHeight="1" x14ac:dyDescent="0.3">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row>
    <row r="450" spans="1:58" ht="15.75" customHeight="1" x14ac:dyDescent="0.3">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row>
    <row r="451" spans="1:58" ht="15.75" customHeight="1" x14ac:dyDescent="0.3">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row>
    <row r="452" spans="1:58" ht="15.75" customHeight="1" x14ac:dyDescent="0.3">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row>
    <row r="453" spans="1:58" ht="15.75" customHeight="1" x14ac:dyDescent="0.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row>
    <row r="454" spans="1:58" ht="15.75" customHeight="1" x14ac:dyDescent="0.3">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row>
    <row r="455" spans="1:58" ht="15.75" customHeight="1" x14ac:dyDescent="0.3">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row>
    <row r="456" spans="1:58" ht="15.75" customHeight="1" x14ac:dyDescent="0.3">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row>
    <row r="457" spans="1:58" ht="15.75" customHeight="1" x14ac:dyDescent="0.3">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row>
    <row r="458" spans="1:58" ht="15.75" customHeight="1" x14ac:dyDescent="0.3">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row>
    <row r="459" spans="1:58" ht="15.75" customHeight="1" x14ac:dyDescent="0.3">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row>
    <row r="460" spans="1:58" ht="15.75" customHeight="1" x14ac:dyDescent="0.3">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row>
    <row r="461" spans="1:58" ht="15.75" customHeight="1" x14ac:dyDescent="0.3">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row>
    <row r="462" spans="1:58" ht="15.75" customHeight="1" x14ac:dyDescent="0.3">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row>
    <row r="463" spans="1:58" ht="15.75" customHeight="1" x14ac:dyDescent="0.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row>
    <row r="464" spans="1:58" ht="15.75" customHeight="1" x14ac:dyDescent="0.3">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row>
    <row r="465" spans="1:58" ht="15.75" customHeight="1" x14ac:dyDescent="0.3">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row>
    <row r="466" spans="1:58" ht="15.75" customHeight="1" x14ac:dyDescent="0.3">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row>
    <row r="467" spans="1:58" ht="15.75" customHeight="1" x14ac:dyDescent="0.3">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row>
    <row r="468" spans="1:58" ht="15.75" customHeight="1" x14ac:dyDescent="0.3">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row>
    <row r="469" spans="1:58" ht="15.75" customHeight="1" x14ac:dyDescent="0.3">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row>
    <row r="470" spans="1:58" ht="15.75" customHeight="1" x14ac:dyDescent="0.3">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row>
    <row r="471" spans="1:58" ht="15.75" customHeight="1" x14ac:dyDescent="0.3">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row>
    <row r="472" spans="1:58" ht="15.75" customHeight="1" x14ac:dyDescent="0.3">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row>
    <row r="473" spans="1:58" ht="15.75" customHeight="1" x14ac:dyDescent="0.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row>
    <row r="474" spans="1:58" ht="15.75" customHeight="1" x14ac:dyDescent="0.3">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row>
    <row r="475" spans="1:58" ht="15.75" customHeight="1" x14ac:dyDescent="0.3">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row>
    <row r="476" spans="1:58" ht="15.75" customHeight="1" x14ac:dyDescent="0.3">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row>
    <row r="477" spans="1:58" ht="15.75" customHeight="1" x14ac:dyDescent="0.3">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row>
    <row r="478" spans="1:58" ht="15.75" customHeight="1" x14ac:dyDescent="0.3">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row>
    <row r="479" spans="1:58" ht="15.75" customHeight="1" x14ac:dyDescent="0.3">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row>
    <row r="480" spans="1:58" ht="15.75" customHeight="1" x14ac:dyDescent="0.3">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row>
    <row r="481" spans="1:58" ht="15.75" customHeight="1" x14ac:dyDescent="0.3">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row>
    <row r="482" spans="1:58" ht="15.75" customHeight="1" x14ac:dyDescent="0.3">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row>
    <row r="483" spans="1:58" ht="15.75" customHeight="1" x14ac:dyDescent="0.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row>
    <row r="484" spans="1:58" ht="15.75" customHeight="1" x14ac:dyDescent="0.3">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row>
    <row r="485" spans="1:58" ht="15.75" customHeight="1" x14ac:dyDescent="0.3">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row>
    <row r="486" spans="1:58" ht="15.75" customHeight="1" x14ac:dyDescent="0.3">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row>
    <row r="487" spans="1:58" ht="15.75" customHeight="1" x14ac:dyDescent="0.3">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row>
    <row r="488" spans="1:58" ht="15.75" customHeight="1" x14ac:dyDescent="0.3">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row>
    <row r="489" spans="1:58" ht="15.75" customHeight="1" x14ac:dyDescent="0.3">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row>
    <row r="490" spans="1:58" ht="15.75" customHeight="1" x14ac:dyDescent="0.3">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row>
    <row r="491" spans="1:58" ht="15.75" customHeight="1" x14ac:dyDescent="0.3">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row>
    <row r="492" spans="1:58" ht="15.75" customHeight="1" x14ac:dyDescent="0.3">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row>
    <row r="493" spans="1:58" ht="15.75" customHeight="1" x14ac:dyDescent="0.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row>
    <row r="494" spans="1:58" ht="15.75" customHeight="1" x14ac:dyDescent="0.3">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row>
    <row r="495" spans="1:58" ht="15.75" customHeight="1" x14ac:dyDescent="0.3">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row>
    <row r="496" spans="1:58" ht="15.75" customHeight="1" x14ac:dyDescent="0.3">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row>
    <row r="497" spans="1:58" ht="15.75" customHeight="1" x14ac:dyDescent="0.3">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row>
    <row r="498" spans="1:58" ht="15.75" customHeight="1" x14ac:dyDescent="0.3">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row>
    <row r="499" spans="1:58" ht="15.75" customHeight="1" x14ac:dyDescent="0.3">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row>
    <row r="500" spans="1:58" ht="15.75" customHeight="1" x14ac:dyDescent="0.3">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row>
    <row r="501" spans="1:58" ht="15.75" customHeight="1" x14ac:dyDescent="0.3">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row>
    <row r="502" spans="1:58" ht="15.75" customHeight="1" x14ac:dyDescent="0.3">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row>
    <row r="503" spans="1:58" ht="15.75" customHeight="1" x14ac:dyDescent="0.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row>
    <row r="504" spans="1:58" ht="15.75" customHeight="1" x14ac:dyDescent="0.3">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row>
    <row r="505" spans="1:58" ht="15.75" customHeight="1" x14ac:dyDescent="0.3">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row>
    <row r="506" spans="1:58" ht="15.75" customHeight="1" x14ac:dyDescent="0.3">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row>
    <row r="507" spans="1:58" ht="15.75" customHeight="1" x14ac:dyDescent="0.3">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row>
    <row r="508" spans="1:58" ht="15.75" customHeight="1" x14ac:dyDescent="0.3">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row>
    <row r="509" spans="1:58" ht="15.75" customHeight="1" x14ac:dyDescent="0.3">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row>
    <row r="510" spans="1:58" ht="15.75" customHeight="1" x14ac:dyDescent="0.3">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row>
    <row r="511" spans="1:58" ht="15.75" customHeight="1" x14ac:dyDescent="0.3">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row>
    <row r="512" spans="1:58" ht="15.75" customHeight="1" x14ac:dyDescent="0.3">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row>
    <row r="513" spans="1:58" ht="15.75" customHeight="1" x14ac:dyDescent="0.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row>
    <row r="514" spans="1:58" ht="15.75" customHeight="1" x14ac:dyDescent="0.3">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row>
    <row r="515" spans="1:58" ht="15.75" customHeight="1" x14ac:dyDescent="0.3">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row>
    <row r="516" spans="1:58" ht="15.75" customHeight="1" x14ac:dyDescent="0.3">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row>
    <row r="517" spans="1:58" ht="15.75" customHeight="1" x14ac:dyDescent="0.3">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row>
    <row r="518" spans="1:58" ht="15.75" customHeight="1" x14ac:dyDescent="0.3">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row>
    <row r="519" spans="1:58" ht="15.75" customHeight="1" x14ac:dyDescent="0.3">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row>
    <row r="520" spans="1:58" ht="15.75" customHeight="1" x14ac:dyDescent="0.3">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row>
    <row r="521" spans="1:58" ht="15.75" customHeight="1" x14ac:dyDescent="0.3">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row>
    <row r="522" spans="1:58" ht="15.75" customHeight="1" x14ac:dyDescent="0.3">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row>
    <row r="523" spans="1:58" ht="15.75" customHeight="1" x14ac:dyDescent="0.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row>
    <row r="524" spans="1:58" ht="15.75" customHeight="1" x14ac:dyDescent="0.3">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row>
    <row r="525" spans="1:58" ht="15.75" customHeight="1" x14ac:dyDescent="0.3">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row>
    <row r="526" spans="1:58" ht="15.75" customHeight="1" x14ac:dyDescent="0.3">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row>
    <row r="527" spans="1:58" ht="15.75" customHeight="1" x14ac:dyDescent="0.3">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row>
    <row r="528" spans="1:58" ht="15.75" customHeight="1" x14ac:dyDescent="0.3">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row>
    <row r="529" spans="1:58" ht="15.75" customHeight="1" x14ac:dyDescent="0.3">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row>
    <row r="530" spans="1:58" ht="15.75" customHeight="1" x14ac:dyDescent="0.3">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row>
    <row r="531" spans="1:58" ht="15.75" customHeight="1" x14ac:dyDescent="0.3">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row>
    <row r="532" spans="1:58" ht="15.75" customHeight="1" x14ac:dyDescent="0.3">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row>
    <row r="533" spans="1:58" ht="15.75" customHeight="1" x14ac:dyDescent="0.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row>
    <row r="534" spans="1:58" ht="15.75" customHeight="1" x14ac:dyDescent="0.3">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row>
    <row r="535" spans="1:58" ht="15.75" customHeight="1" x14ac:dyDescent="0.3">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row>
    <row r="536" spans="1:58" ht="15.75" customHeight="1" x14ac:dyDescent="0.3">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row>
    <row r="537" spans="1:58" ht="15.75" customHeight="1" x14ac:dyDescent="0.3">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row>
    <row r="538" spans="1:58" ht="15.75" customHeight="1" x14ac:dyDescent="0.3">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row>
    <row r="539" spans="1:58" ht="15.75" customHeight="1" x14ac:dyDescent="0.3">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row>
    <row r="540" spans="1:58" ht="15.75" customHeight="1" x14ac:dyDescent="0.3">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row>
    <row r="541" spans="1:58" ht="15.75" customHeight="1" x14ac:dyDescent="0.3">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row>
    <row r="542" spans="1:58" ht="15.75" customHeight="1" x14ac:dyDescent="0.3">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row>
    <row r="543" spans="1:58" ht="15.75" customHeight="1" x14ac:dyDescent="0.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row>
    <row r="544" spans="1:58" ht="15.75" customHeight="1" x14ac:dyDescent="0.3">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row>
    <row r="545" spans="1:58" ht="15.75" customHeight="1" x14ac:dyDescent="0.3">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row>
    <row r="546" spans="1:58" ht="15.75" customHeight="1" x14ac:dyDescent="0.3">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row>
    <row r="547" spans="1:58" ht="15.75" customHeight="1" x14ac:dyDescent="0.3">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row>
    <row r="548" spans="1:58" ht="15.75" customHeight="1" x14ac:dyDescent="0.3">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row>
    <row r="549" spans="1:58" ht="15.75" customHeight="1" x14ac:dyDescent="0.3">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row>
    <row r="550" spans="1:58" ht="15.75" customHeight="1" x14ac:dyDescent="0.3">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row>
    <row r="551" spans="1:58" ht="15.75" customHeight="1" x14ac:dyDescent="0.3">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row>
    <row r="552" spans="1:58" ht="15.75" customHeight="1" x14ac:dyDescent="0.3">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row>
    <row r="553" spans="1:58" ht="15.75" customHeight="1" x14ac:dyDescent="0.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row>
    <row r="554" spans="1:58" ht="15.75" customHeight="1" x14ac:dyDescent="0.3">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row>
    <row r="555" spans="1:58" ht="15.75" customHeight="1" x14ac:dyDescent="0.3">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row>
    <row r="556" spans="1:58" ht="15.75" customHeight="1" x14ac:dyDescent="0.3">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row>
    <row r="557" spans="1:58" ht="15.75" customHeight="1" x14ac:dyDescent="0.3">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row>
    <row r="558" spans="1:58" ht="15.75" customHeight="1" x14ac:dyDescent="0.3">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row>
    <row r="559" spans="1:58" ht="15.75" customHeight="1" x14ac:dyDescent="0.3">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row>
    <row r="560" spans="1:58" ht="15.75" customHeight="1" x14ac:dyDescent="0.3">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row>
    <row r="561" spans="1:58" ht="15.75" customHeight="1" x14ac:dyDescent="0.3">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row>
    <row r="562" spans="1:58" ht="15.75" customHeight="1" x14ac:dyDescent="0.3">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row>
    <row r="563" spans="1:58" ht="15.75" customHeight="1" x14ac:dyDescent="0.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row>
    <row r="564" spans="1:58" ht="15.75" customHeight="1" x14ac:dyDescent="0.3">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row>
    <row r="565" spans="1:58" ht="15.75" customHeight="1" x14ac:dyDescent="0.3">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row>
    <row r="566" spans="1:58" ht="15.75" customHeight="1" x14ac:dyDescent="0.3">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row>
    <row r="567" spans="1:58" ht="15.75" customHeight="1" x14ac:dyDescent="0.3">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row>
    <row r="568" spans="1:58" ht="15.75" customHeight="1" x14ac:dyDescent="0.3">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row>
    <row r="569" spans="1:58" ht="15.75" customHeight="1" x14ac:dyDescent="0.3">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row>
    <row r="570" spans="1:58" ht="15.75" customHeight="1" x14ac:dyDescent="0.3">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row>
    <row r="571" spans="1:58" ht="15.75" customHeight="1" x14ac:dyDescent="0.3">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row>
    <row r="572" spans="1:58" ht="15.75" customHeight="1" x14ac:dyDescent="0.3">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row>
    <row r="573" spans="1:58" ht="15.75" customHeight="1" x14ac:dyDescent="0.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row>
    <row r="574" spans="1:58" ht="15.75" customHeight="1" x14ac:dyDescent="0.3">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row>
    <row r="575" spans="1:58" ht="15.75" customHeight="1" x14ac:dyDescent="0.3">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row>
    <row r="576" spans="1:58" ht="15.75" customHeight="1" x14ac:dyDescent="0.3">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row>
    <row r="577" spans="1:58" ht="15.75" customHeight="1" x14ac:dyDescent="0.3">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row>
    <row r="578" spans="1:58" ht="15.75" customHeight="1" x14ac:dyDescent="0.3">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row>
    <row r="579" spans="1:58" ht="15.75" customHeight="1" x14ac:dyDescent="0.3">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row>
    <row r="580" spans="1:58" ht="15.75" customHeight="1" x14ac:dyDescent="0.3">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row>
    <row r="581" spans="1:58" ht="15.75" customHeight="1" x14ac:dyDescent="0.3">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row>
    <row r="582" spans="1:58" ht="15.75" customHeight="1" x14ac:dyDescent="0.3">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row>
    <row r="583" spans="1:58" ht="15.75" customHeight="1" x14ac:dyDescent="0.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row>
    <row r="584" spans="1:58" ht="15.75" customHeight="1" x14ac:dyDescent="0.3">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row>
    <row r="585" spans="1:58" ht="15.75" customHeight="1" x14ac:dyDescent="0.3">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row>
    <row r="586" spans="1:58" ht="15.75" customHeight="1" x14ac:dyDescent="0.3">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row>
    <row r="587" spans="1:58" ht="15.75" customHeight="1" x14ac:dyDescent="0.3">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row>
    <row r="588" spans="1:58" ht="15.75" customHeight="1" x14ac:dyDescent="0.3">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row>
    <row r="589" spans="1:58" ht="15.75" customHeight="1" x14ac:dyDescent="0.3">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row>
    <row r="590" spans="1:58" ht="15.75" customHeight="1" x14ac:dyDescent="0.3">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row>
    <row r="591" spans="1:58" ht="15.75" customHeight="1" x14ac:dyDescent="0.3">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row>
    <row r="592" spans="1:58" ht="15.75" customHeight="1" x14ac:dyDescent="0.3">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row>
    <row r="593" spans="1:58" ht="15.75" customHeight="1" x14ac:dyDescent="0.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row>
    <row r="594" spans="1:58" ht="15.75" customHeight="1" x14ac:dyDescent="0.3">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row>
    <row r="595" spans="1:58" ht="15.75" customHeight="1" x14ac:dyDescent="0.3">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row>
    <row r="596" spans="1:58" ht="15.75" customHeight="1" x14ac:dyDescent="0.3">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row>
    <row r="597" spans="1:58" ht="15.75" customHeight="1" x14ac:dyDescent="0.3">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row>
    <row r="598" spans="1:58" ht="15.75" customHeight="1" x14ac:dyDescent="0.3">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row>
    <row r="599" spans="1:58" ht="15.75" customHeight="1" x14ac:dyDescent="0.3">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row>
    <row r="600" spans="1:58" ht="15.75" customHeight="1" x14ac:dyDescent="0.3">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row>
    <row r="601" spans="1:58" ht="15.75" customHeight="1" x14ac:dyDescent="0.3">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row>
    <row r="602" spans="1:58" ht="15.75" customHeight="1" x14ac:dyDescent="0.3">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row>
    <row r="603" spans="1:58" ht="15.75" customHeight="1" x14ac:dyDescent="0.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row>
    <row r="604" spans="1:58" ht="15.75" customHeight="1" x14ac:dyDescent="0.3">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row>
    <row r="605" spans="1:58" ht="15.75" customHeight="1" x14ac:dyDescent="0.3">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row>
    <row r="606" spans="1:58" ht="15.75" customHeight="1" x14ac:dyDescent="0.3">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row>
    <row r="607" spans="1:58" ht="15.75" customHeight="1" x14ac:dyDescent="0.3">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row>
    <row r="608" spans="1:58" ht="15.75" customHeight="1" x14ac:dyDescent="0.3">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row>
    <row r="609" spans="1:58" ht="15.75" customHeight="1" x14ac:dyDescent="0.3">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row>
    <row r="610" spans="1:58" ht="15.75" customHeight="1" x14ac:dyDescent="0.3">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row>
    <row r="611" spans="1:58" ht="15.75" customHeight="1" x14ac:dyDescent="0.3">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row>
    <row r="612" spans="1:58" ht="15.75" customHeight="1" x14ac:dyDescent="0.3">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row>
    <row r="613" spans="1:58" ht="15.75" customHeight="1" x14ac:dyDescent="0.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row>
    <row r="614" spans="1:58" ht="15.75" customHeight="1" x14ac:dyDescent="0.3">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row>
    <row r="615" spans="1:58" ht="15.75" customHeight="1" x14ac:dyDescent="0.3">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row>
    <row r="616" spans="1:58" ht="15.75" customHeight="1" x14ac:dyDescent="0.3">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row>
    <row r="617" spans="1:58" ht="15.75" customHeight="1" x14ac:dyDescent="0.3">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row>
    <row r="618" spans="1:58" ht="15.75" customHeight="1" x14ac:dyDescent="0.3">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row>
    <row r="619" spans="1:58" ht="15.75" customHeight="1" x14ac:dyDescent="0.3">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row>
    <row r="620" spans="1:58" ht="15.75" customHeight="1" x14ac:dyDescent="0.3">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row>
    <row r="621" spans="1:58" ht="15.75" customHeight="1" x14ac:dyDescent="0.3">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row>
    <row r="622" spans="1:58" ht="15.75" customHeight="1" x14ac:dyDescent="0.3">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row>
    <row r="623" spans="1:58" ht="15.75" customHeight="1" x14ac:dyDescent="0.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row>
    <row r="624" spans="1:58" ht="15.75" customHeight="1" x14ac:dyDescent="0.3">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row>
    <row r="625" spans="1:58" ht="15.75" customHeight="1" x14ac:dyDescent="0.3">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row>
    <row r="626" spans="1:58" ht="15.75" customHeight="1" x14ac:dyDescent="0.3">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row>
    <row r="627" spans="1:58" ht="15.75" customHeight="1" x14ac:dyDescent="0.3">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row>
    <row r="628" spans="1:58" ht="15.75" customHeight="1" x14ac:dyDescent="0.3">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row>
    <row r="629" spans="1:58" ht="15.75" customHeight="1" x14ac:dyDescent="0.3">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row>
    <row r="630" spans="1:58" ht="15.75" customHeight="1" x14ac:dyDescent="0.3">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row>
    <row r="631" spans="1:58" ht="15.75" customHeight="1" x14ac:dyDescent="0.3">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row>
    <row r="632" spans="1:58" ht="15.75" customHeight="1" x14ac:dyDescent="0.3">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row>
    <row r="633" spans="1:58" ht="15.75" customHeight="1" x14ac:dyDescent="0.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row>
    <row r="634" spans="1:58" ht="15.75" customHeight="1" x14ac:dyDescent="0.3">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row>
    <row r="635" spans="1:58" ht="15.75" customHeight="1" x14ac:dyDescent="0.3">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row>
    <row r="636" spans="1:58" ht="15.75" customHeight="1" x14ac:dyDescent="0.3">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row>
    <row r="637" spans="1:58" ht="15.75" customHeight="1" x14ac:dyDescent="0.3">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row>
    <row r="638" spans="1:58" ht="15.75" customHeight="1" x14ac:dyDescent="0.3">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row>
    <row r="639" spans="1:58" ht="15.75" customHeight="1" x14ac:dyDescent="0.3">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row>
    <row r="640" spans="1:58" ht="15.75" customHeight="1" x14ac:dyDescent="0.3">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row>
    <row r="641" spans="1:58" ht="15.75" customHeight="1" x14ac:dyDescent="0.3">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row>
    <row r="642" spans="1:58" ht="15.75" customHeight="1" x14ac:dyDescent="0.3">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row>
    <row r="643" spans="1:58" ht="15.75" customHeight="1" x14ac:dyDescent="0.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row>
    <row r="644" spans="1:58" ht="15.75" customHeight="1" x14ac:dyDescent="0.3">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row>
    <row r="645" spans="1:58" ht="15.75" customHeight="1" x14ac:dyDescent="0.3">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row>
    <row r="646" spans="1:58" ht="15.75" customHeight="1" x14ac:dyDescent="0.3">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row>
    <row r="647" spans="1:58" ht="15.75" customHeight="1" x14ac:dyDescent="0.3">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row>
    <row r="648" spans="1:58" ht="15.75" customHeight="1" x14ac:dyDescent="0.3">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row>
    <row r="649" spans="1:58" ht="15.75" customHeight="1" x14ac:dyDescent="0.3">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row>
    <row r="650" spans="1:58" ht="15.75" customHeight="1" x14ac:dyDescent="0.3">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row>
    <row r="651" spans="1:58" ht="15.75" customHeight="1" x14ac:dyDescent="0.3">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row>
    <row r="652" spans="1:58" ht="15.75" customHeight="1" x14ac:dyDescent="0.3">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row>
    <row r="653" spans="1:58" ht="15.75" customHeight="1" x14ac:dyDescent="0.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row>
    <row r="654" spans="1:58" ht="15.75" customHeight="1" x14ac:dyDescent="0.3">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row>
    <row r="655" spans="1:58" ht="15.75" customHeight="1" x14ac:dyDescent="0.3">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row>
    <row r="656" spans="1:58" ht="15.75" customHeight="1" x14ac:dyDescent="0.3">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row>
    <row r="657" spans="1:58" ht="15.75" customHeight="1" x14ac:dyDescent="0.3">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row>
    <row r="658" spans="1:58" ht="15.75" customHeight="1" x14ac:dyDescent="0.3">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row>
    <row r="659" spans="1:58" ht="15.75" customHeight="1" x14ac:dyDescent="0.3">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row>
    <row r="660" spans="1:58" ht="15.75" customHeight="1" x14ac:dyDescent="0.3">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row>
    <row r="661" spans="1:58" ht="15.75" customHeight="1" x14ac:dyDescent="0.3">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row>
    <row r="662" spans="1:58" ht="15.75" customHeight="1" x14ac:dyDescent="0.3">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row>
    <row r="663" spans="1:58" ht="15.75" customHeight="1" x14ac:dyDescent="0.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row>
    <row r="664" spans="1:58" ht="15.75" customHeight="1" x14ac:dyDescent="0.3">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row>
    <row r="665" spans="1:58" ht="15.75" customHeight="1" x14ac:dyDescent="0.3">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row>
    <row r="666" spans="1:58" ht="15.75" customHeight="1" x14ac:dyDescent="0.3">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row>
    <row r="667" spans="1:58" ht="15.75" customHeight="1" x14ac:dyDescent="0.3">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row>
    <row r="668" spans="1:58" ht="15.75" customHeight="1" x14ac:dyDescent="0.3">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row>
    <row r="669" spans="1:58" ht="15.75" customHeight="1" x14ac:dyDescent="0.3">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row>
    <row r="670" spans="1:58" ht="15.75" customHeight="1" x14ac:dyDescent="0.3">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row>
    <row r="671" spans="1:58" ht="15.75" customHeight="1" x14ac:dyDescent="0.3">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row>
    <row r="672" spans="1:58" ht="15.75" customHeight="1" x14ac:dyDescent="0.3">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row>
    <row r="673" spans="1:58" ht="15.75" customHeight="1" x14ac:dyDescent="0.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row>
    <row r="674" spans="1:58" ht="15.75" customHeight="1" x14ac:dyDescent="0.3">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row>
    <row r="675" spans="1:58" ht="15.75" customHeight="1" x14ac:dyDescent="0.3">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row>
    <row r="676" spans="1:58" ht="15.75" customHeight="1" x14ac:dyDescent="0.3">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row>
    <row r="677" spans="1:58" ht="15.75" customHeight="1" x14ac:dyDescent="0.3">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row>
    <row r="678" spans="1:58" ht="15.75" customHeight="1" x14ac:dyDescent="0.3">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row>
    <row r="679" spans="1:58" ht="15.75" customHeight="1" x14ac:dyDescent="0.3">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row>
    <row r="680" spans="1:58" ht="15.75" customHeight="1" x14ac:dyDescent="0.3">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row>
    <row r="681" spans="1:58" ht="15.75" customHeight="1" x14ac:dyDescent="0.3">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row>
    <row r="682" spans="1:58" ht="15.75" customHeight="1" x14ac:dyDescent="0.3">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row>
    <row r="683" spans="1:58" ht="15.75" customHeight="1" x14ac:dyDescent="0.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row>
    <row r="684" spans="1:58" ht="15.75" customHeight="1" x14ac:dyDescent="0.3">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row>
    <row r="685" spans="1:58" ht="15.75" customHeight="1" x14ac:dyDescent="0.3">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row>
    <row r="686" spans="1:58" ht="15.75" customHeight="1" x14ac:dyDescent="0.3">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row>
    <row r="687" spans="1:58" ht="15.75" customHeight="1" x14ac:dyDescent="0.3">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row>
    <row r="688" spans="1:58" ht="15.75" customHeight="1" x14ac:dyDescent="0.3">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row>
    <row r="689" spans="1:58" ht="15.75" customHeight="1" x14ac:dyDescent="0.3">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row>
    <row r="690" spans="1:58" ht="15.75" customHeight="1" x14ac:dyDescent="0.3">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row>
    <row r="691" spans="1:58" ht="15.75" customHeight="1" x14ac:dyDescent="0.3">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row>
    <row r="692" spans="1:58" ht="15.75" customHeight="1" x14ac:dyDescent="0.3">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row>
    <row r="693" spans="1:58" ht="15.75" customHeight="1" x14ac:dyDescent="0.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row>
    <row r="694" spans="1:58" ht="15.75" customHeight="1" x14ac:dyDescent="0.3">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row>
    <row r="695" spans="1:58" ht="15.75" customHeight="1" x14ac:dyDescent="0.3">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row>
    <row r="696" spans="1:58" ht="15.75" customHeight="1" x14ac:dyDescent="0.3">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row>
    <row r="697" spans="1:58" ht="15.75" customHeight="1" x14ac:dyDescent="0.3">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row>
    <row r="698" spans="1:58" ht="15.75" customHeight="1" x14ac:dyDescent="0.3">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row>
    <row r="699" spans="1:58" ht="15.75" customHeight="1" x14ac:dyDescent="0.3">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row>
    <row r="700" spans="1:58" ht="15.75" customHeight="1" x14ac:dyDescent="0.3">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row>
    <row r="701" spans="1:58" ht="15.75" customHeight="1" x14ac:dyDescent="0.3">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row>
    <row r="702" spans="1:58" ht="15.75" customHeight="1" x14ac:dyDescent="0.3">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row>
    <row r="703" spans="1:58" ht="15.75" customHeight="1" x14ac:dyDescent="0.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row>
    <row r="704" spans="1:58" ht="15.75" customHeight="1" x14ac:dyDescent="0.3">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row>
    <row r="705" spans="1:58" ht="15.75" customHeight="1" x14ac:dyDescent="0.3">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row>
    <row r="706" spans="1:58" ht="15.75" customHeight="1" x14ac:dyDescent="0.3">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row>
    <row r="707" spans="1:58" ht="15.75" customHeight="1" x14ac:dyDescent="0.3">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row>
    <row r="708" spans="1:58" ht="15.75" customHeight="1" x14ac:dyDescent="0.3">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row>
    <row r="709" spans="1:58" ht="15.75" customHeight="1" x14ac:dyDescent="0.3">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row>
    <row r="710" spans="1:58" ht="15.75" customHeight="1" x14ac:dyDescent="0.3">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row>
    <row r="711" spans="1:58" ht="15.75" customHeight="1" x14ac:dyDescent="0.3">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row>
    <row r="712" spans="1:58" ht="15.75" customHeight="1" x14ac:dyDescent="0.3">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row>
    <row r="713" spans="1:58" ht="15.75" customHeight="1" x14ac:dyDescent="0.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row>
    <row r="714" spans="1:58" ht="15.75" customHeight="1" x14ac:dyDescent="0.3">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row>
    <row r="715" spans="1:58" ht="15.75" customHeight="1" x14ac:dyDescent="0.3">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row>
    <row r="716" spans="1:58" ht="15.75" customHeight="1" x14ac:dyDescent="0.3">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row>
    <row r="717" spans="1:58" ht="15.75" customHeight="1" x14ac:dyDescent="0.3">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row>
    <row r="718" spans="1:58" ht="15.75" customHeight="1" x14ac:dyDescent="0.3">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row>
    <row r="719" spans="1:58" ht="15.75" customHeight="1" x14ac:dyDescent="0.3">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row>
    <row r="720" spans="1:58" ht="15.75" customHeight="1" x14ac:dyDescent="0.3">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row>
    <row r="721" spans="1:58" ht="15.75" customHeight="1" x14ac:dyDescent="0.3">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row>
    <row r="722" spans="1:58" ht="15.75" customHeight="1" x14ac:dyDescent="0.3">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row>
    <row r="723" spans="1:58" ht="15.75" customHeight="1" x14ac:dyDescent="0.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row>
    <row r="724" spans="1:58" ht="15.75" customHeight="1" x14ac:dyDescent="0.3">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row>
    <row r="725" spans="1:58" ht="15.75" customHeight="1" x14ac:dyDescent="0.3">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row>
    <row r="726" spans="1:58" ht="15.75" customHeight="1" x14ac:dyDescent="0.3">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row>
    <row r="727" spans="1:58" ht="15.75" customHeight="1" x14ac:dyDescent="0.3">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row>
    <row r="728" spans="1:58" ht="15.75" customHeight="1" x14ac:dyDescent="0.3">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row>
    <row r="729" spans="1:58" ht="15.75" customHeight="1" x14ac:dyDescent="0.3">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row>
    <row r="730" spans="1:58" ht="15.75" customHeight="1" x14ac:dyDescent="0.3">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row>
    <row r="731" spans="1:58" ht="15.75" customHeight="1" x14ac:dyDescent="0.3">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row>
    <row r="732" spans="1:58" ht="15.75" customHeight="1" x14ac:dyDescent="0.3">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row>
    <row r="733" spans="1:58" ht="15.75" customHeight="1" x14ac:dyDescent="0.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row>
    <row r="734" spans="1:58" ht="15.75" customHeight="1" x14ac:dyDescent="0.3">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row>
    <row r="735" spans="1:58" ht="15.75" customHeight="1" x14ac:dyDescent="0.3">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row>
    <row r="736" spans="1:58" ht="15.75" customHeight="1" x14ac:dyDescent="0.3">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row>
    <row r="737" spans="1:58" ht="15.75" customHeight="1" x14ac:dyDescent="0.3">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row>
    <row r="738" spans="1:58" ht="15.75" customHeight="1" x14ac:dyDescent="0.3">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row>
    <row r="739" spans="1:58" ht="15.75" customHeight="1" x14ac:dyDescent="0.3">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row>
    <row r="740" spans="1:58" ht="15.75" customHeight="1" x14ac:dyDescent="0.3">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row>
    <row r="741" spans="1:58" ht="15.75" customHeight="1" x14ac:dyDescent="0.3">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row>
    <row r="742" spans="1:58" ht="15.75" customHeight="1" x14ac:dyDescent="0.3">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row>
    <row r="743" spans="1:58" ht="15.75" customHeight="1" x14ac:dyDescent="0.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row>
    <row r="744" spans="1:58" ht="15.75" customHeight="1" x14ac:dyDescent="0.3">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row>
    <row r="745" spans="1:58" ht="15.75" customHeight="1" x14ac:dyDescent="0.3">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row>
    <row r="746" spans="1:58" ht="15.75" customHeight="1" x14ac:dyDescent="0.3">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row>
    <row r="747" spans="1:58" ht="15.75" customHeight="1" x14ac:dyDescent="0.3">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row>
    <row r="748" spans="1:58" ht="15.75" customHeight="1" x14ac:dyDescent="0.3">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row>
    <row r="749" spans="1:58" ht="15.75" customHeight="1" x14ac:dyDescent="0.3">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row>
    <row r="750" spans="1:58" ht="15.75" customHeight="1" x14ac:dyDescent="0.3">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row>
    <row r="751" spans="1:58" ht="15.75" customHeight="1" x14ac:dyDescent="0.3">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row>
    <row r="752" spans="1:58" ht="15.75" customHeight="1" x14ac:dyDescent="0.3">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row>
    <row r="753" spans="1:58" ht="15.75" customHeight="1" x14ac:dyDescent="0.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row>
    <row r="754" spans="1:58" ht="15.75" customHeight="1" x14ac:dyDescent="0.3">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row>
    <row r="755" spans="1:58" ht="15.75" customHeight="1" x14ac:dyDescent="0.3">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row>
    <row r="756" spans="1:58" ht="15.75" customHeight="1" x14ac:dyDescent="0.3">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row>
    <row r="757" spans="1:58" ht="15.75" customHeight="1" x14ac:dyDescent="0.3">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row>
    <row r="758" spans="1:58" ht="15.75" customHeight="1" x14ac:dyDescent="0.3">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row>
    <row r="759" spans="1:58" ht="15.75" customHeight="1" x14ac:dyDescent="0.3">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row>
    <row r="760" spans="1:58" ht="15.75" customHeight="1" x14ac:dyDescent="0.3">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row>
    <row r="761" spans="1:58" ht="15.75" customHeight="1" x14ac:dyDescent="0.3">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row>
    <row r="762" spans="1:58" ht="15.75" customHeight="1" x14ac:dyDescent="0.3">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row>
    <row r="763" spans="1:58" ht="15.75" customHeight="1" x14ac:dyDescent="0.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row>
    <row r="764" spans="1:58" ht="15.75" customHeight="1" x14ac:dyDescent="0.3">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row>
    <row r="765" spans="1:58" ht="15.75" customHeight="1" x14ac:dyDescent="0.3">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row>
    <row r="766" spans="1:58" ht="15.75" customHeight="1" x14ac:dyDescent="0.3">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row>
    <row r="767" spans="1:58" ht="15.75" customHeight="1" x14ac:dyDescent="0.3">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row>
    <row r="768" spans="1:58" ht="15.75" customHeight="1" x14ac:dyDescent="0.3">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row>
    <row r="769" spans="1:58" ht="15.75" customHeight="1" x14ac:dyDescent="0.3">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row>
    <row r="770" spans="1:58" ht="15.75" customHeight="1" x14ac:dyDescent="0.3">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row>
    <row r="771" spans="1:58" ht="15.75" customHeight="1" x14ac:dyDescent="0.3">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row>
    <row r="772" spans="1:58" ht="15.75" customHeight="1" x14ac:dyDescent="0.3">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row>
    <row r="773" spans="1:58" ht="15.75" customHeight="1" x14ac:dyDescent="0.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row>
    <row r="774" spans="1:58" ht="15.75" customHeight="1" x14ac:dyDescent="0.3">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row>
    <row r="775" spans="1:58" ht="15.75" customHeight="1" x14ac:dyDescent="0.3">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row>
    <row r="776" spans="1:58" ht="15.75" customHeight="1" x14ac:dyDescent="0.3">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row>
    <row r="777" spans="1:58" ht="15.75" customHeight="1" x14ac:dyDescent="0.3">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row>
    <row r="778" spans="1:58" ht="15.75" customHeight="1" x14ac:dyDescent="0.3">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row>
    <row r="779" spans="1:58" ht="15.75" customHeight="1" x14ac:dyDescent="0.3">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row>
    <row r="780" spans="1:58" ht="15.75" customHeight="1" x14ac:dyDescent="0.3">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row>
    <row r="781" spans="1:58" ht="15.75" customHeight="1" x14ac:dyDescent="0.3">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row>
    <row r="782" spans="1:58" ht="15.75" customHeight="1" x14ac:dyDescent="0.3">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row>
    <row r="783" spans="1:58" ht="15.75" customHeight="1" x14ac:dyDescent="0.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row>
    <row r="784" spans="1:58" ht="15.75" customHeight="1" x14ac:dyDescent="0.3">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row>
    <row r="785" spans="1:58" ht="15.75" customHeight="1" x14ac:dyDescent="0.3">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row>
    <row r="786" spans="1:58" ht="15.75" customHeight="1" x14ac:dyDescent="0.3">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row>
    <row r="787" spans="1:58" ht="15.75" customHeight="1" x14ac:dyDescent="0.3">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row>
    <row r="788" spans="1:58" ht="15.75" customHeight="1" x14ac:dyDescent="0.3">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row>
    <row r="789" spans="1:58" ht="15.75" customHeight="1" x14ac:dyDescent="0.3">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row>
    <row r="790" spans="1:58" ht="15.75" customHeight="1" x14ac:dyDescent="0.3">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row>
    <row r="791" spans="1:58" ht="15.75" customHeight="1" x14ac:dyDescent="0.3">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row>
    <row r="792" spans="1:58" ht="15.75" customHeight="1" x14ac:dyDescent="0.3">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row>
    <row r="793" spans="1:58" ht="15.75" customHeight="1" x14ac:dyDescent="0.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row>
    <row r="794" spans="1:58" ht="15.75" customHeight="1" x14ac:dyDescent="0.3">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row>
    <row r="795" spans="1:58" ht="15.75" customHeight="1" x14ac:dyDescent="0.3">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row>
    <row r="796" spans="1:58" ht="15.75" customHeight="1" x14ac:dyDescent="0.3">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row>
    <row r="797" spans="1:58" ht="15.75" customHeight="1" x14ac:dyDescent="0.3">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row>
    <row r="798" spans="1:58" ht="15.75" customHeight="1" x14ac:dyDescent="0.3">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row>
    <row r="799" spans="1:58" ht="15.75" customHeight="1" x14ac:dyDescent="0.3">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row>
    <row r="800" spans="1:58" ht="15.75" customHeight="1" x14ac:dyDescent="0.3">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row>
    <row r="801" spans="1:58" ht="15.75" customHeight="1" x14ac:dyDescent="0.3">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row>
    <row r="802" spans="1:58" ht="15.75" customHeight="1" x14ac:dyDescent="0.3">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row>
    <row r="803" spans="1:58" ht="15.75" customHeight="1" x14ac:dyDescent="0.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row>
    <row r="804" spans="1:58" ht="15.75" customHeight="1" x14ac:dyDescent="0.3">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row>
    <row r="805" spans="1:58" ht="15.75" customHeight="1" x14ac:dyDescent="0.3">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row>
    <row r="806" spans="1:58" ht="15.75" customHeight="1" x14ac:dyDescent="0.3">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row>
    <row r="807" spans="1:58" ht="15.75" customHeight="1" x14ac:dyDescent="0.3">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row>
    <row r="808" spans="1:58" ht="15.75" customHeight="1" x14ac:dyDescent="0.3">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row>
    <row r="809" spans="1:58" ht="15.75" customHeight="1" x14ac:dyDescent="0.3">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row>
    <row r="810" spans="1:58" ht="15.75" customHeight="1" x14ac:dyDescent="0.3">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row>
    <row r="811" spans="1:58" ht="15.75" customHeight="1" x14ac:dyDescent="0.3">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row>
    <row r="812" spans="1:58" ht="15.75" customHeight="1" x14ac:dyDescent="0.3">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row>
    <row r="813" spans="1:58" ht="15.75" customHeight="1" x14ac:dyDescent="0.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row>
    <row r="814" spans="1:58" ht="15.75" customHeight="1" x14ac:dyDescent="0.3">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row>
    <row r="815" spans="1:58" ht="15.75" customHeight="1" x14ac:dyDescent="0.3">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row>
    <row r="816" spans="1:58" ht="15.75" customHeight="1" x14ac:dyDescent="0.3">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row>
    <row r="817" spans="1:58" ht="15.75" customHeight="1" x14ac:dyDescent="0.3">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row>
    <row r="818" spans="1:58" ht="15.75" customHeight="1" x14ac:dyDescent="0.3">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row>
    <row r="819" spans="1:58" ht="15.75" customHeight="1" x14ac:dyDescent="0.3">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row>
    <row r="820" spans="1:58" ht="15.75" customHeight="1" x14ac:dyDescent="0.3">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row>
    <row r="821" spans="1:58" ht="15.75" customHeight="1" x14ac:dyDescent="0.3">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row>
    <row r="822" spans="1:58" ht="15.75" customHeight="1" x14ac:dyDescent="0.3">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row>
    <row r="823" spans="1:58" ht="15.75" customHeight="1" x14ac:dyDescent="0.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row>
    <row r="824" spans="1:58" ht="15.75" customHeight="1" x14ac:dyDescent="0.3">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row>
    <row r="825" spans="1:58" ht="15.75" customHeight="1" x14ac:dyDescent="0.3">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row>
    <row r="826" spans="1:58" ht="15.75" customHeight="1" x14ac:dyDescent="0.3">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row>
    <row r="827" spans="1:58" ht="15.75" customHeight="1" x14ac:dyDescent="0.3">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row>
    <row r="828" spans="1:58" ht="15.75" customHeight="1" x14ac:dyDescent="0.3">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row>
    <row r="829" spans="1:58" ht="15.75" customHeight="1" x14ac:dyDescent="0.3">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row>
    <row r="830" spans="1:58" ht="15.75" customHeight="1" x14ac:dyDescent="0.3">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row>
    <row r="831" spans="1:58" ht="15.75" customHeight="1" x14ac:dyDescent="0.3">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row>
    <row r="832" spans="1:58" ht="15.75" customHeight="1" x14ac:dyDescent="0.3">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row>
    <row r="833" spans="1:58" ht="15.75" customHeight="1" x14ac:dyDescent="0.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row>
    <row r="834" spans="1:58" ht="15.75" customHeight="1" x14ac:dyDescent="0.3">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row>
    <row r="835" spans="1:58" ht="15.75" customHeight="1" x14ac:dyDescent="0.3">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row>
    <row r="836" spans="1:58" ht="15.75" customHeight="1" x14ac:dyDescent="0.3">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row>
    <row r="837" spans="1:58" ht="15.75" customHeight="1" x14ac:dyDescent="0.3">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row>
    <row r="838" spans="1:58" ht="15.75" customHeight="1" x14ac:dyDescent="0.3">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row>
    <row r="839" spans="1:58" ht="15.75" customHeight="1" x14ac:dyDescent="0.3">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row>
    <row r="840" spans="1:58" ht="15.75" customHeight="1" x14ac:dyDescent="0.3">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row>
    <row r="841" spans="1:58" ht="15.75" customHeight="1" x14ac:dyDescent="0.3">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row>
    <row r="842" spans="1:58" ht="15.75" customHeight="1" x14ac:dyDescent="0.3">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row>
    <row r="843" spans="1:58" ht="15.75" customHeight="1" x14ac:dyDescent="0.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row>
    <row r="844" spans="1:58" ht="15.75" customHeight="1" x14ac:dyDescent="0.3">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row>
    <row r="845" spans="1:58" ht="15.75" customHeight="1" x14ac:dyDescent="0.3">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row>
    <row r="846" spans="1:58" ht="15.75" customHeight="1" x14ac:dyDescent="0.3">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row>
    <row r="847" spans="1:58" ht="15.75" customHeight="1" x14ac:dyDescent="0.3">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row>
    <row r="848" spans="1:58" ht="15.75" customHeight="1" x14ac:dyDescent="0.3">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row>
    <row r="849" spans="1:58" ht="15.75" customHeight="1" x14ac:dyDescent="0.3">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row>
    <row r="850" spans="1:58" ht="15.75" customHeight="1" x14ac:dyDescent="0.3">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row>
    <row r="851" spans="1:58" ht="15.75" customHeight="1" x14ac:dyDescent="0.3">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row>
    <row r="852" spans="1:58" ht="15.75" customHeight="1" x14ac:dyDescent="0.3">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row>
    <row r="853" spans="1:58" ht="15.75" customHeight="1" x14ac:dyDescent="0.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row>
    <row r="854" spans="1:58" ht="15.75" customHeight="1" x14ac:dyDescent="0.3">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row>
    <row r="855" spans="1:58" ht="15.75" customHeight="1" x14ac:dyDescent="0.3">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row>
    <row r="856" spans="1:58" ht="15.75" customHeight="1" x14ac:dyDescent="0.3">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row>
    <row r="857" spans="1:58" ht="15.75" customHeight="1" x14ac:dyDescent="0.3">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row>
    <row r="858" spans="1:58" ht="15.75" customHeight="1" x14ac:dyDescent="0.3">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row>
    <row r="859" spans="1:58" ht="15.75" customHeight="1" x14ac:dyDescent="0.3">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row>
    <row r="860" spans="1:58" ht="15.75" customHeight="1" x14ac:dyDescent="0.3">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row>
    <row r="861" spans="1:58" ht="15.75" customHeight="1" x14ac:dyDescent="0.3">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row>
    <row r="862" spans="1:58" ht="15.75" customHeight="1" x14ac:dyDescent="0.3">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row>
    <row r="863" spans="1:58" ht="15.75" customHeight="1" x14ac:dyDescent="0.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row>
    <row r="864" spans="1:58" ht="15.75" customHeight="1" x14ac:dyDescent="0.3">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row>
    <row r="865" spans="1:58" ht="15.75" customHeight="1" x14ac:dyDescent="0.3">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row>
    <row r="866" spans="1:58" ht="15.75" customHeight="1" x14ac:dyDescent="0.3">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row>
    <row r="867" spans="1:58" ht="15.75" customHeight="1" x14ac:dyDescent="0.3">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row>
    <row r="868" spans="1:58" ht="15.75" customHeight="1" x14ac:dyDescent="0.3">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row>
    <row r="869" spans="1:58" ht="15.75" customHeight="1" x14ac:dyDescent="0.3">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row>
    <row r="870" spans="1:58" ht="15.75" customHeight="1" x14ac:dyDescent="0.3">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row>
    <row r="871" spans="1:58" ht="15.75" customHeight="1" x14ac:dyDescent="0.3">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row>
    <row r="872" spans="1:58" ht="15.75" customHeight="1" x14ac:dyDescent="0.3">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row>
    <row r="873" spans="1:58" ht="15.75" customHeight="1" x14ac:dyDescent="0.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row>
    <row r="874" spans="1:58" ht="15.75" customHeight="1" x14ac:dyDescent="0.3">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row>
    <row r="875" spans="1:58" ht="15.75" customHeight="1" x14ac:dyDescent="0.3">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row>
    <row r="876" spans="1:58" ht="15.75" customHeight="1" x14ac:dyDescent="0.3">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row>
    <row r="877" spans="1:58" ht="15.75" customHeight="1" x14ac:dyDescent="0.3">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row>
    <row r="878" spans="1:58" ht="15.75" customHeight="1" x14ac:dyDescent="0.3">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row>
    <row r="879" spans="1:58" ht="15.75" customHeight="1" x14ac:dyDescent="0.3">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row>
    <row r="880" spans="1:58" ht="15.75" customHeight="1" x14ac:dyDescent="0.3">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row>
    <row r="881" spans="1:58" ht="15.75" customHeight="1" x14ac:dyDescent="0.3">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row>
    <row r="882" spans="1:58" ht="15.75" customHeight="1" x14ac:dyDescent="0.3">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row>
    <row r="883" spans="1:58" ht="15.75" customHeight="1" x14ac:dyDescent="0.3">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row>
    <row r="884" spans="1:58" ht="15.75" customHeight="1" x14ac:dyDescent="0.3">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row>
    <row r="885" spans="1:58" ht="15.75" customHeight="1" x14ac:dyDescent="0.3">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row>
    <row r="886" spans="1:58" ht="15.75" customHeight="1" x14ac:dyDescent="0.3">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row>
    <row r="887" spans="1:58" ht="15.75" customHeight="1" x14ac:dyDescent="0.3">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row>
    <row r="888" spans="1:58" ht="15.75" customHeight="1" x14ac:dyDescent="0.3">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row>
    <row r="889" spans="1:58" ht="15.75" customHeight="1" x14ac:dyDescent="0.3">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row>
    <row r="890" spans="1:58" ht="15.75" customHeight="1" x14ac:dyDescent="0.3">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row>
    <row r="891" spans="1:58" ht="15.75" customHeight="1" x14ac:dyDescent="0.3">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row>
    <row r="892" spans="1:58" ht="15.75" customHeight="1" x14ac:dyDescent="0.3">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row>
    <row r="893" spans="1:58" ht="15.75" customHeight="1" x14ac:dyDescent="0.3">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row>
    <row r="894" spans="1:58" ht="15.75" customHeight="1" x14ac:dyDescent="0.3">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row>
    <row r="895" spans="1:58" ht="15.75" customHeight="1" x14ac:dyDescent="0.3">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row>
    <row r="896" spans="1:58" ht="15.75" customHeight="1" x14ac:dyDescent="0.3">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row>
    <row r="897" spans="1:58" ht="15.75" customHeight="1" x14ac:dyDescent="0.3">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row>
    <row r="898" spans="1:58" ht="15.75" customHeight="1" x14ac:dyDescent="0.3">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row>
    <row r="899" spans="1:58" ht="15.75" customHeight="1" x14ac:dyDescent="0.3">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row>
    <row r="900" spans="1:58" ht="15.75" customHeight="1" x14ac:dyDescent="0.3">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row>
    <row r="901" spans="1:58" ht="15.75" customHeight="1" x14ac:dyDescent="0.3">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row>
    <row r="902" spans="1:58" ht="15.75" customHeight="1" x14ac:dyDescent="0.3">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row>
    <row r="903" spans="1:58" ht="15.75" customHeight="1" x14ac:dyDescent="0.3">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row>
    <row r="904" spans="1:58" ht="15.75" customHeight="1" x14ac:dyDescent="0.3">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row>
    <row r="905" spans="1:58" ht="15.75" customHeight="1" x14ac:dyDescent="0.3">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row>
    <row r="906" spans="1:58" ht="15.75" customHeight="1" x14ac:dyDescent="0.3">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row>
    <row r="907" spans="1:58" ht="15.75" customHeight="1" x14ac:dyDescent="0.3">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row>
    <row r="908" spans="1:58" ht="15.75" customHeight="1" x14ac:dyDescent="0.3">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row>
    <row r="909" spans="1:58" ht="15.75" customHeight="1" x14ac:dyDescent="0.3">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row>
    <row r="910" spans="1:58" ht="15.75" customHeight="1" x14ac:dyDescent="0.3">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row>
    <row r="911" spans="1:58" ht="15.75" customHeight="1" x14ac:dyDescent="0.3">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row>
    <row r="912" spans="1:58" ht="15.75" customHeight="1" x14ac:dyDescent="0.3">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row>
    <row r="913" spans="1:58" ht="15.75" customHeight="1" x14ac:dyDescent="0.3">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row>
    <row r="914" spans="1:58" ht="15.75" customHeight="1" x14ac:dyDescent="0.3">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row>
    <row r="915" spans="1:58" ht="15.75" customHeight="1" x14ac:dyDescent="0.3">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row>
    <row r="916" spans="1:58" ht="15.75" customHeight="1" x14ac:dyDescent="0.3">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row>
    <row r="917" spans="1:58" ht="15.75" customHeight="1" x14ac:dyDescent="0.3">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row>
    <row r="918" spans="1:58" ht="15.75" customHeight="1" x14ac:dyDescent="0.3">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row>
    <row r="919" spans="1:58" ht="15.75" customHeight="1" x14ac:dyDescent="0.3">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row>
    <row r="920" spans="1:58" ht="15.75" customHeight="1" x14ac:dyDescent="0.3">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row>
    <row r="921" spans="1:58" ht="15.75" customHeight="1" x14ac:dyDescent="0.3">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row>
    <row r="922" spans="1:58" ht="15.75" customHeight="1" x14ac:dyDescent="0.3">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row>
    <row r="923" spans="1:58" ht="15.75" customHeight="1" x14ac:dyDescent="0.3">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row>
    <row r="924" spans="1:58" ht="15.75" customHeight="1" x14ac:dyDescent="0.3">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row>
    <row r="925" spans="1:58" ht="15.75" customHeight="1" x14ac:dyDescent="0.3">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row>
    <row r="926" spans="1:58" ht="15.75" customHeight="1" x14ac:dyDescent="0.3">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row>
    <row r="927" spans="1:58" ht="15.75" customHeight="1" x14ac:dyDescent="0.3">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row>
    <row r="928" spans="1:58" ht="15.75" customHeight="1" x14ac:dyDescent="0.3">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row>
    <row r="929" spans="1:58" ht="15.75" customHeight="1" x14ac:dyDescent="0.3">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row>
    <row r="930" spans="1:58" ht="15.75" customHeight="1" x14ac:dyDescent="0.3">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row>
    <row r="931" spans="1:58" ht="15.75" customHeight="1" x14ac:dyDescent="0.3">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row>
    <row r="932" spans="1:58" ht="15.75" customHeight="1" x14ac:dyDescent="0.3">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row>
    <row r="933" spans="1:58" ht="15.75" customHeight="1" x14ac:dyDescent="0.3">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row>
    <row r="934" spans="1:58" ht="15.75" customHeight="1" x14ac:dyDescent="0.3">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row>
    <row r="935" spans="1:58" ht="15.75" customHeight="1" x14ac:dyDescent="0.3">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row>
    <row r="936" spans="1:58" ht="15.75" customHeight="1" x14ac:dyDescent="0.3">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row>
    <row r="937" spans="1:58" ht="15.75" customHeight="1" x14ac:dyDescent="0.3">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row>
    <row r="938" spans="1:58" ht="15.75" customHeight="1" x14ac:dyDescent="0.3">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row>
    <row r="939" spans="1:58" ht="15.75" customHeight="1" x14ac:dyDescent="0.3">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row>
    <row r="940" spans="1:58" ht="15.75" customHeight="1" x14ac:dyDescent="0.3">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row>
    <row r="941" spans="1:58" ht="15.75" customHeight="1" x14ac:dyDescent="0.3">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row>
    <row r="942" spans="1:58" ht="15.75" customHeight="1" x14ac:dyDescent="0.3">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row>
    <row r="943" spans="1:58" ht="15.75" customHeight="1" x14ac:dyDescent="0.3">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row>
    <row r="944" spans="1:58" ht="15.75" customHeight="1" x14ac:dyDescent="0.3">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row>
    <row r="945" spans="1:58" ht="15.75" customHeight="1" x14ac:dyDescent="0.3">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row>
    <row r="946" spans="1:58" ht="15.75" customHeight="1" x14ac:dyDescent="0.3">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row>
    <row r="947" spans="1:58" ht="15.75" customHeight="1" x14ac:dyDescent="0.3">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row>
    <row r="948" spans="1:58" ht="15.75" customHeight="1" x14ac:dyDescent="0.3">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row>
    <row r="949" spans="1:58" ht="15.75" customHeight="1" x14ac:dyDescent="0.3">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row>
    <row r="950" spans="1:58" ht="15.75" customHeight="1" x14ac:dyDescent="0.3">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row>
    <row r="951" spans="1:58" ht="15.75" customHeight="1" x14ac:dyDescent="0.3">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row>
    <row r="952" spans="1:58" ht="15.75" customHeight="1" x14ac:dyDescent="0.3">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row>
    <row r="953" spans="1:58" ht="15.75" customHeight="1" x14ac:dyDescent="0.3">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row>
    <row r="954" spans="1:58" ht="15.75" customHeight="1" x14ac:dyDescent="0.3">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row>
    <row r="955" spans="1:58" ht="15.75" customHeight="1" x14ac:dyDescent="0.3">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row>
    <row r="956" spans="1:58" ht="15.75" customHeight="1" x14ac:dyDescent="0.3">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row>
    <row r="957" spans="1:58" ht="15.75" customHeight="1" x14ac:dyDescent="0.3">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row>
    <row r="958" spans="1:58" ht="15.75" customHeight="1" x14ac:dyDescent="0.3">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row>
    <row r="959" spans="1:58" ht="15.75" customHeight="1" x14ac:dyDescent="0.3">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row>
    <row r="960" spans="1:58" ht="15.75" customHeight="1" x14ac:dyDescent="0.3">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row>
    <row r="961" spans="1:58" ht="15.75" customHeight="1" x14ac:dyDescent="0.3">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row>
    <row r="962" spans="1:58" ht="15.75" customHeight="1" x14ac:dyDescent="0.3">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row>
    <row r="963" spans="1:58" ht="15.75" customHeight="1" x14ac:dyDescent="0.3">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row>
    <row r="964" spans="1:58" ht="15.75" customHeight="1" x14ac:dyDescent="0.3">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row>
    <row r="965" spans="1:58" ht="15.75" customHeight="1" x14ac:dyDescent="0.3">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row>
    <row r="966" spans="1:58" ht="15.75" customHeight="1" x14ac:dyDescent="0.3">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row>
    <row r="967" spans="1:58" ht="15.75" customHeight="1" x14ac:dyDescent="0.3">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row>
    <row r="968" spans="1:58" ht="15.75" customHeight="1" x14ac:dyDescent="0.3">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row>
    <row r="969" spans="1:58" ht="15.75" customHeight="1" x14ac:dyDescent="0.3">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row>
    <row r="970" spans="1:58" ht="15.75" customHeight="1" x14ac:dyDescent="0.3">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row>
    <row r="971" spans="1:58" ht="15.75" customHeight="1" x14ac:dyDescent="0.3">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row>
    <row r="972" spans="1:58" ht="15.75" customHeight="1" x14ac:dyDescent="0.3">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row>
    <row r="973" spans="1:58" ht="15.75" customHeight="1" x14ac:dyDescent="0.3">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row>
    <row r="974" spans="1:58" ht="15.75" customHeight="1" x14ac:dyDescent="0.3">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row>
    <row r="975" spans="1:58" ht="15.75" customHeight="1" x14ac:dyDescent="0.3">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row>
    <row r="976" spans="1:58" ht="15.75" customHeight="1" x14ac:dyDescent="0.3">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row>
    <row r="977" spans="1:58" ht="15.75" customHeight="1" x14ac:dyDescent="0.3">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row>
    <row r="978" spans="1:58" ht="15.75" customHeight="1" x14ac:dyDescent="0.3">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row>
    <row r="979" spans="1:58" ht="15.75" customHeight="1" x14ac:dyDescent="0.3">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row>
    <row r="980" spans="1:58" ht="15.75" customHeight="1" x14ac:dyDescent="0.3">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row>
    <row r="981" spans="1:58" ht="15.75" customHeight="1" x14ac:dyDescent="0.3">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row>
    <row r="982" spans="1:58" ht="15.75" customHeight="1" x14ac:dyDescent="0.3">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row>
    <row r="983" spans="1:58" ht="15.75" customHeight="1" x14ac:dyDescent="0.3">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row>
    <row r="984" spans="1:58" ht="15.75" customHeight="1" x14ac:dyDescent="0.3">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row>
    <row r="985" spans="1:58" ht="15.75" customHeight="1" x14ac:dyDescent="0.3">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row>
    <row r="986" spans="1:58" ht="15.75" customHeight="1" x14ac:dyDescent="0.3">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row>
    <row r="987" spans="1:58" ht="15.75" customHeight="1" x14ac:dyDescent="0.3">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row>
    <row r="988" spans="1:58" ht="15.75" customHeight="1" x14ac:dyDescent="0.3">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row>
    <row r="989" spans="1:58" ht="15.75" customHeight="1" x14ac:dyDescent="0.3">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row>
    <row r="990" spans="1:58" ht="15.75" customHeight="1" x14ac:dyDescent="0.3">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row>
    <row r="991" spans="1:58" ht="15.75" customHeight="1" x14ac:dyDescent="0.3">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row>
    <row r="992" spans="1:58" ht="15.75" customHeight="1" x14ac:dyDescent="0.3">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row>
    <row r="993" spans="1:58" ht="15.75" customHeight="1" x14ac:dyDescent="0.3">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row>
    <row r="994" spans="1:58" ht="15.75" customHeight="1" x14ac:dyDescent="0.3">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c r="AT994" s="13"/>
      <c r="AU994" s="13"/>
      <c r="AV994" s="13"/>
      <c r="AW994" s="13"/>
      <c r="AX994" s="13"/>
      <c r="AY994" s="13"/>
      <c r="AZ994" s="13"/>
      <c r="BA994" s="13"/>
      <c r="BB994" s="13"/>
      <c r="BC994" s="13"/>
      <c r="BD994" s="13"/>
      <c r="BE994" s="13"/>
      <c r="BF994" s="13"/>
    </row>
    <row r="995" spans="1:58" ht="15.75" customHeight="1" x14ac:dyDescent="0.3">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row>
    <row r="996" spans="1:58" ht="15.75" customHeight="1" x14ac:dyDescent="0.3">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c r="AT996" s="13"/>
      <c r="AU996" s="13"/>
      <c r="AV996" s="13"/>
      <c r="AW996" s="13"/>
      <c r="AX996" s="13"/>
      <c r="AY996" s="13"/>
      <c r="AZ996" s="13"/>
      <c r="BA996" s="13"/>
      <c r="BB996" s="13"/>
      <c r="BC996" s="13"/>
      <c r="BD996" s="13"/>
      <c r="BE996" s="13"/>
      <c r="BF996" s="13"/>
    </row>
    <row r="997" spans="1:58" ht="15.75" customHeight="1" x14ac:dyDescent="0.3">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c r="AT997" s="13"/>
      <c r="AU997" s="13"/>
      <c r="AV997" s="13"/>
      <c r="AW997" s="13"/>
      <c r="AX997" s="13"/>
      <c r="AY997" s="13"/>
      <c r="AZ997" s="13"/>
      <c r="BA997" s="13"/>
      <c r="BB997" s="13"/>
      <c r="BC997" s="13"/>
      <c r="BD997" s="13"/>
      <c r="BE997" s="13"/>
      <c r="BF997" s="13"/>
    </row>
    <row r="998" spans="1:58" ht="15.75" customHeight="1" x14ac:dyDescent="0.3">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c r="AT998" s="13"/>
      <c r="AU998" s="13"/>
      <c r="AV998" s="13"/>
      <c r="AW998" s="13"/>
      <c r="AX998" s="13"/>
      <c r="AY998" s="13"/>
      <c r="AZ998" s="13"/>
      <c r="BA998" s="13"/>
      <c r="BB998" s="13"/>
      <c r="BC998" s="13"/>
      <c r="BD998" s="13"/>
      <c r="BE998" s="13"/>
      <c r="BF998" s="13"/>
    </row>
    <row r="999" spans="1:58" ht="15.75" customHeight="1" x14ac:dyDescent="0.3">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c r="AT999" s="13"/>
      <c r="AU999" s="13"/>
      <c r="AV999" s="13"/>
      <c r="AW999" s="13"/>
      <c r="AX999" s="13"/>
      <c r="AY999" s="13"/>
      <c r="AZ999" s="13"/>
      <c r="BA999" s="13"/>
      <c r="BB999" s="13"/>
      <c r="BC999" s="13"/>
      <c r="BD999" s="13"/>
      <c r="BE999" s="13"/>
      <c r="BF999" s="13"/>
    </row>
    <row r="1000" spans="1:58" ht="15.75" customHeight="1" x14ac:dyDescent="0.3">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c r="AT1000" s="13"/>
      <c r="AU1000" s="13"/>
      <c r="AV1000" s="13"/>
      <c r="AW1000" s="13"/>
      <c r="AX1000" s="13"/>
      <c r="AY1000" s="13"/>
      <c r="AZ1000" s="13"/>
      <c r="BA1000" s="13"/>
      <c r="BB1000" s="13"/>
      <c r="BC1000" s="13"/>
      <c r="BD1000" s="13"/>
      <c r="BE1000" s="13"/>
      <c r="BF1000" s="13"/>
    </row>
  </sheetData>
  <mergeCells count="3">
    <mergeCell ref="B9:C9"/>
    <mergeCell ref="B28:C28"/>
    <mergeCell ref="B48:C48"/>
  </mergeCells>
  <conditionalFormatting sqref="D3">
    <cfRule type="expression" dxfId="28" priority="1">
      <formula>D$11="Actuals"</formula>
    </cfRule>
  </conditionalFormatting>
  <conditionalFormatting sqref="C3">
    <cfRule type="expression" dxfId="27" priority="2">
      <formula>C$11="Actuals"</formula>
    </cfRule>
  </conditionalFormatting>
  <conditionalFormatting sqref="C4">
    <cfRule type="expression" dxfId="26" priority="3">
      <formula>C$11="Actuals"</formula>
    </cfRule>
  </conditionalFormatting>
  <conditionalFormatting sqref="C5">
    <cfRule type="expression" dxfId="25" priority="4">
      <formula>C$11="Actuals"</formula>
    </cfRule>
  </conditionalFormatting>
  <conditionalFormatting sqref="C6">
    <cfRule type="expression" dxfId="24" priority="5">
      <formula>C$11="Actuals"</formula>
    </cfRule>
  </conditionalFormatting>
  <conditionalFormatting sqref="C11">
    <cfRule type="expression" dxfId="23" priority="6">
      <formula>C$11="Actuals"</formula>
    </cfRule>
  </conditionalFormatting>
  <conditionalFormatting sqref="C12">
    <cfRule type="expression" dxfId="22" priority="7">
      <formula>C$11="Actuals"</formula>
    </cfRule>
  </conditionalFormatting>
  <conditionalFormatting sqref="C13">
    <cfRule type="expression" dxfId="21" priority="8">
      <formula>C$11="Actuals"</formula>
    </cfRule>
  </conditionalFormatting>
  <conditionalFormatting sqref="C14">
    <cfRule type="expression" dxfId="20" priority="9">
      <formula>C$11="Actuals"</formula>
    </cfRule>
  </conditionalFormatting>
  <conditionalFormatting sqref="C16">
    <cfRule type="expression" dxfId="19" priority="10">
      <formula>C$11="Actuals"</formula>
    </cfRule>
  </conditionalFormatting>
  <conditionalFormatting sqref="C17">
    <cfRule type="expression" dxfId="18" priority="11">
      <formula>C$11="Actuals"</formula>
    </cfRule>
  </conditionalFormatting>
  <conditionalFormatting sqref="C18">
    <cfRule type="expression" dxfId="17" priority="12">
      <formula>C$11="Actuals"</formula>
    </cfRule>
  </conditionalFormatting>
  <conditionalFormatting sqref="D16:AL16">
    <cfRule type="expression" dxfId="16" priority="13">
      <formula>D$11="Actuals"</formula>
    </cfRule>
  </conditionalFormatting>
  <conditionalFormatting sqref="D17:AL17">
    <cfRule type="expression" dxfId="15" priority="14">
      <formula>D$11="Actuals"</formula>
    </cfRule>
  </conditionalFormatting>
  <conditionalFormatting sqref="D18:AL18">
    <cfRule type="expression" dxfId="14" priority="15">
      <formula>D$11="Actuals"</formula>
    </cfRule>
  </conditionalFormatting>
  <conditionalFormatting sqref="C20">
    <cfRule type="expression" dxfId="13" priority="16">
      <formula>C$11="Actuals"</formula>
    </cfRule>
  </conditionalFormatting>
  <conditionalFormatting sqref="C21">
    <cfRule type="expression" dxfId="12" priority="17">
      <formula>C$11="Actuals"</formula>
    </cfRule>
  </conditionalFormatting>
  <conditionalFormatting sqref="C22">
    <cfRule type="expression" dxfId="11" priority="18">
      <formula>C$11="Actuals"</formula>
    </cfRule>
  </conditionalFormatting>
  <conditionalFormatting sqref="D20:AL20">
    <cfRule type="expression" dxfId="10" priority="19">
      <formula>D$11="Actuals"</formula>
    </cfRule>
  </conditionalFormatting>
  <conditionalFormatting sqref="D21:AL21">
    <cfRule type="expression" dxfId="9" priority="20">
      <formula>D$11="Actuals"</formula>
    </cfRule>
  </conditionalFormatting>
  <conditionalFormatting sqref="D22:AL22">
    <cfRule type="expression" dxfId="8" priority="21">
      <formula>D$11="Actuals"</formula>
    </cfRule>
  </conditionalFormatting>
  <conditionalFormatting sqref="C24">
    <cfRule type="expression" dxfId="7" priority="22">
      <formula>C$11="Actuals"</formula>
    </cfRule>
  </conditionalFormatting>
  <conditionalFormatting sqref="D24:AL24">
    <cfRule type="expression" dxfId="6" priority="23">
      <formula>D$11="Actuals"</formula>
    </cfRule>
  </conditionalFormatting>
  <conditionalFormatting sqref="C25">
    <cfRule type="expression" dxfId="5" priority="24">
      <formula>C$11="Actuals"</formula>
    </cfRule>
  </conditionalFormatting>
  <conditionalFormatting sqref="D25:AL25">
    <cfRule type="expression" dxfId="4" priority="25">
      <formula>D$11="Actuals"</formula>
    </cfRule>
  </conditionalFormatting>
  <conditionalFormatting sqref="C26">
    <cfRule type="expression" dxfId="3" priority="26">
      <formula>C$11="Actuals"</formula>
    </cfRule>
  </conditionalFormatting>
  <conditionalFormatting sqref="D26:AL26">
    <cfRule type="expression" dxfId="2" priority="27">
      <formula>D$11="Actuals"</formula>
    </cfRule>
  </conditionalFormatting>
  <conditionalFormatting sqref="C7">
    <cfRule type="expression" dxfId="1" priority="28">
      <formula>C$11="Actuals"</formula>
    </cfRule>
  </conditionalFormatting>
  <conditionalFormatting sqref="C8">
    <cfRule type="expression" dxfId="0" priority="29">
      <formula>C$11="Actuals"</formula>
    </cfRule>
  </conditionalFormatting>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K14" sqref="K14"/>
    </sheetView>
  </sheetViews>
  <sheetFormatPr defaultColWidth="11.19921875" defaultRowHeight="15" customHeight="1" x14ac:dyDescent="0.3"/>
  <cols>
    <col min="1" max="26" width="10.796875" style="12" customWidth="1"/>
    <col min="27" max="16384" width="11.19921875" style="12"/>
  </cols>
  <sheetData>
    <row r="1" spans="1:26" ht="30" customHeight="1" x14ac:dyDescent="0.3">
      <c r="A1" s="8" t="s">
        <v>61</v>
      </c>
      <c r="B1" s="9"/>
      <c r="C1" s="9"/>
      <c r="D1" s="9"/>
      <c r="E1" s="10"/>
      <c r="F1" s="10"/>
      <c r="G1" s="10"/>
      <c r="H1" s="10"/>
      <c r="I1" s="10"/>
      <c r="J1" s="10"/>
      <c r="K1" s="10"/>
      <c r="L1" s="10"/>
      <c r="M1" s="10"/>
      <c r="N1" s="10"/>
      <c r="O1" s="10"/>
      <c r="P1" s="10"/>
      <c r="Q1" s="10"/>
      <c r="R1" s="10"/>
      <c r="S1" s="10"/>
      <c r="T1" s="10"/>
      <c r="U1" s="10"/>
      <c r="V1" s="11"/>
      <c r="W1" s="11"/>
      <c r="X1" s="11"/>
      <c r="Y1" s="11"/>
      <c r="Z1" s="11"/>
    </row>
    <row r="2" spans="1:26" ht="16.2" x14ac:dyDescent="0.3">
      <c r="A2" s="13"/>
      <c r="B2" s="13"/>
      <c r="C2" s="13"/>
      <c r="D2" s="13"/>
      <c r="E2" s="13"/>
      <c r="F2" s="13"/>
      <c r="G2" s="13"/>
      <c r="H2" s="13"/>
      <c r="I2" s="13"/>
      <c r="J2" s="13"/>
      <c r="K2" s="13"/>
      <c r="L2" s="13"/>
      <c r="M2" s="13"/>
      <c r="N2" s="13"/>
      <c r="O2" s="13"/>
      <c r="P2" s="13"/>
      <c r="Q2" s="13"/>
      <c r="R2" s="13"/>
      <c r="S2" s="13"/>
      <c r="T2" s="13"/>
      <c r="U2" s="13"/>
      <c r="V2" s="13"/>
      <c r="W2" s="13"/>
      <c r="X2" s="13"/>
      <c r="Y2" s="13"/>
      <c r="Z2" s="13"/>
    </row>
    <row r="3" spans="1:26" ht="16.2" x14ac:dyDescent="0.3">
      <c r="A3" s="13"/>
      <c r="B3" s="13"/>
      <c r="C3" s="13"/>
      <c r="D3" s="13"/>
      <c r="E3" s="13"/>
      <c r="F3" s="13"/>
      <c r="G3" s="13"/>
      <c r="H3" s="13"/>
      <c r="I3" s="13"/>
      <c r="J3" s="13"/>
      <c r="K3" s="13"/>
      <c r="L3" s="13"/>
      <c r="M3" s="13"/>
      <c r="N3" s="13"/>
      <c r="O3" s="13"/>
      <c r="P3" s="13"/>
      <c r="Q3" s="13"/>
      <c r="R3" s="13"/>
      <c r="S3" s="13"/>
      <c r="T3" s="13"/>
      <c r="U3" s="13"/>
      <c r="V3" s="13"/>
      <c r="W3" s="13"/>
      <c r="X3" s="13"/>
      <c r="Y3" s="13"/>
      <c r="Z3" s="13"/>
    </row>
    <row r="4" spans="1:26" ht="16.2" x14ac:dyDescent="0.3">
      <c r="A4" s="13"/>
      <c r="B4" s="13"/>
      <c r="C4" s="13"/>
      <c r="D4" s="13"/>
      <c r="E4" s="13"/>
      <c r="F4" s="13"/>
      <c r="G4" s="13"/>
      <c r="H4" s="13"/>
      <c r="I4" s="13"/>
      <c r="J4" s="13"/>
      <c r="K4" s="13"/>
      <c r="L4" s="13"/>
      <c r="M4" s="13"/>
      <c r="N4" s="13"/>
      <c r="O4" s="13"/>
      <c r="P4" s="13"/>
      <c r="Q4" s="13"/>
      <c r="R4" s="13"/>
      <c r="S4" s="13"/>
      <c r="T4" s="13"/>
      <c r="U4" s="13"/>
      <c r="V4" s="13"/>
      <c r="W4" s="13"/>
      <c r="X4" s="13"/>
      <c r="Y4" s="13"/>
      <c r="Z4" s="13"/>
    </row>
    <row r="5" spans="1:26" ht="16.2" x14ac:dyDescent="0.3">
      <c r="A5" s="13"/>
      <c r="B5" s="13"/>
      <c r="C5" s="13"/>
      <c r="D5" s="13"/>
      <c r="E5" s="13"/>
      <c r="F5" s="13"/>
      <c r="G5" s="13"/>
      <c r="H5" s="13"/>
      <c r="I5" s="13"/>
      <c r="J5" s="13"/>
      <c r="K5" s="13"/>
      <c r="L5" s="13"/>
      <c r="M5" s="13"/>
      <c r="N5" s="13"/>
      <c r="O5" s="13"/>
      <c r="P5" s="13"/>
      <c r="Q5" s="13"/>
      <c r="R5" s="13"/>
      <c r="S5" s="13"/>
      <c r="T5" s="13"/>
      <c r="U5" s="13"/>
      <c r="V5" s="13"/>
      <c r="W5" s="13"/>
      <c r="X5" s="13"/>
      <c r="Y5" s="13"/>
      <c r="Z5" s="13"/>
    </row>
    <row r="6" spans="1:26" ht="16.2" x14ac:dyDescent="0.3">
      <c r="A6" s="13"/>
      <c r="B6" s="13"/>
      <c r="C6" s="13"/>
      <c r="D6" s="13"/>
      <c r="E6" s="13"/>
      <c r="F6" s="13"/>
      <c r="G6" s="13"/>
      <c r="H6" s="13"/>
      <c r="I6" s="13"/>
      <c r="J6" s="14"/>
      <c r="K6" s="14"/>
      <c r="L6" s="14"/>
      <c r="M6" s="14"/>
      <c r="N6" s="14"/>
      <c r="O6" s="14"/>
      <c r="P6" s="14"/>
      <c r="Q6" s="14"/>
      <c r="R6" s="14"/>
      <c r="S6" s="14"/>
      <c r="T6" s="14"/>
      <c r="U6" s="14"/>
      <c r="V6" s="13"/>
      <c r="W6" s="13"/>
      <c r="X6" s="13"/>
      <c r="Y6" s="13"/>
      <c r="Z6" s="13"/>
    </row>
    <row r="7" spans="1:26" ht="16.2" x14ac:dyDescent="0.3">
      <c r="A7" s="13"/>
      <c r="B7" s="13"/>
      <c r="C7" s="13"/>
      <c r="D7" s="13"/>
      <c r="E7" s="13"/>
      <c r="F7" s="13"/>
      <c r="G7" s="13"/>
      <c r="H7" s="13"/>
      <c r="I7" s="13"/>
      <c r="J7" s="15"/>
      <c r="K7" s="15"/>
      <c r="L7" s="15"/>
      <c r="M7" s="15"/>
      <c r="N7" s="15"/>
      <c r="O7" s="15"/>
      <c r="P7" s="15"/>
      <c r="Q7" s="15"/>
      <c r="R7" s="15"/>
      <c r="S7" s="15"/>
      <c r="T7" s="15"/>
      <c r="U7" s="15"/>
      <c r="V7" s="13"/>
      <c r="W7" s="13"/>
      <c r="X7" s="13"/>
      <c r="Y7" s="13"/>
      <c r="Z7" s="13"/>
    </row>
    <row r="8" spans="1:26" ht="16.2" x14ac:dyDescent="0.3">
      <c r="A8" s="13"/>
      <c r="B8" s="13"/>
      <c r="C8" s="13"/>
      <c r="D8" s="13"/>
      <c r="E8" s="13"/>
      <c r="F8" s="13"/>
      <c r="G8" s="13"/>
      <c r="H8" s="13"/>
      <c r="I8" s="13"/>
      <c r="J8" s="16"/>
      <c r="K8" s="16"/>
      <c r="L8" s="16"/>
      <c r="M8" s="16"/>
      <c r="N8" s="16"/>
      <c r="O8" s="16"/>
      <c r="P8" s="16"/>
      <c r="Q8" s="16"/>
      <c r="R8" s="16"/>
      <c r="S8" s="16"/>
      <c r="T8" s="16"/>
      <c r="U8" s="16"/>
      <c r="V8" s="13"/>
      <c r="W8" s="13"/>
      <c r="X8" s="13"/>
      <c r="Y8" s="13"/>
      <c r="Z8" s="13"/>
    </row>
    <row r="9" spans="1:26" ht="16.2" x14ac:dyDescent="0.3">
      <c r="A9" s="13"/>
      <c r="B9" s="13"/>
      <c r="C9" s="13"/>
      <c r="D9" s="13"/>
      <c r="E9" s="13"/>
      <c r="F9" s="13"/>
      <c r="G9" s="13"/>
      <c r="H9" s="13"/>
      <c r="I9" s="13"/>
      <c r="J9" s="16"/>
      <c r="K9" s="16"/>
      <c r="L9" s="16"/>
      <c r="M9" s="16"/>
      <c r="N9" s="16"/>
      <c r="O9" s="16"/>
      <c r="P9" s="16"/>
      <c r="Q9" s="16"/>
      <c r="R9" s="16"/>
      <c r="S9" s="16"/>
      <c r="T9" s="16"/>
      <c r="U9" s="16"/>
      <c r="V9" s="13"/>
      <c r="W9" s="13"/>
      <c r="X9" s="13"/>
      <c r="Y9" s="13"/>
      <c r="Z9" s="13"/>
    </row>
    <row r="10" spans="1:26" ht="16.2" x14ac:dyDescent="0.3">
      <c r="A10" s="13"/>
      <c r="B10" s="13"/>
      <c r="C10" s="13"/>
      <c r="D10" s="13"/>
      <c r="E10" s="13"/>
      <c r="F10" s="13"/>
      <c r="G10" s="13"/>
      <c r="H10" s="13"/>
      <c r="I10" s="13"/>
      <c r="J10" s="16"/>
      <c r="K10" s="16"/>
      <c r="L10" s="16"/>
      <c r="M10" s="16"/>
      <c r="N10" s="16"/>
      <c r="O10" s="16"/>
      <c r="P10" s="16"/>
      <c r="Q10" s="16"/>
      <c r="R10" s="16"/>
      <c r="S10" s="16"/>
      <c r="T10" s="16"/>
      <c r="U10" s="16"/>
      <c r="V10" s="13"/>
      <c r="W10" s="13"/>
      <c r="X10" s="13"/>
      <c r="Y10" s="13"/>
      <c r="Z10" s="13"/>
    </row>
    <row r="11" spans="1:26" ht="16.2" x14ac:dyDescent="0.3">
      <c r="A11" s="13"/>
      <c r="B11" s="13"/>
      <c r="C11" s="13"/>
      <c r="D11" s="13"/>
      <c r="E11" s="13"/>
      <c r="F11" s="13"/>
      <c r="G11" s="13"/>
      <c r="H11" s="13"/>
      <c r="I11" s="13"/>
      <c r="J11" s="15"/>
      <c r="K11" s="15"/>
      <c r="L11" s="15"/>
      <c r="M11" s="15"/>
      <c r="N11" s="15"/>
      <c r="O11" s="15"/>
      <c r="P11" s="15"/>
      <c r="Q11" s="15"/>
      <c r="R11" s="15"/>
      <c r="S11" s="15"/>
      <c r="T11" s="15"/>
      <c r="U11" s="15"/>
      <c r="V11" s="13"/>
      <c r="W11" s="13"/>
      <c r="X11" s="13"/>
      <c r="Y11" s="13"/>
      <c r="Z11" s="13"/>
    </row>
    <row r="12" spans="1:26" ht="16.2" x14ac:dyDescent="0.3">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6.2" x14ac:dyDescent="0.3">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6.2" x14ac:dyDescent="0.3">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6.2" x14ac:dyDescent="0.3">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6.2" x14ac:dyDescent="0.3">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6.2" x14ac:dyDescent="0.3">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6.2" x14ac:dyDescent="0.3">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6.2" x14ac:dyDescent="0.3">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6.2" x14ac:dyDescent="0.3">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5.75" customHeight="1" x14ac:dyDescent="0.3">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5.75" customHeight="1" x14ac:dyDescent="0.3">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5.75" customHeight="1" x14ac:dyDescent="0.3">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5.75" customHeight="1" x14ac:dyDescent="0.3">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5.75" customHeight="1" x14ac:dyDescent="0.3">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5.75" customHeight="1" x14ac:dyDescent="0.3">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5.75" customHeight="1" x14ac:dyDescent="0.3">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5.75" customHeight="1" x14ac:dyDescent="0.3">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5.75" customHeight="1" x14ac:dyDescent="0.3">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5.75" customHeight="1" x14ac:dyDescent="0.3">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5.75" customHeight="1" x14ac:dyDescent="0.3">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5.75" customHeight="1" x14ac:dyDescent="0.3">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5.75" customHeight="1" x14ac:dyDescent="0.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5.75" customHeight="1" x14ac:dyDescent="0.3">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5.75" customHeight="1" x14ac:dyDescent="0.3">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5.75" customHeight="1" x14ac:dyDescent="0.3">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5.75" customHeight="1" x14ac:dyDescent="0.3">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5.75" customHeight="1" x14ac:dyDescent="0.3">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5.75" customHeight="1" x14ac:dyDescent="0.3">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5.75" customHeight="1" x14ac:dyDescent="0.3">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5.75" customHeight="1" x14ac:dyDescent="0.3">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customHeight="1" x14ac:dyDescent="0.3">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5.75" customHeight="1" x14ac:dyDescent="0.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5.75" customHeight="1" x14ac:dyDescent="0.3">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5.75" customHeight="1" x14ac:dyDescent="0.3">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5.75" customHeight="1" x14ac:dyDescent="0.3">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5.75" customHeight="1" x14ac:dyDescent="0.3">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5.75" customHeight="1" x14ac:dyDescent="0.3">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5.75" customHeight="1" x14ac:dyDescent="0.3">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5.75" customHeight="1" x14ac:dyDescent="0.3">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5.75" customHeight="1" x14ac:dyDescent="0.3">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5.75" customHeight="1" x14ac:dyDescent="0.3">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5.75" customHeight="1" x14ac:dyDescent="0.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customHeight="1" x14ac:dyDescent="0.3">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5.75" customHeight="1" x14ac:dyDescent="0.3">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5.75" customHeight="1" x14ac:dyDescent="0.3">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5.75" customHeight="1" x14ac:dyDescent="0.3">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5.75" customHeight="1" x14ac:dyDescent="0.3">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5.75" customHeight="1" x14ac:dyDescent="0.3">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5.75" customHeight="1" x14ac:dyDescent="0.3">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5.75" customHeight="1" x14ac:dyDescent="0.3">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5.75" customHeight="1" x14ac:dyDescent="0.3">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5.75" customHeight="1" x14ac:dyDescent="0.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5.75" customHeight="1" x14ac:dyDescent="0.3">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5.75" customHeight="1" x14ac:dyDescent="0.3">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5.75" customHeight="1" x14ac:dyDescent="0.3">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5.75" customHeight="1" x14ac:dyDescent="0.3">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5.75" customHeight="1" x14ac:dyDescent="0.3">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5.75" customHeight="1" x14ac:dyDescent="0.3">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5.75" customHeight="1" x14ac:dyDescent="0.3">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5.75" customHeight="1" x14ac:dyDescent="0.3">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5.75" customHeight="1" x14ac:dyDescent="0.3">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5.75" customHeight="1" x14ac:dyDescent="0.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5.75" customHeight="1" x14ac:dyDescent="0.3">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5.75" customHeight="1" x14ac:dyDescent="0.3">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5.75" customHeight="1" x14ac:dyDescent="0.3">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5.75" customHeight="1" x14ac:dyDescent="0.3">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5.75" customHeight="1" x14ac:dyDescent="0.3">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5.75" customHeight="1" x14ac:dyDescent="0.3">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5.75" customHeight="1" x14ac:dyDescent="0.3">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5.75" customHeight="1" x14ac:dyDescent="0.3">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5.75" customHeight="1" x14ac:dyDescent="0.3">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5.75" customHeight="1" x14ac:dyDescent="0.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5.75" customHeight="1" x14ac:dyDescent="0.3">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5.75" customHeight="1" x14ac:dyDescent="0.3">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5.75" customHeight="1" x14ac:dyDescent="0.3">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5.75" customHeight="1" x14ac:dyDescent="0.3">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5.75" customHeight="1" x14ac:dyDescent="0.3">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5.75" customHeight="1" x14ac:dyDescent="0.3">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5.75" customHeight="1" x14ac:dyDescent="0.3">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5.75" customHeight="1" x14ac:dyDescent="0.3">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5.75" customHeight="1" x14ac:dyDescent="0.3">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5.75" customHeight="1" x14ac:dyDescent="0.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5.75" customHeight="1" x14ac:dyDescent="0.3">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5.75" customHeight="1" x14ac:dyDescent="0.3">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5.75" customHeight="1" x14ac:dyDescent="0.3">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5.75" customHeight="1" x14ac:dyDescent="0.3">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5.75" customHeight="1" x14ac:dyDescent="0.3">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5.75" customHeight="1" x14ac:dyDescent="0.3">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5.75" customHeight="1" x14ac:dyDescent="0.3">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5.75" customHeight="1" x14ac:dyDescent="0.3">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5.75" customHeight="1" x14ac:dyDescent="0.3">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5.75" customHeight="1" x14ac:dyDescent="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5.75" customHeight="1" x14ac:dyDescent="0.3">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5.75" customHeight="1" x14ac:dyDescent="0.3">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5.75" customHeight="1" x14ac:dyDescent="0.3">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5.75" customHeight="1" x14ac:dyDescent="0.3">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5.75" customHeight="1" x14ac:dyDescent="0.3">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5.75" customHeight="1" x14ac:dyDescent="0.3">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5.75" customHeight="1" x14ac:dyDescent="0.3">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5.75" customHeight="1" x14ac:dyDescent="0.3">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5.75" customHeight="1" x14ac:dyDescent="0.3">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5.75" customHeight="1" x14ac:dyDescent="0.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75" customHeight="1" x14ac:dyDescent="0.3">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5.75" customHeight="1" x14ac:dyDescent="0.3">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5.75" customHeight="1" x14ac:dyDescent="0.3">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5.75" customHeight="1" x14ac:dyDescent="0.3">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5.75" customHeight="1" x14ac:dyDescent="0.3">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5.75" customHeight="1" x14ac:dyDescent="0.3">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5.75" customHeight="1" x14ac:dyDescent="0.3">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75" customHeight="1" x14ac:dyDescent="0.3">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5.75" customHeight="1" x14ac:dyDescent="0.3">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5.75" customHeight="1" x14ac:dyDescent="0.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5.75" customHeight="1" x14ac:dyDescent="0.3">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5.75" customHeight="1" x14ac:dyDescent="0.3">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5.75" customHeight="1" x14ac:dyDescent="0.3">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5.75" customHeight="1" x14ac:dyDescent="0.3">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5.75" customHeight="1" x14ac:dyDescent="0.3">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5.75" customHeight="1" x14ac:dyDescent="0.3">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5.75" customHeight="1" x14ac:dyDescent="0.3">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5.75" customHeight="1" x14ac:dyDescent="0.3">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5.75" customHeight="1" x14ac:dyDescent="0.3">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5.75" customHeight="1" x14ac:dyDescent="0.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5.75" customHeight="1" x14ac:dyDescent="0.3">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5.75" customHeight="1" x14ac:dyDescent="0.3">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5.75" customHeight="1" x14ac:dyDescent="0.3">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5.75" customHeight="1" x14ac:dyDescent="0.3">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5.75" customHeight="1" x14ac:dyDescent="0.3">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5.75" customHeight="1" x14ac:dyDescent="0.3">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5.75" customHeight="1" x14ac:dyDescent="0.3">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5.75" customHeight="1" x14ac:dyDescent="0.3">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5.75" customHeight="1" x14ac:dyDescent="0.3">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5.75" customHeight="1" x14ac:dyDescent="0.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5.75" customHeight="1" x14ac:dyDescent="0.3">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5.75" customHeight="1" x14ac:dyDescent="0.3">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5.75" customHeight="1" x14ac:dyDescent="0.3">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5.75" customHeight="1" x14ac:dyDescent="0.3">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5.75" customHeight="1" x14ac:dyDescent="0.3">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5.75" customHeight="1" x14ac:dyDescent="0.3">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5.75" customHeight="1" x14ac:dyDescent="0.3">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5.75" customHeight="1" x14ac:dyDescent="0.3">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5.75" customHeight="1" x14ac:dyDescent="0.3">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5.75" customHeight="1" x14ac:dyDescent="0.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5.75" customHeight="1" x14ac:dyDescent="0.3">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5.75" customHeight="1" x14ac:dyDescent="0.3">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5.75" customHeight="1" x14ac:dyDescent="0.3">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5.75" customHeight="1" x14ac:dyDescent="0.3">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5.75" customHeight="1" x14ac:dyDescent="0.3">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5.75" customHeight="1" x14ac:dyDescent="0.3">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5.75" customHeight="1" x14ac:dyDescent="0.3">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5.75" customHeight="1" x14ac:dyDescent="0.3">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5.75" customHeight="1" x14ac:dyDescent="0.3">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5.75" customHeight="1" x14ac:dyDescent="0.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5.75" customHeight="1" x14ac:dyDescent="0.3">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5.75" customHeight="1" x14ac:dyDescent="0.3">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5.75" customHeight="1" x14ac:dyDescent="0.3">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5.75" customHeight="1" x14ac:dyDescent="0.3">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5.75" customHeight="1" x14ac:dyDescent="0.3">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5.75" customHeight="1" x14ac:dyDescent="0.3">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5.75" customHeight="1" x14ac:dyDescent="0.3">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5.75" customHeight="1" x14ac:dyDescent="0.3">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5.75" customHeight="1" x14ac:dyDescent="0.3">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5.75" customHeight="1" x14ac:dyDescent="0.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5.75" customHeight="1" x14ac:dyDescent="0.3">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5.75" customHeight="1" x14ac:dyDescent="0.3">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5.75" customHeight="1" x14ac:dyDescent="0.3">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5.75" customHeight="1" x14ac:dyDescent="0.3">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5.75" customHeight="1" x14ac:dyDescent="0.3">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5.75" customHeight="1" x14ac:dyDescent="0.3">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5.75" customHeight="1" x14ac:dyDescent="0.3">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5.75" customHeight="1" x14ac:dyDescent="0.3">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5.75" customHeight="1" x14ac:dyDescent="0.3">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5.75" customHeight="1" x14ac:dyDescent="0.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5.75" customHeight="1" x14ac:dyDescent="0.3">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5.75" customHeight="1" x14ac:dyDescent="0.3">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5.75" customHeight="1" x14ac:dyDescent="0.3">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5.75" customHeight="1" x14ac:dyDescent="0.3">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5.75" customHeight="1" x14ac:dyDescent="0.3">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5.75" customHeight="1" x14ac:dyDescent="0.3">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5.75" customHeight="1" x14ac:dyDescent="0.3">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5.75" customHeight="1" x14ac:dyDescent="0.3">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5.75" customHeight="1" x14ac:dyDescent="0.3">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5.75" customHeight="1" x14ac:dyDescent="0.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5.75" customHeight="1" x14ac:dyDescent="0.3">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5.75" customHeight="1" x14ac:dyDescent="0.3">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5.75" customHeight="1" x14ac:dyDescent="0.3">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5.75" customHeight="1" x14ac:dyDescent="0.3">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5.75" customHeight="1" x14ac:dyDescent="0.3">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5.75" customHeight="1" x14ac:dyDescent="0.3">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5.75" customHeight="1" x14ac:dyDescent="0.3">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5.75" customHeight="1" x14ac:dyDescent="0.3">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5.75" customHeight="1" x14ac:dyDescent="0.3">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5.75" customHeight="1" x14ac:dyDescent="0.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5.75" customHeight="1" x14ac:dyDescent="0.3">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5.75" customHeight="1" x14ac:dyDescent="0.3">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5.75" customHeight="1" x14ac:dyDescent="0.3">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5.75" customHeight="1" x14ac:dyDescent="0.3">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5.75" customHeight="1" x14ac:dyDescent="0.3">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5.75" customHeight="1" x14ac:dyDescent="0.3">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5.75" customHeight="1" x14ac:dyDescent="0.3">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5.75" customHeight="1" x14ac:dyDescent="0.3">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5.75" customHeight="1" x14ac:dyDescent="0.3">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5.75" customHeight="1" x14ac:dyDescent="0.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5.75" customHeight="1" x14ac:dyDescent="0.3">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5.75" customHeight="1" x14ac:dyDescent="0.3">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5.75" customHeight="1" x14ac:dyDescent="0.3">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5.75" customHeight="1" x14ac:dyDescent="0.3">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5.75" customHeight="1" x14ac:dyDescent="0.3">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5.75" customHeight="1" x14ac:dyDescent="0.3">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5.75" customHeight="1" x14ac:dyDescent="0.3">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5.75" customHeight="1" x14ac:dyDescent="0.3">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5.75" customHeight="1" x14ac:dyDescent="0.3">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5.75" customHeight="1" x14ac:dyDescent="0.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5.75" customHeight="1" x14ac:dyDescent="0.3">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5.75" customHeight="1" x14ac:dyDescent="0.3">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5.75" customHeight="1" x14ac:dyDescent="0.3">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5.75" customHeight="1" x14ac:dyDescent="0.3">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5.75" customHeight="1" x14ac:dyDescent="0.3">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5.75" customHeight="1" x14ac:dyDescent="0.3">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5.75" customHeight="1" x14ac:dyDescent="0.3">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5.75" customHeight="1" x14ac:dyDescent="0.3">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5.75" customHeight="1" x14ac:dyDescent="0.3">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5.75" customHeight="1" x14ac:dyDescent="0.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5.75" customHeight="1" x14ac:dyDescent="0.3">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5.75" customHeight="1" x14ac:dyDescent="0.3">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5.75" customHeight="1" x14ac:dyDescent="0.3">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5.75" customHeight="1" x14ac:dyDescent="0.3">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5.75" customHeight="1" x14ac:dyDescent="0.3">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5.75" customHeight="1" x14ac:dyDescent="0.3">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5.75" customHeight="1" x14ac:dyDescent="0.3">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5.75" customHeight="1" x14ac:dyDescent="0.3">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5.75" customHeight="1" x14ac:dyDescent="0.3">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5.75" customHeight="1" x14ac:dyDescent="0.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5.75" customHeight="1" x14ac:dyDescent="0.3">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5.75" customHeight="1" x14ac:dyDescent="0.3">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5.75" customHeight="1" x14ac:dyDescent="0.3">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5.75" customHeight="1" x14ac:dyDescent="0.3">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5.75" customHeight="1" x14ac:dyDescent="0.3">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5.75" customHeight="1" x14ac:dyDescent="0.3">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5.75" customHeight="1" x14ac:dyDescent="0.3">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5.75" customHeight="1" x14ac:dyDescent="0.3">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5.75" customHeight="1" x14ac:dyDescent="0.3">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5.75" customHeight="1" x14ac:dyDescent="0.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5.75" customHeight="1" x14ac:dyDescent="0.3">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5.75" customHeight="1" x14ac:dyDescent="0.3">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customHeight="1" x14ac:dyDescent="0.3">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5.75" customHeight="1" x14ac:dyDescent="0.3">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5.75" customHeight="1" x14ac:dyDescent="0.3">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5.75" customHeight="1" x14ac:dyDescent="0.3">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5.75" customHeight="1" x14ac:dyDescent="0.3">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5.75" customHeight="1" x14ac:dyDescent="0.3">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5.75" customHeight="1" x14ac:dyDescent="0.3">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5.75" customHeight="1" x14ac:dyDescent="0.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5.75" customHeight="1" x14ac:dyDescent="0.3">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5.75" customHeight="1" x14ac:dyDescent="0.3">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5.75" customHeight="1" x14ac:dyDescent="0.3">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5.75" customHeight="1" x14ac:dyDescent="0.3">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5.75" customHeight="1" x14ac:dyDescent="0.3">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5.75" customHeight="1" x14ac:dyDescent="0.3">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5.75" customHeight="1" x14ac:dyDescent="0.3">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5.75" customHeight="1" x14ac:dyDescent="0.3">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5.75" customHeight="1" x14ac:dyDescent="0.3">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5.75" customHeight="1" x14ac:dyDescent="0.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5.75" customHeight="1" x14ac:dyDescent="0.3">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5.75" customHeight="1" x14ac:dyDescent="0.3">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5.75" customHeight="1" x14ac:dyDescent="0.3">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5.75" customHeight="1" x14ac:dyDescent="0.3">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5.75" customHeight="1" x14ac:dyDescent="0.3">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5.75" customHeight="1" x14ac:dyDescent="0.3">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5.75" customHeight="1" x14ac:dyDescent="0.3">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5.75" customHeight="1" x14ac:dyDescent="0.3">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5.75" customHeight="1" x14ac:dyDescent="0.3">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5.75" customHeight="1" x14ac:dyDescent="0.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5.75" customHeight="1" x14ac:dyDescent="0.3">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5.75" customHeight="1" x14ac:dyDescent="0.3">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5.75" customHeight="1" x14ac:dyDescent="0.3">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5.75" customHeight="1" x14ac:dyDescent="0.3">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5.75" customHeight="1" x14ac:dyDescent="0.3">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5.75" customHeight="1" x14ac:dyDescent="0.3">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5.75" customHeight="1" x14ac:dyDescent="0.3">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5.75" customHeight="1" x14ac:dyDescent="0.3">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5.75" customHeight="1" x14ac:dyDescent="0.3">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5.75" customHeight="1" x14ac:dyDescent="0.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5.75" customHeight="1" x14ac:dyDescent="0.3">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5.75" customHeight="1" x14ac:dyDescent="0.3">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5.75" customHeight="1" x14ac:dyDescent="0.3">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5.75" customHeight="1" x14ac:dyDescent="0.3">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5.75" customHeight="1" x14ac:dyDescent="0.3">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5.75" customHeight="1" x14ac:dyDescent="0.3">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5.75" customHeight="1" x14ac:dyDescent="0.3">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5.75" customHeight="1" x14ac:dyDescent="0.3">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5.75" customHeight="1" x14ac:dyDescent="0.3">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5.75" customHeight="1" x14ac:dyDescent="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5.75" customHeight="1" x14ac:dyDescent="0.3">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5.75" customHeight="1" x14ac:dyDescent="0.3">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5.75" customHeight="1" x14ac:dyDescent="0.3">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5.75" customHeight="1" x14ac:dyDescent="0.3">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5.75" customHeight="1" x14ac:dyDescent="0.3">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5.75" customHeight="1" x14ac:dyDescent="0.3">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5.75" customHeight="1" x14ac:dyDescent="0.3">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5.75" customHeight="1" x14ac:dyDescent="0.3">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5.75" customHeight="1" x14ac:dyDescent="0.3">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customHeight="1" x14ac:dyDescent="0.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5.75" customHeight="1" x14ac:dyDescent="0.3">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5.75" customHeight="1" x14ac:dyDescent="0.3">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5.75" customHeight="1" x14ac:dyDescent="0.3">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5.75" customHeight="1" x14ac:dyDescent="0.3">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5.75" customHeight="1" x14ac:dyDescent="0.3">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5.75" customHeight="1" x14ac:dyDescent="0.3">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5.75" customHeight="1" x14ac:dyDescent="0.3">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5.75" customHeight="1" x14ac:dyDescent="0.3">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5.75" customHeight="1" x14ac:dyDescent="0.3">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5.75" customHeight="1" x14ac:dyDescent="0.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5.75" customHeight="1" x14ac:dyDescent="0.3">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5.75" customHeight="1" x14ac:dyDescent="0.3">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5.75" customHeight="1" x14ac:dyDescent="0.3">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5.75" customHeight="1" x14ac:dyDescent="0.3">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5.75" customHeight="1" x14ac:dyDescent="0.3">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5.75" customHeight="1" x14ac:dyDescent="0.3">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5.75" customHeight="1" x14ac:dyDescent="0.3">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5.75" customHeight="1" x14ac:dyDescent="0.3">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5.75" customHeight="1" x14ac:dyDescent="0.3">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5.75" customHeight="1" x14ac:dyDescent="0.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5.75" customHeight="1" x14ac:dyDescent="0.3">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5.75" customHeight="1" x14ac:dyDescent="0.3">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5.75" customHeight="1" x14ac:dyDescent="0.3">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5.75" customHeight="1" x14ac:dyDescent="0.3">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5.75" customHeight="1" x14ac:dyDescent="0.3">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5.75" customHeight="1" x14ac:dyDescent="0.3">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5.75" customHeight="1" x14ac:dyDescent="0.3">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5.75" customHeight="1" x14ac:dyDescent="0.3">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5.75" customHeight="1" x14ac:dyDescent="0.3">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5.75" customHeight="1" x14ac:dyDescent="0.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5.75" customHeight="1" x14ac:dyDescent="0.3">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5.75" customHeight="1" x14ac:dyDescent="0.3">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5.75" customHeight="1" x14ac:dyDescent="0.3">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5.75" customHeight="1" x14ac:dyDescent="0.3">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5.75" customHeight="1" x14ac:dyDescent="0.3">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5.75" customHeight="1" x14ac:dyDescent="0.3">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5.75" customHeight="1" x14ac:dyDescent="0.3">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5.75" customHeight="1" x14ac:dyDescent="0.3">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5.75" customHeight="1" x14ac:dyDescent="0.3">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5.75" customHeight="1" x14ac:dyDescent="0.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5.75" customHeight="1" x14ac:dyDescent="0.3">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5.75" customHeight="1" x14ac:dyDescent="0.3">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5.75" customHeight="1" x14ac:dyDescent="0.3">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5.75" customHeight="1" x14ac:dyDescent="0.3">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5.75" customHeight="1" x14ac:dyDescent="0.3">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5.75" customHeight="1" x14ac:dyDescent="0.3">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5.75" customHeight="1" x14ac:dyDescent="0.3">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5.75" customHeight="1" x14ac:dyDescent="0.3">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5.75" customHeight="1" x14ac:dyDescent="0.3">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5.75" customHeight="1" x14ac:dyDescent="0.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5.75" customHeight="1" x14ac:dyDescent="0.3">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5.75" customHeight="1" x14ac:dyDescent="0.3">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5.75" customHeight="1" x14ac:dyDescent="0.3">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5.75" customHeight="1" x14ac:dyDescent="0.3">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5.75" customHeight="1" x14ac:dyDescent="0.3">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customHeight="1" x14ac:dyDescent="0.3">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5.75" customHeight="1" x14ac:dyDescent="0.3">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5.75" customHeight="1" x14ac:dyDescent="0.3">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5.75" customHeight="1" x14ac:dyDescent="0.3">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5.75" customHeight="1" x14ac:dyDescent="0.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5.75" customHeight="1" x14ac:dyDescent="0.3">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5.75" customHeight="1" x14ac:dyDescent="0.3">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5.75" customHeight="1" x14ac:dyDescent="0.3">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5.75" customHeight="1" x14ac:dyDescent="0.3">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5.75" customHeight="1" x14ac:dyDescent="0.3">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5.75" customHeight="1" x14ac:dyDescent="0.3">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5.75" customHeight="1" x14ac:dyDescent="0.3">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5.75" customHeight="1" x14ac:dyDescent="0.3">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5.75" customHeight="1" x14ac:dyDescent="0.3">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5.75" customHeight="1" x14ac:dyDescent="0.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5.75" customHeight="1" x14ac:dyDescent="0.3">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5.75" customHeight="1" x14ac:dyDescent="0.3">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5.75" customHeight="1" x14ac:dyDescent="0.3">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5.75" customHeight="1" x14ac:dyDescent="0.3">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5.75" customHeight="1" x14ac:dyDescent="0.3">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5.75" customHeight="1" x14ac:dyDescent="0.3">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5.75" customHeight="1" x14ac:dyDescent="0.3">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5.75" customHeight="1" x14ac:dyDescent="0.3">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5.75" customHeight="1" x14ac:dyDescent="0.3">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5.75" customHeight="1" x14ac:dyDescent="0.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5.75" customHeight="1" x14ac:dyDescent="0.3">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5.75" customHeight="1" x14ac:dyDescent="0.3">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5.75" customHeight="1" x14ac:dyDescent="0.3">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5.75" customHeight="1" x14ac:dyDescent="0.3">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5.75" customHeight="1" x14ac:dyDescent="0.3">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5.75" customHeight="1" x14ac:dyDescent="0.3">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5.75" customHeight="1" x14ac:dyDescent="0.3">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5.75" customHeight="1" x14ac:dyDescent="0.3">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5.75" customHeight="1" x14ac:dyDescent="0.3">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5.75" customHeight="1" x14ac:dyDescent="0.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5.75" customHeight="1" x14ac:dyDescent="0.3">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5.75" customHeight="1" x14ac:dyDescent="0.3">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5.75" customHeight="1" x14ac:dyDescent="0.3">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5.75" customHeight="1" x14ac:dyDescent="0.3">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5.75" customHeight="1" x14ac:dyDescent="0.3">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5.75" customHeight="1" x14ac:dyDescent="0.3">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5.75" customHeight="1" x14ac:dyDescent="0.3">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5.75" customHeight="1" x14ac:dyDescent="0.3">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5.75" customHeight="1" x14ac:dyDescent="0.3">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5.75" customHeight="1" x14ac:dyDescent="0.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customHeight="1" x14ac:dyDescent="0.3">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5.75" customHeight="1" x14ac:dyDescent="0.3">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5.75" customHeight="1" x14ac:dyDescent="0.3">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5.75" customHeight="1" x14ac:dyDescent="0.3">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5.75" customHeight="1" x14ac:dyDescent="0.3">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5.75" customHeight="1" x14ac:dyDescent="0.3">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5.75" customHeight="1" x14ac:dyDescent="0.3">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5.75" customHeight="1" x14ac:dyDescent="0.3">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5.75" customHeight="1" x14ac:dyDescent="0.3">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5.75" customHeight="1" x14ac:dyDescent="0.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5.75" customHeight="1" x14ac:dyDescent="0.3">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5.75" customHeight="1" x14ac:dyDescent="0.3">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5.75" customHeight="1" x14ac:dyDescent="0.3">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5.75" customHeight="1" x14ac:dyDescent="0.3">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5.75" customHeight="1" x14ac:dyDescent="0.3">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5.75" customHeight="1" x14ac:dyDescent="0.3">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5.75" customHeight="1" x14ac:dyDescent="0.3">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5.75" customHeight="1" x14ac:dyDescent="0.3">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5.75" customHeight="1" x14ac:dyDescent="0.3">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5.75" customHeight="1" x14ac:dyDescent="0.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5.75" customHeight="1" x14ac:dyDescent="0.3">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5.75" customHeight="1" x14ac:dyDescent="0.3">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5.75" customHeight="1" x14ac:dyDescent="0.3">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5.75" customHeight="1" x14ac:dyDescent="0.3">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5.75" customHeight="1" x14ac:dyDescent="0.3">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5.75" customHeight="1" x14ac:dyDescent="0.3">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5.75" customHeight="1" x14ac:dyDescent="0.3">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5.75" customHeight="1" x14ac:dyDescent="0.3">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5.75" customHeight="1" x14ac:dyDescent="0.3">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5.75" customHeight="1" x14ac:dyDescent="0.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5.75" customHeight="1" x14ac:dyDescent="0.3">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5.75" customHeight="1" x14ac:dyDescent="0.3">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5.75" customHeight="1" x14ac:dyDescent="0.3">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5.75" customHeight="1" x14ac:dyDescent="0.3">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5.75" customHeight="1" x14ac:dyDescent="0.3">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5.75" customHeight="1" x14ac:dyDescent="0.3">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5.75" customHeight="1" x14ac:dyDescent="0.3">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5.75" customHeight="1" x14ac:dyDescent="0.3">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5.75" customHeight="1" x14ac:dyDescent="0.3">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5.75" customHeight="1" x14ac:dyDescent="0.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5.75" customHeight="1" x14ac:dyDescent="0.3">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5.75" customHeight="1" x14ac:dyDescent="0.3">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5.75" customHeight="1" x14ac:dyDescent="0.3">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5.75" customHeight="1" x14ac:dyDescent="0.3">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5.75" customHeight="1" x14ac:dyDescent="0.3">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5.75" customHeight="1" x14ac:dyDescent="0.3">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5.75" customHeight="1" x14ac:dyDescent="0.3">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5.75" customHeight="1" x14ac:dyDescent="0.3">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5.75" customHeight="1" x14ac:dyDescent="0.3">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5.75" customHeight="1" x14ac:dyDescent="0.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5.75" customHeight="1" x14ac:dyDescent="0.3">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5.75" customHeight="1" x14ac:dyDescent="0.3">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5.75" customHeight="1" x14ac:dyDescent="0.3">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5.75" customHeight="1" x14ac:dyDescent="0.3">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5.75" customHeight="1" x14ac:dyDescent="0.3">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5.75" customHeight="1" x14ac:dyDescent="0.3">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5.75" customHeight="1" x14ac:dyDescent="0.3">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5.75" customHeight="1" x14ac:dyDescent="0.3">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5.75" customHeight="1" x14ac:dyDescent="0.3">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5.75" customHeight="1" x14ac:dyDescent="0.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5.75" customHeight="1" x14ac:dyDescent="0.3">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5.75" customHeight="1" x14ac:dyDescent="0.3">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5.75" customHeight="1" x14ac:dyDescent="0.3">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5.75" customHeight="1" x14ac:dyDescent="0.3">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5.75" customHeight="1" x14ac:dyDescent="0.3">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5.75" customHeight="1" x14ac:dyDescent="0.3">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5.75" customHeight="1" x14ac:dyDescent="0.3">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5.75" customHeight="1" x14ac:dyDescent="0.3">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5.75" customHeight="1" x14ac:dyDescent="0.3">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5.75" customHeight="1" x14ac:dyDescent="0.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5.75" customHeight="1" x14ac:dyDescent="0.3">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5.75" customHeight="1" x14ac:dyDescent="0.3">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5.75" customHeight="1" x14ac:dyDescent="0.3">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5.75" customHeight="1" x14ac:dyDescent="0.3">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5.75" customHeight="1" x14ac:dyDescent="0.3">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5.75" customHeight="1" x14ac:dyDescent="0.3">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5.75" customHeight="1" x14ac:dyDescent="0.3">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5.75" customHeight="1" x14ac:dyDescent="0.3">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5.75" customHeight="1" x14ac:dyDescent="0.3">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5.75" customHeight="1" x14ac:dyDescent="0.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5.75" customHeight="1" x14ac:dyDescent="0.3">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5.75" customHeight="1" x14ac:dyDescent="0.3">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5.75" customHeight="1" x14ac:dyDescent="0.3">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5.75" customHeight="1" x14ac:dyDescent="0.3">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5.75" customHeight="1" x14ac:dyDescent="0.3">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5.75" customHeight="1" x14ac:dyDescent="0.3">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5.75" customHeight="1" x14ac:dyDescent="0.3">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5.75" customHeight="1" x14ac:dyDescent="0.3">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5.75" customHeight="1" x14ac:dyDescent="0.3">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5.75" customHeight="1" x14ac:dyDescent="0.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5.75" customHeight="1" x14ac:dyDescent="0.3">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5.75" customHeight="1" x14ac:dyDescent="0.3">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5.75" customHeight="1" x14ac:dyDescent="0.3">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5.75" customHeight="1" x14ac:dyDescent="0.3">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5.75" customHeight="1" x14ac:dyDescent="0.3">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5.75" customHeight="1" x14ac:dyDescent="0.3">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5.75" customHeight="1" x14ac:dyDescent="0.3">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5.75" customHeight="1" x14ac:dyDescent="0.3">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5.75" customHeight="1" x14ac:dyDescent="0.3">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5.75" customHeight="1" x14ac:dyDescent="0.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5.75" customHeight="1" x14ac:dyDescent="0.3">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5.75" customHeight="1" x14ac:dyDescent="0.3">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5.75" customHeight="1" x14ac:dyDescent="0.3">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5.75" customHeight="1" x14ac:dyDescent="0.3">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5.75" customHeight="1" x14ac:dyDescent="0.3">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5.75" customHeight="1" x14ac:dyDescent="0.3">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5.75" customHeight="1" x14ac:dyDescent="0.3">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5.75" customHeight="1" x14ac:dyDescent="0.3">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5.75" customHeight="1" x14ac:dyDescent="0.3">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5.75" customHeight="1" x14ac:dyDescent="0.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5.75" customHeight="1" x14ac:dyDescent="0.3">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5.75" customHeight="1" x14ac:dyDescent="0.3">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5.75" customHeight="1" x14ac:dyDescent="0.3">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5.75" customHeight="1" x14ac:dyDescent="0.3">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5.75" customHeight="1" x14ac:dyDescent="0.3">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5.75" customHeight="1" x14ac:dyDescent="0.3">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5.75" customHeight="1" x14ac:dyDescent="0.3">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5.75" customHeight="1" x14ac:dyDescent="0.3">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5.75" customHeight="1" x14ac:dyDescent="0.3">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5.75" customHeight="1" x14ac:dyDescent="0.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5.75" customHeight="1" x14ac:dyDescent="0.3">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5.75" customHeight="1" x14ac:dyDescent="0.3">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5.75" customHeight="1" x14ac:dyDescent="0.3">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5.75" customHeight="1" x14ac:dyDescent="0.3">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5.75" customHeight="1" x14ac:dyDescent="0.3">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5.75" customHeight="1" x14ac:dyDescent="0.3">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5.75" customHeight="1" x14ac:dyDescent="0.3">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5.75" customHeight="1" x14ac:dyDescent="0.3">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5.75" customHeight="1" x14ac:dyDescent="0.3">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5.75" customHeight="1" x14ac:dyDescent="0.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5.75" customHeight="1" x14ac:dyDescent="0.3">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5.75" customHeight="1" x14ac:dyDescent="0.3">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5.75" customHeight="1" x14ac:dyDescent="0.3">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5.75" customHeight="1" x14ac:dyDescent="0.3">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5.75" customHeight="1" x14ac:dyDescent="0.3">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5.75" customHeight="1" x14ac:dyDescent="0.3">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5.75" customHeight="1" x14ac:dyDescent="0.3">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5.75" customHeight="1" x14ac:dyDescent="0.3">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5.75" customHeight="1" x14ac:dyDescent="0.3">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5.75" customHeight="1" x14ac:dyDescent="0.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5.75" customHeight="1" x14ac:dyDescent="0.3">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5.75" customHeight="1" x14ac:dyDescent="0.3">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5.75" customHeight="1" x14ac:dyDescent="0.3">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5.75" customHeight="1" x14ac:dyDescent="0.3">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5.75" customHeight="1" x14ac:dyDescent="0.3">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5.75" customHeight="1" x14ac:dyDescent="0.3">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5.75" customHeight="1" x14ac:dyDescent="0.3">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5.75" customHeight="1" x14ac:dyDescent="0.3">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5.75" customHeight="1" x14ac:dyDescent="0.3">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5.75" customHeight="1" x14ac:dyDescent="0.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5.75" customHeight="1" x14ac:dyDescent="0.3">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5.75" customHeight="1" x14ac:dyDescent="0.3">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5.75" customHeight="1" x14ac:dyDescent="0.3">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5.75" customHeight="1" x14ac:dyDescent="0.3">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5.75" customHeight="1" x14ac:dyDescent="0.3">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5.75" customHeight="1" x14ac:dyDescent="0.3">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5.75" customHeight="1" x14ac:dyDescent="0.3">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5.75" customHeight="1" x14ac:dyDescent="0.3">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5.75" customHeight="1" x14ac:dyDescent="0.3">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5.75" customHeight="1" x14ac:dyDescent="0.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5.75" customHeight="1" x14ac:dyDescent="0.3">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5.75" customHeight="1" x14ac:dyDescent="0.3">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5.75" customHeight="1" x14ac:dyDescent="0.3">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5.75" customHeight="1" x14ac:dyDescent="0.3">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5.75" customHeight="1" x14ac:dyDescent="0.3">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5.75" customHeight="1" x14ac:dyDescent="0.3">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5.75" customHeight="1" x14ac:dyDescent="0.3">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5.75" customHeight="1" x14ac:dyDescent="0.3">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5.75" customHeight="1" x14ac:dyDescent="0.3">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5.75" customHeight="1" x14ac:dyDescent="0.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5.75" customHeight="1" x14ac:dyDescent="0.3">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5.75" customHeight="1" x14ac:dyDescent="0.3">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5.75" customHeight="1" x14ac:dyDescent="0.3">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5.75" customHeight="1" x14ac:dyDescent="0.3">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5.75" customHeight="1" x14ac:dyDescent="0.3">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5.75" customHeight="1" x14ac:dyDescent="0.3">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5.75" customHeight="1" x14ac:dyDescent="0.3">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5.75" customHeight="1" x14ac:dyDescent="0.3">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5.75" customHeight="1" x14ac:dyDescent="0.3">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5.75" customHeight="1" x14ac:dyDescent="0.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5.75" customHeight="1" x14ac:dyDescent="0.3">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5.75" customHeight="1" x14ac:dyDescent="0.3">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5.75" customHeight="1" x14ac:dyDescent="0.3">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5.75" customHeight="1" x14ac:dyDescent="0.3">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5.75" customHeight="1" x14ac:dyDescent="0.3">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5.75" customHeight="1" x14ac:dyDescent="0.3">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5.75" customHeight="1" x14ac:dyDescent="0.3">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5.75" customHeight="1" x14ac:dyDescent="0.3">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5.75" customHeight="1" x14ac:dyDescent="0.3">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5.75" customHeight="1" x14ac:dyDescent="0.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5.75" customHeight="1" x14ac:dyDescent="0.3">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5.75" customHeight="1" x14ac:dyDescent="0.3">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5.75" customHeight="1" x14ac:dyDescent="0.3">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5.75" customHeight="1" x14ac:dyDescent="0.3">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5.75" customHeight="1" x14ac:dyDescent="0.3">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5.75" customHeight="1" x14ac:dyDescent="0.3">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5.75" customHeight="1" x14ac:dyDescent="0.3">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5.75" customHeight="1" x14ac:dyDescent="0.3">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5.75" customHeight="1" x14ac:dyDescent="0.3">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5.75" customHeight="1" x14ac:dyDescent="0.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5.75" customHeight="1" x14ac:dyDescent="0.3">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5.75" customHeight="1" x14ac:dyDescent="0.3">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5.75" customHeight="1" x14ac:dyDescent="0.3">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5.75" customHeight="1" x14ac:dyDescent="0.3">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5.75" customHeight="1" x14ac:dyDescent="0.3">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5.75" customHeight="1" x14ac:dyDescent="0.3">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5.75" customHeight="1" x14ac:dyDescent="0.3">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5.75" customHeight="1" x14ac:dyDescent="0.3">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5.75" customHeight="1" x14ac:dyDescent="0.3">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5.75" customHeight="1" x14ac:dyDescent="0.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5.75" customHeight="1" x14ac:dyDescent="0.3">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5.75" customHeight="1" x14ac:dyDescent="0.3">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5.75" customHeight="1" x14ac:dyDescent="0.3">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5.75" customHeight="1" x14ac:dyDescent="0.3">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5.75" customHeight="1" x14ac:dyDescent="0.3">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5.75" customHeight="1" x14ac:dyDescent="0.3">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5.75" customHeight="1" x14ac:dyDescent="0.3">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5.75" customHeight="1" x14ac:dyDescent="0.3">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5.75" customHeight="1" x14ac:dyDescent="0.3">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5.75" customHeight="1" x14ac:dyDescent="0.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5.75" customHeight="1" x14ac:dyDescent="0.3">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5.75" customHeight="1" x14ac:dyDescent="0.3">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5.75" customHeight="1" x14ac:dyDescent="0.3">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5.75" customHeight="1" x14ac:dyDescent="0.3">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5.75" customHeight="1" x14ac:dyDescent="0.3">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5.75" customHeight="1" x14ac:dyDescent="0.3">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5.75" customHeight="1" x14ac:dyDescent="0.3">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5.75" customHeight="1" x14ac:dyDescent="0.3">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5.75" customHeight="1" x14ac:dyDescent="0.3">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5.75" customHeight="1" x14ac:dyDescent="0.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5.75" customHeight="1" x14ac:dyDescent="0.3">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5.75" customHeight="1" x14ac:dyDescent="0.3">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5.75" customHeight="1" x14ac:dyDescent="0.3">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5.75" customHeight="1" x14ac:dyDescent="0.3">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5.75" customHeight="1" x14ac:dyDescent="0.3">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5.75" customHeight="1" x14ac:dyDescent="0.3">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5.75" customHeight="1" x14ac:dyDescent="0.3">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5.75" customHeight="1" x14ac:dyDescent="0.3">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5.75" customHeight="1" x14ac:dyDescent="0.3">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5.75" customHeight="1" x14ac:dyDescent="0.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5.75" customHeight="1" x14ac:dyDescent="0.3">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5.75" customHeight="1" x14ac:dyDescent="0.3">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5.75" customHeight="1" x14ac:dyDescent="0.3">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5.75" customHeight="1" x14ac:dyDescent="0.3">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5.75" customHeight="1" x14ac:dyDescent="0.3">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5.75" customHeight="1" x14ac:dyDescent="0.3">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5.75" customHeight="1" x14ac:dyDescent="0.3">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5.75" customHeight="1" x14ac:dyDescent="0.3">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5.75" customHeight="1" x14ac:dyDescent="0.3">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5.75" customHeight="1" x14ac:dyDescent="0.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5.75" customHeight="1" x14ac:dyDescent="0.3">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5.75" customHeight="1" x14ac:dyDescent="0.3">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5.75" customHeight="1" x14ac:dyDescent="0.3">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5.75" customHeight="1" x14ac:dyDescent="0.3">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5.75" customHeight="1" x14ac:dyDescent="0.3">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5.75" customHeight="1" x14ac:dyDescent="0.3">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5.75" customHeight="1" x14ac:dyDescent="0.3">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5.75" customHeight="1" x14ac:dyDescent="0.3">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5.75" customHeight="1" x14ac:dyDescent="0.3">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5.75" customHeight="1" x14ac:dyDescent="0.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5.75" customHeight="1" x14ac:dyDescent="0.3">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5.75" customHeight="1" x14ac:dyDescent="0.3">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5.75" customHeight="1" x14ac:dyDescent="0.3">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5.75" customHeight="1" x14ac:dyDescent="0.3">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5.75" customHeight="1" x14ac:dyDescent="0.3">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5.75" customHeight="1" x14ac:dyDescent="0.3">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5.75" customHeight="1" x14ac:dyDescent="0.3">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5.75" customHeight="1" x14ac:dyDescent="0.3">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5.75" customHeight="1" x14ac:dyDescent="0.3">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5.75" customHeight="1" x14ac:dyDescent="0.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5.75" customHeight="1" x14ac:dyDescent="0.3">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5.75" customHeight="1" x14ac:dyDescent="0.3">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5.75" customHeight="1" x14ac:dyDescent="0.3">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5.75" customHeight="1" x14ac:dyDescent="0.3">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5.75" customHeight="1" x14ac:dyDescent="0.3">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5.75" customHeight="1" x14ac:dyDescent="0.3">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5.75" customHeight="1" x14ac:dyDescent="0.3">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5.75" customHeight="1" x14ac:dyDescent="0.3">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5.75" customHeight="1" x14ac:dyDescent="0.3">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5.75" customHeight="1" x14ac:dyDescent="0.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5.75" customHeight="1" x14ac:dyDescent="0.3">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5.75" customHeight="1" x14ac:dyDescent="0.3">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5.75" customHeight="1" x14ac:dyDescent="0.3">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5.75" customHeight="1" x14ac:dyDescent="0.3">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5.75" customHeight="1" x14ac:dyDescent="0.3">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5.75" customHeight="1" x14ac:dyDescent="0.3">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5.75" customHeight="1" x14ac:dyDescent="0.3">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5.75" customHeight="1" x14ac:dyDescent="0.3">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5.75" customHeight="1" x14ac:dyDescent="0.3">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5.75" customHeight="1" x14ac:dyDescent="0.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5.75" customHeight="1" x14ac:dyDescent="0.3">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5.75" customHeight="1" x14ac:dyDescent="0.3">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5.75" customHeight="1" x14ac:dyDescent="0.3">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5.75" customHeight="1" x14ac:dyDescent="0.3">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5.75" customHeight="1" x14ac:dyDescent="0.3">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5.75" customHeight="1" x14ac:dyDescent="0.3">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5.75" customHeight="1" x14ac:dyDescent="0.3">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5.75" customHeight="1" x14ac:dyDescent="0.3">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5.75" customHeight="1" x14ac:dyDescent="0.3">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5.75" customHeight="1" x14ac:dyDescent="0.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5.75" customHeight="1" x14ac:dyDescent="0.3">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5.75" customHeight="1" x14ac:dyDescent="0.3">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5.75" customHeight="1" x14ac:dyDescent="0.3">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5.75" customHeight="1" x14ac:dyDescent="0.3">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5.75" customHeight="1" x14ac:dyDescent="0.3">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5.75" customHeight="1" x14ac:dyDescent="0.3">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5.75" customHeight="1" x14ac:dyDescent="0.3">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5.75" customHeight="1" x14ac:dyDescent="0.3">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5.75" customHeight="1" x14ac:dyDescent="0.3">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5.75" customHeight="1" x14ac:dyDescent="0.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5.75" customHeight="1" x14ac:dyDescent="0.3">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5.75" customHeight="1" x14ac:dyDescent="0.3">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5.75" customHeight="1" x14ac:dyDescent="0.3">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5.75" customHeight="1" x14ac:dyDescent="0.3">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5.75" customHeight="1" x14ac:dyDescent="0.3">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5.75" customHeight="1" x14ac:dyDescent="0.3">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5.75" customHeight="1" x14ac:dyDescent="0.3">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5.75" customHeight="1" x14ac:dyDescent="0.3">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5.75" customHeight="1" x14ac:dyDescent="0.3">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5.75" customHeight="1" x14ac:dyDescent="0.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5.75" customHeight="1" x14ac:dyDescent="0.3">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5.75" customHeight="1" x14ac:dyDescent="0.3">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5.75" customHeight="1" x14ac:dyDescent="0.3">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5.75" customHeight="1" x14ac:dyDescent="0.3">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5.75" customHeight="1" x14ac:dyDescent="0.3">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5.75" customHeight="1" x14ac:dyDescent="0.3">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5.75" customHeight="1" x14ac:dyDescent="0.3">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5.75" customHeight="1" x14ac:dyDescent="0.3">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5.75" customHeight="1" x14ac:dyDescent="0.3">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5.75" customHeight="1" x14ac:dyDescent="0.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5.75" customHeight="1" x14ac:dyDescent="0.3">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5.75" customHeight="1" x14ac:dyDescent="0.3">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5.75" customHeight="1" x14ac:dyDescent="0.3">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5.75" customHeight="1" x14ac:dyDescent="0.3">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5.75" customHeight="1" x14ac:dyDescent="0.3">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5.75" customHeight="1" x14ac:dyDescent="0.3">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5.75" customHeight="1" x14ac:dyDescent="0.3">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5.75" customHeight="1" x14ac:dyDescent="0.3">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5.75" customHeight="1" x14ac:dyDescent="0.3">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5.75" customHeight="1" x14ac:dyDescent="0.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5.75" customHeight="1" x14ac:dyDescent="0.3">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5.75" customHeight="1" x14ac:dyDescent="0.3">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5.75" customHeight="1" x14ac:dyDescent="0.3">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5.75" customHeight="1" x14ac:dyDescent="0.3">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5.75" customHeight="1" x14ac:dyDescent="0.3">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5.75" customHeight="1" x14ac:dyDescent="0.3">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5.75" customHeight="1" x14ac:dyDescent="0.3">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5.75" customHeight="1" x14ac:dyDescent="0.3">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5.75" customHeight="1" x14ac:dyDescent="0.3">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5.75" customHeight="1" x14ac:dyDescent="0.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5.75" customHeight="1" x14ac:dyDescent="0.3">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5.75" customHeight="1" x14ac:dyDescent="0.3">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5.75" customHeight="1" x14ac:dyDescent="0.3">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5.75" customHeight="1" x14ac:dyDescent="0.3">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5.75" customHeight="1" x14ac:dyDescent="0.3">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5.75" customHeight="1" x14ac:dyDescent="0.3">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5.75" customHeight="1" x14ac:dyDescent="0.3">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5.75" customHeight="1" x14ac:dyDescent="0.3">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5.75" customHeight="1" x14ac:dyDescent="0.3">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5.75" customHeight="1" x14ac:dyDescent="0.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5.75" customHeight="1" x14ac:dyDescent="0.3">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5.75" customHeight="1" x14ac:dyDescent="0.3">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5.75" customHeight="1" x14ac:dyDescent="0.3">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5.75" customHeight="1" x14ac:dyDescent="0.3">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5.75" customHeight="1" x14ac:dyDescent="0.3">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5.75" customHeight="1" x14ac:dyDescent="0.3">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5.75" customHeight="1" x14ac:dyDescent="0.3">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5.75" customHeight="1" x14ac:dyDescent="0.3">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5.75" customHeight="1" x14ac:dyDescent="0.3">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5.75" customHeight="1" x14ac:dyDescent="0.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5.75" customHeight="1" x14ac:dyDescent="0.3">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5.75" customHeight="1" x14ac:dyDescent="0.3">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5.75" customHeight="1" x14ac:dyDescent="0.3">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5.75" customHeight="1" x14ac:dyDescent="0.3">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5.75" customHeight="1" x14ac:dyDescent="0.3">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5.75" customHeight="1" x14ac:dyDescent="0.3">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5.75" customHeight="1" x14ac:dyDescent="0.3">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5.75" customHeight="1" x14ac:dyDescent="0.3">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5.75" customHeight="1" x14ac:dyDescent="0.3">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5.75" customHeight="1" x14ac:dyDescent="0.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5.75" customHeight="1" x14ac:dyDescent="0.3">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5.75" customHeight="1" x14ac:dyDescent="0.3">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5.75" customHeight="1" x14ac:dyDescent="0.3">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5.75" customHeight="1" x14ac:dyDescent="0.3">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5.75" customHeight="1" x14ac:dyDescent="0.3">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5.75" customHeight="1" x14ac:dyDescent="0.3">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5.75" customHeight="1" x14ac:dyDescent="0.3">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5.75" customHeight="1" x14ac:dyDescent="0.3">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5.75" customHeight="1" x14ac:dyDescent="0.3">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5.75" customHeight="1" x14ac:dyDescent="0.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5.75" customHeight="1" x14ac:dyDescent="0.3">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5.75" customHeight="1" x14ac:dyDescent="0.3">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5.75" customHeight="1" x14ac:dyDescent="0.3">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5.75" customHeight="1" x14ac:dyDescent="0.3">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5.75" customHeight="1" x14ac:dyDescent="0.3">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5.75" customHeight="1" x14ac:dyDescent="0.3">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5.75" customHeight="1" x14ac:dyDescent="0.3">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5.75" customHeight="1" x14ac:dyDescent="0.3">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5.75" customHeight="1" x14ac:dyDescent="0.3">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5.75" customHeight="1" x14ac:dyDescent="0.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5.75" customHeight="1" x14ac:dyDescent="0.3">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5.75" customHeight="1" x14ac:dyDescent="0.3">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5.75" customHeight="1" x14ac:dyDescent="0.3">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5.75" customHeight="1" x14ac:dyDescent="0.3">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5.75" customHeight="1" x14ac:dyDescent="0.3">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5.75" customHeight="1" x14ac:dyDescent="0.3">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5.75" customHeight="1" x14ac:dyDescent="0.3">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5.75" customHeight="1" x14ac:dyDescent="0.3">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5.75" customHeight="1" x14ac:dyDescent="0.3">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5.75" customHeight="1" x14ac:dyDescent="0.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5.75" customHeight="1" x14ac:dyDescent="0.3">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5.75" customHeight="1" x14ac:dyDescent="0.3">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5.75" customHeight="1" x14ac:dyDescent="0.3">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5.75" customHeight="1" x14ac:dyDescent="0.3">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5.75" customHeight="1" x14ac:dyDescent="0.3">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5.75" customHeight="1" x14ac:dyDescent="0.3">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5.75" customHeight="1" x14ac:dyDescent="0.3">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5.75" customHeight="1" x14ac:dyDescent="0.3">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5.75" customHeight="1" x14ac:dyDescent="0.3">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5.75" customHeight="1" x14ac:dyDescent="0.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5.75" customHeight="1" x14ac:dyDescent="0.3">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5.75" customHeight="1" x14ac:dyDescent="0.3">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5.75" customHeight="1" x14ac:dyDescent="0.3">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5.75" customHeight="1" x14ac:dyDescent="0.3">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5.75" customHeight="1" x14ac:dyDescent="0.3">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5.75" customHeight="1" x14ac:dyDescent="0.3">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5.75" customHeight="1" x14ac:dyDescent="0.3">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5.75" customHeight="1" x14ac:dyDescent="0.3">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5.75" customHeight="1" x14ac:dyDescent="0.3">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5.75" customHeight="1" x14ac:dyDescent="0.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5.75" customHeight="1" x14ac:dyDescent="0.3">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5.75" customHeight="1" x14ac:dyDescent="0.3">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5.75" customHeight="1" x14ac:dyDescent="0.3">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5.75" customHeight="1" x14ac:dyDescent="0.3">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5.75" customHeight="1" x14ac:dyDescent="0.3">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5.75" customHeight="1" x14ac:dyDescent="0.3">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5.75" customHeight="1" x14ac:dyDescent="0.3">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5.75" customHeight="1" x14ac:dyDescent="0.3">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5.75" customHeight="1" x14ac:dyDescent="0.3">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5.75" customHeight="1" x14ac:dyDescent="0.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5.75" customHeight="1" x14ac:dyDescent="0.3">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5.75" customHeight="1" x14ac:dyDescent="0.3">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5.75" customHeight="1" x14ac:dyDescent="0.3">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5.75" customHeight="1" x14ac:dyDescent="0.3">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5.75" customHeight="1" x14ac:dyDescent="0.3">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5.75" customHeight="1" x14ac:dyDescent="0.3">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5.75" customHeight="1" x14ac:dyDescent="0.3">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5.75" customHeight="1" x14ac:dyDescent="0.3">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5.75" customHeight="1" x14ac:dyDescent="0.3">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5.75" customHeight="1" x14ac:dyDescent="0.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5.75" customHeight="1" x14ac:dyDescent="0.3">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5.75" customHeight="1" x14ac:dyDescent="0.3">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5.75" customHeight="1" x14ac:dyDescent="0.3">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5.75" customHeight="1" x14ac:dyDescent="0.3">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5.75" customHeight="1" x14ac:dyDescent="0.3">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5.75" customHeight="1" x14ac:dyDescent="0.3">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5.75" customHeight="1" x14ac:dyDescent="0.3">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5.75" customHeight="1" x14ac:dyDescent="0.3">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5.75" customHeight="1" x14ac:dyDescent="0.3">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5.75" customHeight="1" x14ac:dyDescent="0.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5.75" customHeight="1" x14ac:dyDescent="0.3">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5.75" customHeight="1" x14ac:dyDescent="0.3">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5.75" customHeight="1" x14ac:dyDescent="0.3">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5.75" customHeight="1" x14ac:dyDescent="0.3">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5.75" customHeight="1" x14ac:dyDescent="0.3">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5.75" customHeight="1" x14ac:dyDescent="0.3">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5.75" customHeight="1" x14ac:dyDescent="0.3">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5.75" customHeight="1" x14ac:dyDescent="0.3">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5.75" customHeight="1" x14ac:dyDescent="0.3">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5.75" customHeight="1" x14ac:dyDescent="0.3">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5.75" customHeight="1" x14ac:dyDescent="0.3">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5.75" customHeight="1" x14ac:dyDescent="0.3">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5.75" customHeight="1" x14ac:dyDescent="0.3">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5.75" customHeight="1" x14ac:dyDescent="0.3">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5.75" customHeight="1" x14ac:dyDescent="0.3">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5.75" customHeight="1" x14ac:dyDescent="0.3">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5.75" customHeight="1" x14ac:dyDescent="0.3">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5.75" customHeight="1" x14ac:dyDescent="0.3">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5.75" customHeight="1" x14ac:dyDescent="0.3">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5.75" customHeight="1" x14ac:dyDescent="0.3">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5.75" customHeight="1" x14ac:dyDescent="0.3">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5.75" customHeight="1" x14ac:dyDescent="0.3">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5.75" customHeight="1" x14ac:dyDescent="0.3">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5.75" customHeight="1" x14ac:dyDescent="0.3">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5.75" customHeight="1" x14ac:dyDescent="0.3">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5.75" customHeight="1" x14ac:dyDescent="0.3">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5.75" customHeight="1" x14ac:dyDescent="0.3">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5.75" customHeight="1" x14ac:dyDescent="0.3">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5.75" customHeight="1" x14ac:dyDescent="0.3">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5.75" customHeight="1" x14ac:dyDescent="0.3">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5.75" customHeight="1" x14ac:dyDescent="0.3">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5.75" customHeight="1" x14ac:dyDescent="0.3">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5.75" customHeight="1" x14ac:dyDescent="0.3">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5.75" customHeight="1" x14ac:dyDescent="0.3">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5.75" customHeight="1" x14ac:dyDescent="0.3">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5.75" customHeight="1" x14ac:dyDescent="0.3">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5.75" customHeight="1" x14ac:dyDescent="0.3">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5.75" customHeight="1" x14ac:dyDescent="0.3">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5.75" customHeight="1" x14ac:dyDescent="0.3">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5.75" customHeight="1" x14ac:dyDescent="0.3">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5.75" customHeight="1" x14ac:dyDescent="0.3">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5.75" customHeight="1" x14ac:dyDescent="0.3">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5.75" customHeight="1" x14ac:dyDescent="0.3">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5.75" customHeight="1" x14ac:dyDescent="0.3">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5.75" customHeight="1" x14ac:dyDescent="0.3">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5.75" customHeight="1" x14ac:dyDescent="0.3">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5.75" customHeight="1" x14ac:dyDescent="0.3">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5.75" customHeight="1" x14ac:dyDescent="0.3">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5.75" customHeight="1" x14ac:dyDescent="0.3">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5.75" customHeight="1" x14ac:dyDescent="0.3">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5.75" customHeight="1" x14ac:dyDescent="0.3">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5.75" customHeight="1" x14ac:dyDescent="0.3">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5.75" customHeight="1" x14ac:dyDescent="0.3">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5.75" customHeight="1" x14ac:dyDescent="0.3">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5.75" customHeight="1" x14ac:dyDescent="0.3">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5.75" customHeight="1" x14ac:dyDescent="0.3">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5.75" customHeight="1" x14ac:dyDescent="0.3">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5.75" customHeight="1" x14ac:dyDescent="0.3">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5.75" customHeight="1" x14ac:dyDescent="0.3">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5.75" customHeight="1" x14ac:dyDescent="0.3">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5.75" customHeight="1" x14ac:dyDescent="0.3">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5.75" customHeight="1" x14ac:dyDescent="0.3">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5.75" customHeight="1" x14ac:dyDescent="0.3">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5.75" customHeight="1" x14ac:dyDescent="0.3">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5.75" customHeight="1" x14ac:dyDescent="0.3">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5.75" customHeight="1" x14ac:dyDescent="0.3">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5.75" customHeight="1" x14ac:dyDescent="0.3">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5.75" customHeight="1" x14ac:dyDescent="0.3">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5.75" customHeight="1" x14ac:dyDescent="0.3">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5.75" customHeight="1" x14ac:dyDescent="0.3">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5.75" customHeight="1" x14ac:dyDescent="0.3">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5.75" customHeight="1" x14ac:dyDescent="0.3">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5.75" customHeight="1" x14ac:dyDescent="0.3">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5.75" customHeight="1" x14ac:dyDescent="0.3">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5.75" customHeight="1" x14ac:dyDescent="0.3">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5.75" customHeight="1" x14ac:dyDescent="0.3">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5.75" customHeight="1" x14ac:dyDescent="0.3">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5.75" customHeight="1" x14ac:dyDescent="0.3">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5.75" customHeight="1" x14ac:dyDescent="0.3">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5.75" customHeight="1" x14ac:dyDescent="0.3">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5.75" customHeight="1" x14ac:dyDescent="0.3">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5.75" customHeight="1" x14ac:dyDescent="0.3">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5.75" customHeight="1" x14ac:dyDescent="0.3">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5.75" customHeight="1" x14ac:dyDescent="0.3">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5.75" customHeight="1" x14ac:dyDescent="0.3">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5.75" customHeight="1" x14ac:dyDescent="0.3">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5.75" customHeight="1" x14ac:dyDescent="0.3">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5.75" customHeight="1" x14ac:dyDescent="0.3">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5.75" customHeight="1" x14ac:dyDescent="0.3">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5.75" customHeight="1" x14ac:dyDescent="0.3">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5.75" customHeight="1" x14ac:dyDescent="0.3">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5.75" customHeight="1" x14ac:dyDescent="0.3">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5.75" customHeight="1" x14ac:dyDescent="0.3">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5.75" customHeight="1" x14ac:dyDescent="0.3">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5.75" customHeight="1" x14ac:dyDescent="0.3">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5.75" customHeight="1" x14ac:dyDescent="0.3">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5.75" customHeight="1" x14ac:dyDescent="0.3">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5.75" customHeight="1" x14ac:dyDescent="0.3">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5.75" customHeight="1" x14ac:dyDescent="0.3">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5.75" customHeight="1" x14ac:dyDescent="0.3">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5.75" customHeight="1" x14ac:dyDescent="0.3">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5.75" customHeight="1" x14ac:dyDescent="0.3">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5.75" customHeight="1" x14ac:dyDescent="0.3">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5.75" customHeight="1" x14ac:dyDescent="0.3">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5.75" customHeight="1" x14ac:dyDescent="0.3">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5.75" customHeight="1" x14ac:dyDescent="0.3">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5.75" customHeight="1" x14ac:dyDescent="0.3">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5.75" customHeight="1" x14ac:dyDescent="0.3">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5.75" customHeight="1" x14ac:dyDescent="0.3">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5.75" customHeight="1" x14ac:dyDescent="0.3">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5.75" customHeight="1" x14ac:dyDescent="0.3">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5.75" customHeight="1" x14ac:dyDescent="0.3">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5.75" customHeight="1" x14ac:dyDescent="0.3">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5.75" customHeight="1" x14ac:dyDescent="0.3">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5.75" customHeight="1" x14ac:dyDescent="0.3">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5.75" customHeight="1" x14ac:dyDescent="0.3">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5.75" customHeight="1" x14ac:dyDescent="0.3">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5.75" customHeight="1" x14ac:dyDescent="0.3">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5.75" customHeight="1" x14ac:dyDescent="0.3">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5.75" customHeight="1" x14ac:dyDescent="0.3">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5.75" customHeight="1" x14ac:dyDescent="0.3">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5.75" customHeight="1" x14ac:dyDescent="0.3">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5.75" customHeight="1" x14ac:dyDescent="0.3">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5.75" customHeight="1" x14ac:dyDescent="0.3">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5.75" customHeight="1" x14ac:dyDescent="0.3">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5.75" customHeight="1" x14ac:dyDescent="0.3">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5.75" customHeight="1" x14ac:dyDescent="0.3">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1.19921875" defaultRowHeight="15" customHeight="1" x14ac:dyDescent="0.3"/>
  <cols>
    <col min="1" max="1" width="2.5" customWidth="1"/>
    <col min="2" max="2" width="1.69921875" customWidth="1"/>
    <col min="3" max="26" width="10.796875" customWidth="1"/>
  </cols>
  <sheetData>
    <row r="1" spans="1:26" ht="15.7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3">
      <c r="A2" s="1"/>
      <c r="B2" s="1"/>
      <c r="C2" s="1"/>
      <c r="D2" s="1"/>
      <c r="E2" s="1"/>
      <c r="F2" s="1"/>
      <c r="G2" s="1"/>
      <c r="H2" s="1"/>
      <c r="I2" s="1"/>
      <c r="J2" s="1"/>
      <c r="K2" s="1"/>
      <c r="L2" s="1"/>
      <c r="M2" s="1"/>
      <c r="N2" s="1"/>
      <c r="O2" s="1"/>
      <c r="P2" s="1"/>
      <c r="Q2" s="1"/>
      <c r="R2" s="1"/>
      <c r="S2" s="1"/>
      <c r="T2" s="1"/>
      <c r="U2" s="1"/>
      <c r="V2" s="1"/>
      <c r="W2" s="1"/>
      <c r="X2" s="1"/>
      <c r="Y2" s="1"/>
      <c r="Z2" s="1"/>
    </row>
    <row r="3" spans="1:26" ht="15.75" customHeight="1" x14ac:dyDescent="0.3">
      <c r="A3" s="1"/>
      <c r="B3" s="1"/>
      <c r="C3" s="142" t="s">
        <v>62</v>
      </c>
      <c r="D3" s="143"/>
      <c r="E3" s="1"/>
      <c r="F3" s="1"/>
      <c r="G3" s="1"/>
      <c r="H3" s="1"/>
      <c r="I3" s="1"/>
      <c r="J3" s="1"/>
      <c r="K3" s="1"/>
      <c r="L3" s="1"/>
      <c r="M3" s="1"/>
      <c r="N3" s="1"/>
      <c r="O3" s="1"/>
      <c r="P3" s="1"/>
      <c r="Q3" s="1"/>
      <c r="R3" s="1"/>
      <c r="S3" s="1"/>
      <c r="T3" s="1"/>
      <c r="U3" s="1"/>
      <c r="V3" s="1"/>
      <c r="W3" s="1"/>
      <c r="X3" s="1"/>
      <c r="Y3" s="1"/>
      <c r="Z3" s="1"/>
    </row>
    <row r="4" spans="1:26" ht="15.75" customHeight="1" x14ac:dyDescent="0.3">
      <c r="A4" s="1"/>
      <c r="B4" s="1"/>
      <c r="C4" s="2" t="s">
        <v>63</v>
      </c>
      <c r="D4" s="3" t="s">
        <v>64</v>
      </c>
      <c r="E4" s="1"/>
      <c r="F4" s="1"/>
      <c r="G4" s="1"/>
      <c r="H4" s="1"/>
      <c r="I4" s="1"/>
      <c r="J4" s="1"/>
      <c r="K4" s="1"/>
      <c r="L4" s="1"/>
      <c r="M4" s="1"/>
      <c r="N4" s="1"/>
      <c r="O4" s="1"/>
      <c r="P4" s="1"/>
      <c r="Q4" s="1"/>
      <c r="R4" s="1"/>
      <c r="S4" s="1"/>
      <c r="T4" s="1"/>
      <c r="U4" s="1"/>
      <c r="V4" s="1"/>
      <c r="W4" s="1"/>
      <c r="X4" s="1"/>
      <c r="Y4" s="1"/>
      <c r="Z4" s="1"/>
    </row>
    <row r="5" spans="1:26" ht="15.75" customHeight="1" x14ac:dyDescent="0.3">
      <c r="A5" s="1"/>
      <c r="B5" s="1"/>
      <c r="C5" s="4">
        <v>1</v>
      </c>
      <c r="D5" s="5">
        <v>1</v>
      </c>
      <c r="E5" s="1"/>
      <c r="F5" s="1"/>
      <c r="G5" s="1"/>
      <c r="H5" s="1"/>
      <c r="I5" s="1"/>
      <c r="J5" s="1"/>
      <c r="K5" s="1"/>
      <c r="L5" s="1"/>
      <c r="M5" s="1"/>
      <c r="N5" s="1"/>
      <c r="O5" s="1"/>
      <c r="P5" s="1"/>
      <c r="Q5" s="1"/>
      <c r="R5" s="1"/>
      <c r="S5" s="1"/>
      <c r="T5" s="1"/>
      <c r="U5" s="1"/>
      <c r="V5" s="1"/>
      <c r="W5" s="1"/>
      <c r="X5" s="1"/>
      <c r="Y5" s="1"/>
      <c r="Z5" s="1"/>
    </row>
    <row r="6" spans="1:26" ht="15.75" customHeight="1" x14ac:dyDescent="0.3">
      <c r="A6" s="1"/>
      <c r="B6" s="1"/>
      <c r="C6" s="4">
        <f t="shared" ref="C6:C16" si="0">C5+1</f>
        <v>2</v>
      </c>
      <c r="D6" s="5">
        <v>1</v>
      </c>
      <c r="E6" s="1"/>
      <c r="F6" s="1"/>
      <c r="G6" s="1"/>
      <c r="H6" s="1"/>
      <c r="I6" s="1"/>
      <c r="J6" s="1"/>
      <c r="K6" s="1"/>
      <c r="L6" s="1"/>
      <c r="M6" s="1"/>
      <c r="N6" s="1"/>
      <c r="O6" s="1"/>
      <c r="P6" s="1"/>
      <c r="Q6" s="1"/>
      <c r="R6" s="1"/>
      <c r="S6" s="1"/>
      <c r="T6" s="1"/>
      <c r="U6" s="1"/>
      <c r="V6" s="1"/>
      <c r="W6" s="1"/>
      <c r="X6" s="1"/>
      <c r="Y6" s="1"/>
      <c r="Z6" s="1"/>
    </row>
    <row r="7" spans="1:26" ht="15.75" customHeight="1" x14ac:dyDescent="0.3">
      <c r="A7" s="1"/>
      <c r="B7" s="1"/>
      <c r="C7" s="4">
        <f t="shared" si="0"/>
        <v>3</v>
      </c>
      <c r="D7" s="5">
        <v>1</v>
      </c>
      <c r="E7" s="1"/>
      <c r="F7" s="1"/>
      <c r="G7" s="1"/>
      <c r="H7" s="1"/>
      <c r="I7" s="1"/>
      <c r="J7" s="1"/>
      <c r="K7" s="1"/>
      <c r="L7" s="1"/>
      <c r="M7" s="1"/>
      <c r="N7" s="1"/>
      <c r="O7" s="1"/>
      <c r="P7" s="1"/>
      <c r="Q7" s="1"/>
      <c r="R7" s="1"/>
      <c r="S7" s="1"/>
      <c r="T7" s="1"/>
      <c r="U7" s="1"/>
      <c r="V7" s="1"/>
      <c r="W7" s="1"/>
      <c r="X7" s="1"/>
      <c r="Y7" s="1"/>
      <c r="Z7" s="1"/>
    </row>
    <row r="8" spans="1:26" ht="15.75" customHeight="1" x14ac:dyDescent="0.3">
      <c r="A8" s="1"/>
      <c r="B8" s="1"/>
      <c r="C8" s="4">
        <f t="shared" si="0"/>
        <v>4</v>
      </c>
      <c r="D8" s="5">
        <v>2</v>
      </c>
      <c r="E8" s="1"/>
      <c r="F8" s="1"/>
      <c r="G8" s="1"/>
      <c r="H8" s="1"/>
      <c r="I8" s="1"/>
      <c r="J8" s="1"/>
      <c r="K8" s="1"/>
      <c r="L8" s="1"/>
      <c r="M8" s="1"/>
      <c r="N8" s="1"/>
      <c r="O8" s="1"/>
      <c r="P8" s="1"/>
      <c r="Q8" s="1"/>
      <c r="R8" s="1"/>
      <c r="S8" s="1"/>
      <c r="T8" s="1"/>
      <c r="U8" s="1"/>
      <c r="V8" s="1"/>
      <c r="W8" s="1"/>
      <c r="X8" s="1"/>
      <c r="Y8" s="1"/>
      <c r="Z8" s="1"/>
    </row>
    <row r="9" spans="1:26" ht="15.75" customHeight="1" x14ac:dyDescent="0.3">
      <c r="A9" s="1"/>
      <c r="B9" s="1"/>
      <c r="C9" s="4">
        <f t="shared" si="0"/>
        <v>5</v>
      </c>
      <c r="D9" s="5">
        <v>2</v>
      </c>
      <c r="E9" s="1"/>
      <c r="F9" s="1"/>
      <c r="G9" s="1"/>
      <c r="H9" s="1"/>
      <c r="I9" s="1"/>
      <c r="J9" s="1"/>
      <c r="K9" s="1"/>
      <c r="L9" s="1"/>
      <c r="M9" s="1"/>
      <c r="N9" s="1"/>
      <c r="O9" s="1"/>
      <c r="P9" s="1"/>
      <c r="Q9" s="1"/>
      <c r="R9" s="1"/>
      <c r="S9" s="1"/>
      <c r="T9" s="1"/>
      <c r="U9" s="1"/>
      <c r="V9" s="1"/>
      <c r="W9" s="1"/>
      <c r="X9" s="1"/>
      <c r="Y9" s="1"/>
      <c r="Z9" s="1"/>
    </row>
    <row r="10" spans="1:26" ht="15.75" customHeight="1" x14ac:dyDescent="0.3">
      <c r="A10" s="1"/>
      <c r="B10" s="1"/>
      <c r="C10" s="4">
        <f t="shared" si="0"/>
        <v>6</v>
      </c>
      <c r="D10" s="5">
        <v>2</v>
      </c>
      <c r="E10" s="1"/>
      <c r="F10" s="1"/>
      <c r="G10" s="1"/>
      <c r="H10" s="1"/>
      <c r="I10" s="1"/>
      <c r="J10" s="1"/>
      <c r="K10" s="1"/>
      <c r="L10" s="1"/>
      <c r="M10" s="1"/>
      <c r="N10" s="1"/>
      <c r="O10" s="1"/>
      <c r="P10" s="1"/>
      <c r="Q10" s="1"/>
      <c r="R10" s="1"/>
      <c r="S10" s="1"/>
      <c r="T10" s="1"/>
      <c r="U10" s="1"/>
      <c r="V10" s="1"/>
      <c r="W10" s="1"/>
      <c r="X10" s="1"/>
      <c r="Y10" s="1"/>
      <c r="Z10" s="1"/>
    </row>
    <row r="11" spans="1:26" ht="15.75" customHeight="1" x14ac:dyDescent="0.3">
      <c r="A11" s="1"/>
      <c r="B11" s="1"/>
      <c r="C11" s="4">
        <f t="shared" si="0"/>
        <v>7</v>
      </c>
      <c r="D11" s="5">
        <v>3</v>
      </c>
      <c r="E11" s="1"/>
      <c r="F11" s="1"/>
      <c r="G11" s="1"/>
      <c r="H11" s="1"/>
      <c r="I11" s="1"/>
      <c r="J11" s="1"/>
      <c r="K11" s="1"/>
      <c r="L11" s="1"/>
      <c r="M11" s="1"/>
      <c r="N11" s="1"/>
      <c r="O11" s="1"/>
      <c r="P11" s="1"/>
      <c r="Q11" s="1"/>
      <c r="R11" s="1"/>
      <c r="S11" s="1"/>
      <c r="T11" s="1"/>
      <c r="U11" s="1"/>
      <c r="V11" s="1"/>
      <c r="W11" s="1"/>
      <c r="X11" s="1"/>
      <c r="Y11" s="1"/>
      <c r="Z11" s="1"/>
    </row>
    <row r="12" spans="1:26" ht="15.75" customHeight="1" x14ac:dyDescent="0.3">
      <c r="A12" s="1"/>
      <c r="B12" s="1"/>
      <c r="C12" s="4">
        <f t="shared" si="0"/>
        <v>8</v>
      </c>
      <c r="D12" s="5">
        <v>3</v>
      </c>
      <c r="E12" s="1"/>
      <c r="F12" s="1"/>
      <c r="G12" s="1"/>
      <c r="H12" s="1"/>
      <c r="I12" s="1"/>
      <c r="J12" s="1"/>
      <c r="K12" s="1"/>
      <c r="L12" s="1"/>
      <c r="M12" s="1"/>
      <c r="N12" s="1"/>
      <c r="O12" s="1"/>
      <c r="P12" s="1"/>
      <c r="Q12" s="1"/>
      <c r="R12" s="1"/>
      <c r="S12" s="1"/>
      <c r="T12" s="1"/>
      <c r="U12" s="1"/>
      <c r="V12" s="1"/>
      <c r="W12" s="1"/>
      <c r="X12" s="1"/>
      <c r="Y12" s="1"/>
      <c r="Z12" s="1"/>
    </row>
    <row r="13" spans="1:26" ht="15.75" customHeight="1" x14ac:dyDescent="0.3">
      <c r="A13" s="1"/>
      <c r="B13" s="1"/>
      <c r="C13" s="4">
        <f t="shared" si="0"/>
        <v>9</v>
      </c>
      <c r="D13" s="5">
        <v>3</v>
      </c>
      <c r="E13" s="1"/>
      <c r="F13" s="1"/>
      <c r="G13" s="1"/>
      <c r="H13" s="1"/>
      <c r="I13" s="1"/>
      <c r="J13" s="1"/>
      <c r="K13" s="1"/>
      <c r="L13" s="1"/>
      <c r="M13" s="1"/>
      <c r="N13" s="1"/>
      <c r="O13" s="1"/>
      <c r="P13" s="1"/>
      <c r="Q13" s="1"/>
      <c r="R13" s="1"/>
      <c r="S13" s="1"/>
      <c r="T13" s="1"/>
      <c r="U13" s="1"/>
      <c r="V13" s="1"/>
      <c r="W13" s="1"/>
      <c r="X13" s="1"/>
      <c r="Y13" s="1"/>
      <c r="Z13" s="1"/>
    </row>
    <row r="14" spans="1:26" ht="15.75" customHeight="1" x14ac:dyDescent="0.3">
      <c r="A14" s="1"/>
      <c r="B14" s="1"/>
      <c r="C14" s="4">
        <f t="shared" si="0"/>
        <v>10</v>
      </c>
      <c r="D14" s="5">
        <v>4</v>
      </c>
      <c r="E14" s="1"/>
      <c r="F14" s="1"/>
      <c r="G14" s="1"/>
      <c r="H14" s="1"/>
      <c r="I14" s="1"/>
      <c r="J14" s="1"/>
      <c r="K14" s="1"/>
      <c r="L14" s="1"/>
      <c r="M14" s="1"/>
      <c r="N14" s="1"/>
      <c r="O14" s="1"/>
      <c r="P14" s="1"/>
      <c r="Q14" s="1"/>
      <c r="R14" s="1"/>
      <c r="S14" s="1"/>
      <c r="T14" s="1"/>
      <c r="U14" s="1"/>
      <c r="V14" s="1"/>
      <c r="W14" s="1"/>
      <c r="X14" s="1"/>
      <c r="Y14" s="1"/>
      <c r="Z14" s="1"/>
    </row>
    <row r="15" spans="1:26" ht="15.75" customHeight="1" x14ac:dyDescent="0.3">
      <c r="A15" s="1"/>
      <c r="B15" s="1"/>
      <c r="C15" s="4">
        <f t="shared" si="0"/>
        <v>11</v>
      </c>
      <c r="D15" s="5">
        <v>4</v>
      </c>
      <c r="E15" s="1"/>
      <c r="F15" s="1"/>
      <c r="G15" s="1"/>
      <c r="H15" s="1"/>
      <c r="I15" s="1"/>
      <c r="J15" s="1"/>
      <c r="K15" s="1"/>
      <c r="L15" s="1"/>
      <c r="M15" s="1"/>
      <c r="N15" s="1"/>
      <c r="O15" s="1"/>
      <c r="P15" s="1"/>
      <c r="Q15" s="1"/>
      <c r="R15" s="1"/>
      <c r="S15" s="1"/>
      <c r="T15" s="1"/>
      <c r="U15" s="1"/>
      <c r="V15" s="1"/>
      <c r="W15" s="1"/>
      <c r="X15" s="1"/>
      <c r="Y15" s="1"/>
      <c r="Z15" s="1"/>
    </row>
    <row r="16" spans="1:26" ht="15.75" customHeight="1" x14ac:dyDescent="0.3">
      <c r="A16" s="1"/>
      <c r="B16" s="1"/>
      <c r="C16" s="6">
        <f t="shared" si="0"/>
        <v>12</v>
      </c>
      <c r="D16" s="7">
        <v>4</v>
      </c>
      <c r="E16" s="1"/>
      <c r="F16" s="1"/>
      <c r="G16" s="1"/>
      <c r="H16" s="1"/>
      <c r="I16" s="1"/>
      <c r="J16" s="1"/>
      <c r="K16" s="1"/>
      <c r="L16" s="1"/>
      <c r="M16" s="1"/>
      <c r="N16" s="1"/>
      <c r="O16" s="1"/>
      <c r="P16" s="1"/>
      <c r="Q16" s="1"/>
      <c r="R16" s="1"/>
      <c r="S16" s="1"/>
      <c r="T16" s="1"/>
      <c r="U16" s="1"/>
      <c r="V16" s="1"/>
      <c r="W16" s="1"/>
      <c r="X16" s="1"/>
      <c r="Y16" s="1"/>
      <c r="Z16" s="1"/>
    </row>
    <row r="17" spans="1:26" ht="15.7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C3:D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2. ARR Model - AE Driven</vt:lpstr>
      <vt:lpstr>3. Visuals</vt:lpstr>
      <vt:lpstr>4.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c:creator>
  <cp:lastModifiedBy>Jim</cp:lastModifiedBy>
  <dcterms:created xsi:type="dcterms:W3CDTF">2022-08-26T19:44:33Z</dcterms:created>
  <dcterms:modified xsi:type="dcterms:W3CDTF">2022-08-26T19:44:34Z</dcterms:modified>
</cp:coreProperties>
</file>